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197" documentId="13_ncr:1_{F6CB121F-512D-4AA6-A0C1-0FB36C537598}" xr6:coauthVersionLast="47" xr6:coauthVersionMax="47" xr10:uidLastSave="{3FABD0D0-ECC1-4047-A9FA-9B02EA14EA5B}"/>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alcChain>
</file>

<file path=xl/sharedStrings.xml><?xml version="1.0" encoding="utf-8"?>
<sst xmlns="http://schemas.openxmlformats.org/spreadsheetml/2006/main" count="178590" uniqueCount="39080">
  <si>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</si>
  <si>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</si>
  <si>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</si>
  <si>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</si>
  <si>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</si>
  <si>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</si>
  <si>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</si>
  <si>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</si>
  <si>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</si>
  <si>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</si>
  <si>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</si>
  <si>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</si>
  <si>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</si>
  <si>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</si>
  <si>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</si>
  <si>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</si>
  <si>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</si>
  <si>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</si>
  <si>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</si>
  <si>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</si>
  <si>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</si>
  <si>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</si>
  <si>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</si>
  <si>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</si>
  <si>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</si>
  <si>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</si>
  <si>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</si>
  <si>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</si>
  <si>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</si>
  <si>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</si>
  <si>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</si>
  <si>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</si>
  <si>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</si>
  <si>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</si>
  <si>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</si>
  <si>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</si>
  <si>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</si>
  <si>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</si>
  <si>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</si>
  <si>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</si>
  <si>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</si>
  <si>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</si>
  <si>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</si>
  <si>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</si>
  <si>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</si>
  <si>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</si>
  <si>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</si>
  <si>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</si>
  <si>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</si>
  <si>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</si>
  <si>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</si>
  <si>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</si>
  <si>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</si>
  <si>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</si>
  <si>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</si>
  <si>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</si>
  <si>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</si>
  <si>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</si>
  <si>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</si>
  <si>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</si>
  <si>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</si>
  <si>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</si>
  <si>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</si>
  <si>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</si>
  <si>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</si>
  <si>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</si>
  <si>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</si>
  <si>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</si>
  <si>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</si>
  <si>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</si>
  <si>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</si>
  <si>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</si>
  <si>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</si>
  <si>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</si>
  <si>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</si>
  <si>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</si>
  <si>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</si>
  <si>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</si>
  <si>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</si>
  <si>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</si>
  <si>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</si>
  <si>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</si>
  <si>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</si>
  <si>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</si>
  <si>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</si>
  <si>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</si>
  <si>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</si>
  <si>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</si>
  <si>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</si>
  <si>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</si>
  <si>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</si>
  <si>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</si>
  <si>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</si>
  <si>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</si>
  <si>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</si>
  <si>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</si>
  <si>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</si>
  <si>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</si>
  <si>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</si>
  <si>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</si>
  <si>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</si>
  <si>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</si>
  <si>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</si>
  <si>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</si>
  <si>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</si>
  <si>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</si>
  <si>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</si>
  <si>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</si>
  <si>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</si>
  <si>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</si>
  <si>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</si>
  <si>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</si>
  <si>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</si>
  <si>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</si>
  <si>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</si>
  <si>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</si>
  <si>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</si>
  <si>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</si>
  <si>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</si>
  <si>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</si>
  <si>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</si>
  <si>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</si>
  <si>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</si>
  <si>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</si>
  <si>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</si>
  <si>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</si>
  <si>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</si>
  <si>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</si>
  <si>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</si>
  <si>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</si>
  <si>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</si>
  <si>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</si>
  <si>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</si>
  <si>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</si>
  <si>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</si>
  <si>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</si>
  <si>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</si>
  <si>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</si>
  <si>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</si>
  <si>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</si>
  <si>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</si>
  <si>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</si>
  <si>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</si>
  <si>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</si>
  <si>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</si>
  <si>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</si>
  <si>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</si>
  <si>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</si>
  <si>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</si>
  <si>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</si>
  <si>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</si>
  <si>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</si>
  <si>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</si>
  <si>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</si>
  <si>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</si>
  <si>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</si>
  <si>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</si>
  <si>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</si>
  <si>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</si>
  <si>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</si>
  <si>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</si>
  <si>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</si>
  <si>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</si>
  <si>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</si>
  <si>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</si>
  <si>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</si>
  <si>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</si>
  <si>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</si>
  <si>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</si>
  <si>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</si>
  <si>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</si>
  <si>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</si>
  <si>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</si>
  <si>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</si>
  <si>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</si>
  <si>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</si>
  <si>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</si>
  <si>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</si>
  <si>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</si>
  <si>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</si>
  <si>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</si>
  <si>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</si>
  <si>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</si>
  <si>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</si>
  <si>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</si>
  <si>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</si>
  <si>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</si>
  <si>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</si>
  <si>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</si>
  <si>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</si>
  <si>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</si>
  <si>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</si>
  <si>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</si>
  <si>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</si>
  <si>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</si>
  <si>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</si>
  <si>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</si>
  <si>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</si>
  <si>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</si>
  <si>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</si>
  <si>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</si>
  <si>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</si>
  <si>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</si>
  <si>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</si>
  <si>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</si>
  <si>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</si>
  <si>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</si>
  <si>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</si>
  <si>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</si>
  <si>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</si>
  <si>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</si>
  <si>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</si>
  <si>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</si>
  <si>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</si>
  <si>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</si>
  <si>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</si>
  <si>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</si>
  <si>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</si>
  <si>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</si>
  <si>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</si>
  <si>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</si>
  <si>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</si>
  <si>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</si>
  <si>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</si>
  <si>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</si>
  <si>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</si>
  <si>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</si>
  <si>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</si>
  <si>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</si>
  <si>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</si>
  <si>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</si>
  <si>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</si>
  <si>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</si>
  <si>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</si>
  <si>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</si>
  <si>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</si>
  <si>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</si>
  <si>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</si>
  <si>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</si>
  <si>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</si>
  <si>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</si>
  <si>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</si>
  <si>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</si>
  <si>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</si>
  <si>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</si>
  <si>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</si>
  <si>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</si>
  <si>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</si>
  <si>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</si>
  <si>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</si>
  <si>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</si>
  <si>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</si>
  <si>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</si>
  <si>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</si>
  <si>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</si>
  <si>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</si>
  <si>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</si>
  <si>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</si>
  <si>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</si>
  <si>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</si>
  <si>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</si>
  <si>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</si>
  <si>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</si>
  <si>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</si>
  <si>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</si>
  <si>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</si>
  <si>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</si>
  <si>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</si>
  <si>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</si>
  <si>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</si>
  <si>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</si>
  <si>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</si>
  <si>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</si>
  <si>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</si>
  <si>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</si>
  <si>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</si>
  <si>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</si>
  <si>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</si>
  <si>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</si>
  <si>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</si>
  <si>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</si>
  <si>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</si>
  <si>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</si>
  <si>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</si>
  <si>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</si>
  <si>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</si>
  <si>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</si>
  <si>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</si>
  <si>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</si>
  <si>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</si>
  <si>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</si>
  <si>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</si>
  <si>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</si>
  <si>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</si>
  <si>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</si>
  <si>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</si>
  <si>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</si>
  <si>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</si>
  <si>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</si>
  <si>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</si>
  <si>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</si>
  <si>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</si>
  <si>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</si>
  <si>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</si>
  <si>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</si>
  <si>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</si>
  <si>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</si>
  <si>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</si>
  <si>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</si>
  <si>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</si>
  <si>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</si>
  <si>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</si>
  <si>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</si>
  <si>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</si>
  <si>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</si>
  <si>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</si>
  <si>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</si>
  <si>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</si>
  <si>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</si>
  <si>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</si>
  <si>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</si>
  <si>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</si>
  <si>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</si>
  <si>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</si>
  <si>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</si>
  <si>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</si>
  <si>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</si>
  <si>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</si>
  <si>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</si>
  <si>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</si>
  <si>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</si>
  <si>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</si>
  <si>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</si>
  <si>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</si>
  <si>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</si>
  <si>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</si>
  <si>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</si>
  <si>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</si>
  <si>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</si>
  <si>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</si>
  <si>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</si>
  <si>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</si>
  <si>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</si>
  <si>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</si>
  <si>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</si>
  <si>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</si>
  <si>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</si>
  <si>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</si>
  <si>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</si>
  <si>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</si>
  <si>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</si>
  <si>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</si>
  <si>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</si>
  <si>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</si>
  <si>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</si>
  <si>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</si>
  <si>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</si>
  <si>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</si>
  <si>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</si>
  <si>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</si>
  <si>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</si>
  <si>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</si>
  <si>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</si>
  <si>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</si>
  <si>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</si>
  <si>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</si>
  <si>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</si>
  <si>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</si>
  <si>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</si>
  <si>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</si>
  <si>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</si>
  <si>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</si>
  <si>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</si>
  <si>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</si>
  <si>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</si>
  <si>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</si>
  <si>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</si>
  <si>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</si>
  <si>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</si>
  <si>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</si>
  <si>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</si>
  <si>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</si>
  <si>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</si>
  <si>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</si>
  <si>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</si>
  <si>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</si>
  <si>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</si>
  <si>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</si>
  <si>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</si>
  <si>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</si>
  <si>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</si>
  <si>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</si>
  <si>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</si>
  <si>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</si>
  <si>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</si>
  <si>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</si>
  <si>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</si>
  <si>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</si>
  <si>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</si>
  <si>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</si>
  <si>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</si>
  <si>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</si>
  <si>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</si>
  <si>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</si>
  <si>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</si>
  <si>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</si>
  <si>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</si>
  <si>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</si>
  <si>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</si>
  <si>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</si>
  <si>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</si>
  <si>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</si>
  <si>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</si>
  <si>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</si>
  <si>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</si>
  <si>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</si>
  <si>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</si>
  <si>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</si>
  <si>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</si>
  <si>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</si>
  <si>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</si>
  <si>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</si>
  <si>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</si>
  <si>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</si>
  <si>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</si>
  <si>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</si>
  <si>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</si>
  <si>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</si>
  <si>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</si>
  <si>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</si>
  <si>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</si>
  <si>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</si>
  <si>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</si>
  <si>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</si>
  <si>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</si>
  <si>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</si>
  <si>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</si>
  <si>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</si>
  <si>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</si>
  <si>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</si>
  <si>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</si>
  <si>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</si>
  <si>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</si>
  <si>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</si>
  <si>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</si>
  <si>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</si>
  <si>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</si>
  <si>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</si>
  <si>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</si>
  <si>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</si>
  <si>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</si>
  <si>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</si>
  <si>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</si>
  <si>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</si>
  <si>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</si>
  <si>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</si>
  <si>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</si>
  <si>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</si>
  <si>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</si>
  <si>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</si>
  <si>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</si>
  <si>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</si>
  <si>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</si>
  <si>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</si>
  <si>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</si>
  <si>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</si>
  <si>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</si>
  <si>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</si>
  <si>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</si>
  <si>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</si>
  <si>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</si>
  <si>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</si>
  <si>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</si>
  <si>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</si>
  <si>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</si>
  <si>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</si>
  <si>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</si>
  <si>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</si>
  <si>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</si>
  <si>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</si>
  <si>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</si>
  <si>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</si>
  <si>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</si>
  <si>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</si>
  <si>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</si>
  <si>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</si>
  <si>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</si>
  <si>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</si>
  <si>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</si>
  <si>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</si>
  <si>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</si>
  <si>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</si>
  <si>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</si>
  <si>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</si>
  <si>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</si>
  <si>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</si>
  <si>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</si>
  <si>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</si>
  <si>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</si>
  <si>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</si>
  <si>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</si>
  <si>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</si>
  <si>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</si>
  <si>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</si>
  <si>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</si>
  <si>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</si>
  <si>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</si>
  <si>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</si>
  <si>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</si>
  <si>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</si>
  <si>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</si>
  <si>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</si>
  <si>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</si>
  <si>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</si>
  <si>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</si>
  <si>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</si>
  <si>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</si>
  <si>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</si>
  <si>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</si>
  <si>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</si>
  <si>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</si>
  <si>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</si>
  <si>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</si>
  <si>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</si>
  <si>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</si>
  <si>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</si>
  <si>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</si>
  <si>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</si>
  <si>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</si>
  <si>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</si>
  <si>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</si>
  <si>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</si>
  <si>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</si>
  <si>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</si>
  <si>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</si>
  <si>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</si>
  <si>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</si>
  <si>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</si>
  <si>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</si>
  <si>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</si>
  <si>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</si>
  <si>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</si>
  <si>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</si>
  <si>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</si>
  <si>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</si>
  <si>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</si>
  <si>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</si>
  <si>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</si>
  <si>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</si>
  <si>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</si>
  <si>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</si>
  <si>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</si>
  <si>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</si>
  <si>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</si>
  <si>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</si>
  <si>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</si>
  <si>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</si>
  <si>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</si>
  <si>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</si>
  <si>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</si>
  <si>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</si>
  <si>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</si>
  <si>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</si>
  <si>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</si>
  <si>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</si>
  <si>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</si>
  <si>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</si>
  <si>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</si>
  <si>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</si>
  <si>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</si>
  <si>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</si>
  <si>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</si>
  <si>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</si>
  <si>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</si>
  <si>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</si>
  <si>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</si>
  <si>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</si>
  <si>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</si>
  <si>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</si>
  <si>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</si>
  <si>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</si>
  <si>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</si>
  <si>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</si>
  <si>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</si>
  <si>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</si>
  <si>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</si>
  <si>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</si>
  <si>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</si>
  <si>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</si>
  <si>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</si>
  <si>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</si>
  <si>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</si>
  <si>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</si>
  <si>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</si>
  <si>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</si>
  <si>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</si>
  <si>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</si>
  <si>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</si>
  <si>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</si>
  <si>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</si>
  <si>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</si>
  <si>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</si>
  <si>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</si>
  <si>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</si>
  <si>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</si>
  <si>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</si>
  <si>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</si>
  <si>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</si>
  <si>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</si>
  <si>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</si>
  <si>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</si>
  <si>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</si>
  <si>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</si>
  <si>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</si>
  <si>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</si>
  <si>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</si>
  <si>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</si>
  <si>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</si>
  <si>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</si>
  <si>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</si>
  <si>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</si>
  <si>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</si>
  <si>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</si>
  <si>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</si>
  <si>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</si>
  <si>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</si>
  <si>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</si>
  <si>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</si>
  <si>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</si>
  <si>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</si>
  <si>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</si>
  <si>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</si>
  <si>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</si>
  <si>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</si>
  <si>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</si>
  <si>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</si>
  <si>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</si>
  <si>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</si>
  <si>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</si>
  <si>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</si>
  <si>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</si>
  <si>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</si>
  <si>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</si>
  <si>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</si>
  <si>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</si>
  <si>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</si>
  <si>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</si>
  <si>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</si>
  <si>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</si>
  <si>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</si>
  <si>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</si>
  <si>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</si>
  <si>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</si>
  <si>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</si>
  <si>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</si>
  <si>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</si>
  <si>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</si>
  <si>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</si>
  <si>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</si>
  <si>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</si>
  <si>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</si>
  <si>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</si>
  <si>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</si>
  <si>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</si>
  <si>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</si>
  <si>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</si>
  <si>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</si>
  <si>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</si>
  <si>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</si>
  <si>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</si>
  <si>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</si>
  <si>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</si>
  <si>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</si>
  <si>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</si>
  <si>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</si>
  <si>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</si>
  <si>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</si>
  <si>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</si>
  <si>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</si>
  <si>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</si>
  <si>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</si>
  <si>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</si>
  <si>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</si>
  <si>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</si>
  <si>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</si>
  <si>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</si>
  <si>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</si>
  <si>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</si>
  <si>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</si>
  <si>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</si>
  <si>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</si>
  <si>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</si>
  <si>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</si>
  <si>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</si>
  <si>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</si>
  <si>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</si>
  <si>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</si>
  <si>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</si>
  <si>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</si>
  <si>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</si>
  <si>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</si>
  <si>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</si>
  <si>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</si>
  <si>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</si>
  <si>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</si>
  <si>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</si>
  <si>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</si>
  <si>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</si>
  <si>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</si>
  <si>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</si>
  <si>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</si>
  <si>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</si>
  <si>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</si>
  <si>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</si>
  <si>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</si>
  <si>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</si>
  <si>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</si>
  <si>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</si>
  <si>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</si>
  <si>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</si>
  <si>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</si>
  <si>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</si>
  <si>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</si>
  <si>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</si>
  <si>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</si>
  <si>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</si>
  <si>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</si>
  <si>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</si>
  <si>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</si>
  <si>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</si>
  <si>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</si>
  <si>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</si>
  <si>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</si>
  <si>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</si>
  <si>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</si>
  <si>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</si>
  <si>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</si>
  <si>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</si>
  <si>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</si>
  <si>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</si>
  <si>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</si>
  <si>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</si>
  <si>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</si>
  <si>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</si>
  <si>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</si>
  <si>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</si>
  <si>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</si>
  <si>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</si>
  <si>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</si>
  <si>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</si>
  <si>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</si>
  <si>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</si>
  <si>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</si>
  <si>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</si>
  <si>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</si>
  <si>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</si>
  <si>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</si>
  <si>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</si>
  <si>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</si>
  <si>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</si>
  <si>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</si>
  <si>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</si>
  <si>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</si>
  <si>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</si>
  <si>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</si>
  <si>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</si>
  <si>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</si>
  <si>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</si>
  <si>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</si>
  <si>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</si>
  <si>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</si>
  <si>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</si>
  <si>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</si>
  <si>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</si>
  <si>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</si>
  <si>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</si>
  <si>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</si>
  <si>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</si>
  <si>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</si>
  <si>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</si>
  <si>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</si>
  <si>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</si>
  <si>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</si>
  <si>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</si>
  <si>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</si>
  <si>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</si>
  <si>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</si>
  <si>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</si>
  <si>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</si>
  <si>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</si>
  <si>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</si>
  <si>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</si>
  <si>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</si>
  <si>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</si>
  <si>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</si>
  <si>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</si>
  <si>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</si>
  <si>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</si>
  <si>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</si>
  <si>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</si>
  <si>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</si>
  <si>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</si>
  <si>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</si>
  <si>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</si>
  <si>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</si>
  <si>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</si>
  <si>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</si>
  <si>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</si>
  <si>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</si>
  <si>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</si>
  <si>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</si>
  <si>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</si>
  <si>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</si>
  <si>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</si>
  <si>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</si>
  <si>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</si>
  <si>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</si>
  <si>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</si>
  <si>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</si>
  <si>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</si>
  <si>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</si>
  <si>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</si>
  <si>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</si>
  <si>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</si>
  <si>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</si>
  <si>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</si>
  <si>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</si>
  <si>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</si>
  <si>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</si>
  <si>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</si>
  <si>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</si>
  <si>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</si>
  <si>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</si>
  <si>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</si>
  <si>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</si>
  <si>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</si>
  <si>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</si>
  <si>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</si>
  <si>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</si>
  <si>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</si>
  <si>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</si>
  <si>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</si>
  <si>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</si>
  <si>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</si>
  <si>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</si>
  <si>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</si>
  <si>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</si>
  <si>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</si>
  <si>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</si>
  <si>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</si>
  <si>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</si>
  <si>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</si>
  <si>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</si>
  <si>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</si>
  <si>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</si>
  <si>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</si>
  <si>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</si>
  <si>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</si>
  <si>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</si>
  <si>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</si>
  <si>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</si>
  <si>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</si>
  <si>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</si>
  <si>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</si>
  <si>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</si>
  <si>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</si>
  <si>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</si>
  <si>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</si>
  <si>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</si>
  <si>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</si>
  <si>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</si>
  <si>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</si>
  <si>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</si>
  <si>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</si>
  <si>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</si>
  <si>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</si>
  <si>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</si>
  <si>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</si>
  <si>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</si>
  <si>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</si>
  <si>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</si>
  <si>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</si>
  <si>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</si>
  <si>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</si>
  <si>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</si>
  <si>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</si>
  <si>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</si>
  <si>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</si>
  <si>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</si>
  <si>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</si>
  <si>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</si>
  <si>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</si>
  <si>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</si>
  <si>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</si>
  <si>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</si>
  <si>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</si>
  <si>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</si>
  <si>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</si>
  <si>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</si>
  <si>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</si>
  <si>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</si>
  <si>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</si>
  <si>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</si>
  <si>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</si>
  <si>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</si>
  <si>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</si>
  <si>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</si>
  <si>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</si>
  <si>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</si>
  <si>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</si>
  <si>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</si>
  <si>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</si>
  <si>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</si>
  <si>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</si>
  <si>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</si>
  <si>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</si>
  <si>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</si>
  <si>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</si>
  <si>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</si>
  <si>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</si>
  <si>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</si>
  <si>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</si>
  <si>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</si>
  <si>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</si>
  <si>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</si>
  <si>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</si>
  <si>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</si>
  <si>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</si>
  <si>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</si>
  <si>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</si>
  <si>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</si>
  <si>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</si>
  <si>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</si>
  <si>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</si>
  <si>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</si>
  <si>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</si>
  <si>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</si>
  <si>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</si>
  <si>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</si>
  <si>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</si>
  <si>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</si>
  <si>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</si>
  <si>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</si>
  <si>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</si>
  <si>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</si>
  <si>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</si>
  <si>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</si>
  <si>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</si>
  <si>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</si>
  <si>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</si>
  <si>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</si>
  <si>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</si>
  <si>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</si>
  <si>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</si>
  <si>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</si>
  <si>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</si>
  <si>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</si>
  <si>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</si>
  <si>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</si>
  <si>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</si>
  <si>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</si>
  <si>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</si>
  <si>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</si>
  <si>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</si>
  <si>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</si>
  <si>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</si>
  <si>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</si>
  <si>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</si>
  <si>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</si>
  <si>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</si>
  <si>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</si>
  <si>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</si>
  <si>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</si>
  <si>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</si>
  <si>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</si>
  <si>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</si>
  <si>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</si>
  <si>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</si>
  <si>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</si>
  <si>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</si>
  <si>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</si>
  <si>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</si>
  <si>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</si>
  <si>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</si>
  <si>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</si>
  <si>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</si>
  <si>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</si>
  <si>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</si>
  <si>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</si>
  <si>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</si>
  <si>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</si>
  <si>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</si>
  <si>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</si>
  <si>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</si>
  <si>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</si>
  <si>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</si>
  <si>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</si>
  <si>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</si>
  <si>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</si>
  <si>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</si>
  <si>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</si>
  <si>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</si>
  <si>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</si>
  <si>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</si>
  <si>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</si>
  <si>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</si>
  <si>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</si>
  <si>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</si>
  <si>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</si>
  <si>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</si>
  <si>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</si>
  <si>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</si>
  <si>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</si>
  <si>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</si>
  <si>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</si>
  <si>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</si>
  <si>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</si>
  <si>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</si>
  <si>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</si>
  <si>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</si>
  <si>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</si>
  <si>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</si>
  <si>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</si>
  <si>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</si>
  <si>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</si>
  <si>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</si>
  <si>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</si>
  <si>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</si>
  <si>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</si>
  <si>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</si>
  <si>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</si>
  <si>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</si>
  <si>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</si>
  <si>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</si>
  <si>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</si>
  <si>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</si>
  <si>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</si>
  <si>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</si>
  <si>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</si>
  <si>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</si>
  <si>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</si>
  <si>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</si>
  <si>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</si>
  <si>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</si>
  <si>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</si>
  <si>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</si>
  <si>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</si>
  <si>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</si>
  <si>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</si>
  <si>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</si>
  <si>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</si>
  <si>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</si>
  <si>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</si>
  <si>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</si>
  <si>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</si>
  <si>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</si>
  <si>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</si>
  <si>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</si>
  <si>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</si>
  <si>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</si>
  <si>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</si>
  <si>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</si>
  <si>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</si>
  <si>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</si>
  <si>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</si>
  <si>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</si>
  <si>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</si>
  <si>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</si>
  <si>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</si>
  <si>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</si>
  <si>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</si>
  <si>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</si>
  <si>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</si>
  <si>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</si>
  <si>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</si>
  <si>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</si>
  <si>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</si>
  <si>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</si>
  <si>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</si>
  <si>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</si>
  <si>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</si>
  <si>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</si>
  <si>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</si>
  <si>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</si>
  <si>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</si>
  <si>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</si>
  <si>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</si>
  <si>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</si>
  <si>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</si>
  <si>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</si>
  <si>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</si>
  <si>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</si>
  <si>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</si>
  <si>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</si>
  <si>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</si>
  <si>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</si>
  <si>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</si>
  <si>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</si>
  <si>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</si>
  <si>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</si>
  <si>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</si>
  <si>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</si>
  <si>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</si>
  <si>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</si>
  <si>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</si>
  <si>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</si>
  <si>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</si>
  <si>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</si>
  <si>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</si>
  <si>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</si>
  <si>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</si>
  <si>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</si>
  <si>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</si>
  <si>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</si>
  <si>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</si>
  <si>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</si>
  <si>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</si>
  <si>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</si>
  <si>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</si>
  <si>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</si>
  <si>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</si>
  <si>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</si>
  <si>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</si>
  <si>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</si>
  <si>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</si>
  <si>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</si>
  <si>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</si>
  <si>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</si>
  <si>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</si>
  <si>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</si>
  <si>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</si>
  <si>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</si>
  <si>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</si>
  <si>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</si>
  <si>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</si>
  <si>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</si>
  <si>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</si>
  <si>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</si>
  <si>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</si>
  <si>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</si>
  <si>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</si>
  <si>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</si>
  <si>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</si>
  <si>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</si>
  <si>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</si>
  <si>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</si>
  <si>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</si>
  <si>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</si>
  <si>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</si>
  <si>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</si>
  <si>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</si>
  <si>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</si>
  <si>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</si>
  <si>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</si>
  <si>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</si>
  <si>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</si>
  <si>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</si>
  <si>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</si>
  <si>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</si>
  <si>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</si>
  <si>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</si>
  <si>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</si>
  <si>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</si>
  <si>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</si>
  <si>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</si>
  <si>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</si>
  <si>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</si>
  <si>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</si>
  <si>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</si>
  <si>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</si>
  <si>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</si>
  <si>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</si>
  <si>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</si>
  <si>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</si>
  <si>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</si>
  <si>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</si>
  <si>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</si>
  <si>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</si>
  <si>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</si>
  <si>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</si>
  <si>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</si>
  <si>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</si>
  <si>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</si>
  <si>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</si>
  <si>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</si>
  <si>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</si>
  <si>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</si>
  <si>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</si>
  <si>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</si>
  <si>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</si>
  <si>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</si>
  <si>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</si>
  <si>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</si>
  <si>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</si>
  <si>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</si>
  <si>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</si>
  <si>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</si>
  <si>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</si>
  <si>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</si>
  <si>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</si>
  <si>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</si>
  <si>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</si>
  <si>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</si>
  <si>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</si>
  <si>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</si>
  <si>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</si>
  <si>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</si>
  <si>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</si>
  <si>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</si>
  <si>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</si>
  <si>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</si>
  <si>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</si>
  <si>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</si>
  <si>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</si>
  <si>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</si>
  <si>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</si>
  <si>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</si>
  <si>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</si>
  <si>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</si>
  <si>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</si>
  <si>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</si>
  <si>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</si>
  <si>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</si>
  <si>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</si>
  <si>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</si>
  <si>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</si>
  <si>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</si>
  <si>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</si>
  <si>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</si>
  <si>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</si>
  <si>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</si>
  <si>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</si>
  <si>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</si>
  <si>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</si>
  <si>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</si>
  <si>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</si>
  <si>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</si>
  <si>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</si>
  <si>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</si>
  <si>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</si>
  <si>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</si>
  <si>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</si>
  <si>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</si>
  <si>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</si>
  <si>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</si>
  <si>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</si>
  <si>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</si>
  <si>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</si>
  <si>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</si>
  <si>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</si>
  <si>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</si>
  <si>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</si>
  <si>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</si>
  <si>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</si>
  <si>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</si>
  <si>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</si>
  <si>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</si>
  <si>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</si>
  <si>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</si>
  <si>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</si>
  <si>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</si>
  <si>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</si>
  <si>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</si>
  <si>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</si>
  <si>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</si>
  <si>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</si>
  <si>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</si>
  <si>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</si>
  <si>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</si>
  <si>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</si>
  <si>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</si>
  <si>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</si>
  <si>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</si>
  <si>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</si>
  <si>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</si>
  <si>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</si>
  <si>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</si>
  <si>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</si>
  <si>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</si>
  <si>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</si>
  <si>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</si>
  <si>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</si>
  <si>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</si>
  <si>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</si>
  <si>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</si>
  <si>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</si>
  <si>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</si>
  <si>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</si>
  <si>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</si>
  <si>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</si>
  <si>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</si>
  <si>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</si>
  <si>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</si>
  <si>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</si>
  <si>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</si>
  <si>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</si>
  <si>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</si>
  <si>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</si>
  <si>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</si>
  <si>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</si>
  <si>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</si>
  <si>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</si>
  <si>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</si>
  <si>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</si>
  <si>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</si>
  <si>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</si>
  <si>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</si>
  <si>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</si>
  <si>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</si>
  <si>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</si>
  <si>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</si>
  <si>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</si>
  <si>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</si>
  <si>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</si>
  <si>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</si>
  <si>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</si>
  <si>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</si>
  <si>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</si>
  <si>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</si>
  <si>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</si>
  <si>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</si>
  <si>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</si>
  <si>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</si>
  <si>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</si>
  <si>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</si>
  <si>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</si>
  <si>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</si>
  <si>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</si>
  <si>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</si>
  <si>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</si>
  <si>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</si>
  <si>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</si>
  <si>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</si>
  <si>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</si>
  <si>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</si>
  <si>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</si>
  <si>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</si>
  <si>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</si>
  <si>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</si>
  <si>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</si>
  <si>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</si>
  <si>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</si>
  <si>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</si>
  <si>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</si>
  <si>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</si>
  <si>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</si>
  <si>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</si>
  <si>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</si>
  <si>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</si>
  <si>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</si>
  <si>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</si>
  <si>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</si>
  <si>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</si>
  <si>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</si>
  <si>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</si>
  <si>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</si>
  <si>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</si>
  <si>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</si>
  <si>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</si>
  <si>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</si>
  <si>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</si>
  <si>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</si>
  <si>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</si>
  <si>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</si>
  <si>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</si>
  <si>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</si>
  <si>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</si>
  <si>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</si>
  <si>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</si>
  <si>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</si>
  <si>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</si>
  <si>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</si>
  <si>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</si>
  <si>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</si>
  <si>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</si>
  <si>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</si>
  <si>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</si>
  <si>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</si>
  <si>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</si>
  <si>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</si>
  <si>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</si>
  <si>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</si>
  <si>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</si>
  <si>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</si>
  <si>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</si>
  <si>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</si>
  <si>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</si>
  <si>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</si>
  <si>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</si>
  <si>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</si>
  <si>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</si>
  <si>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</si>
  <si>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</si>
  <si>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</si>
  <si>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</si>
  <si>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</si>
  <si>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</si>
  <si>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</si>
  <si>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</si>
  <si>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</si>
  <si>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</si>
  <si>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</si>
  <si>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</si>
  <si>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</si>
  <si>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</si>
  <si>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</si>
  <si>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</si>
  <si>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</si>
  <si>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</si>
  <si>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</si>
  <si>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</si>
  <si>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</si>
  <si>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</si>
  <si>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</si>
  <si>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</si>
  <si>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</si>
  <si>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</si>
  <si>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</si>
  <si>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</si>
  <si>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</si>
  <si>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</si>
  <si>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</si>
  <si>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</si>
  <si>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</si>
  <si>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</si>
  <si>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</si>
  <si>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</si>
  <si>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</si>
  <si>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</si>
  <si>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</si>
  <si>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</si>
  <si>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</si>
  <si>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</si>
  <si>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</si>
  <si>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</si>
  <si>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</si>
  <si>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</si>
  <si>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</si>
  <si>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</si>
  <si>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</si>
  <si>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</si>
  <si>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</si>
  <si>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</si>
  <si>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</si>
  <si>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</si>
  <si>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</si>
  <si>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</si>
  <si>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</si>
  <si>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</si>
  <si>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</si>
  <si>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</si>
  <si>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</si>
  <si>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</si>
  <si>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</si>
  <si>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</si>
  <si>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</si>
  <si>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</si>
  <si>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</si>
  <si>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</si>
  <si>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</si>
  <si>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</si>
  <si>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</si>
  <si>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</si>
  <si>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</si>
  <si>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</si>
  <si>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</si>
  <si>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</si>
  <si>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</si>
  <si>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</si>
  <si>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</si>
  <si>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</si>
  <si>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</si>
  <si>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</si>
  <si>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</si>
  <si>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</si>
  <si>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</si>
  <si>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</si>
  <si>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</si>
  <si>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</si>
  <si>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</si>
  <si>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</si>
  <si>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</si>
  <si>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</si>
  <si>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</si>
  <si>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</si>
  <si>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</si>
  <si>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</si>
  <si>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</si>
  <si>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</si>
  <si>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</si>
  <si>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</si>
  <si>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</si>
  <si>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</si>
  <si>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</si>
  <si>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</si>
  <si>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</si>
  <si>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</si>
  <si>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</si>
  <si>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</si>
  <si>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</si>
  <si>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</si>
  <si>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</si>
  <si>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</si>
  <si>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</si>
  <si>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</si>
  <si>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</si>
  <si>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</si>
  <si>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</si>
  <si>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</si>
  <si>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</si>
  <si>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</si>
  <si>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</si>
  <si>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</si>
  <si>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</si>
  <si>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</si>
  <si>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</si>
  <si>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</si>
  <si>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</si>
  <si>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</si>
  <si>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</si>
  <si>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</si>
  <si>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</si>
  <si>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</si>
  <si>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</si>
  <si>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</si>
  <si>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</si>
  <si>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</si>
  <si>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</si>
  <si>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</si>
  <si>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</si>
  <si>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</si>
  <si>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</si>
  <si>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</si>
  <si>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</si>
  <si>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</si>
  <si>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</si>
  <si>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</si>
  <si>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</si>
  <si>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</si>
  <si>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</si>
  <si>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</si>
  <si>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</si>
  <si>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</si>
  <si>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</si>
  <si>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</si>
  <si>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</si>
  <si>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</si>
  <si>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</si>
  <si>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</si>
  <si>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</si>
  <si>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</si>
  <si>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</si>
  <si>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</si>
  <si>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</si>
  <si>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</si>
  <si>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</si>
  <si>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</si>
  <si>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</si>
  <si>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</si>
  <si>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</si>
  <si>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</si>
  <si>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</si>
  <si>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</si>
  <si>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</si>
  <si>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</si>
  <si>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</si>
  <si>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</si>
  <si>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</si>
  <si>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</si>
  <si>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</si>
  <si>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</si>
  <si>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</si>
  <si>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</si>
  <si>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</si>
  <si>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</si>
  <si>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</si>
  <si>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</si>
  <si>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</si>
  <si>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</si>
  <si>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</si>
  <si>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</si>
  <si>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</si>
  <si>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</si>
  <si>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</si>
  <si>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</si>
  <si>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</si>
  <si>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</si>
  <si>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</si>
  <si>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</si>
  <si>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</si>
  <si>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</si>
  <si>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</si>
  <si>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</si>
  <si>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</si>
  <si>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</si>
  <si>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</si>
  <si>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</si>
  <si>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</si>
  <si>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</si>
  <si>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</si>
  <si>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</si>
  <si>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</si>
  <si>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</si>
  <si>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</si>
  <si>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</si>
  <si>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</si>
  <si>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</si>
  <si>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</si>
  <si>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</si>
  <si>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</si>
  <si>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</si>
  <si>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</si>
  <si>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</si>
  <si>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</si>
  <si>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</si>
  <si>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</si>
  <si>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</si>
  <si>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</si>
  <si>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</si>
  <si>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</si>
  <si>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</si>
  <si>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</si>
  <si>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</si>
  <si>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</si>
  <si>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</si>
  <si>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</si>
  <si>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</si>
  <si>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</si>
  <si>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</si>
  <si>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</si>
  <si>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</si>
  <si>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</si>
  <si>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</si>
  <si>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</si>
  <si>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</si>
  <si>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</si>
  <si>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</si>
  <si>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</si>
  <si>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</si>
  <si>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</si>
  <si>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</si>
  <si>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</si>
  <si>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</si>
  <si>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</si>
  <si>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</si>
  <si>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</si>
  <si>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</si>
  <si>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</si>
  <si>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</si>
  <si>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</si>
  <si>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</si>
  <si>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</si>
  <si>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</si>
  <si>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</si>
  <si>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</si>
  <si>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</si>
  <si>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</si>
  <si>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</si>
  <si>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</si>
  <si>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</si>
  <si>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</si>
  <si>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</si>
  <si>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</si>
  <si>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</si>
  <si>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</si>
  <si>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</si>
  <si>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</si>
  <si>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</si>
  <si>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</si>
  <si>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</si>
  <si>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</si>
  <si>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</si>
  <si>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</si>
  <si>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</si>
  <si>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</si>
  <si>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</si>
  <si>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</si>
  <si>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</si>
  <si>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</si>
  <si>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</si>
  <si>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</si>
  <si>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</si>
  <si>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</si>
  <si>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</si>
  <si>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</si>
  <si>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</si>
  <si>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</si>
  <si>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</si>
  <si>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</si>
  <si>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</si>
  <si>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</si>
  <si>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</si>
  <si>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</si>
  <si>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</si>
  <si>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</si>
  <si>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</si>
  <si>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</si>
  <si>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</si>
  <si>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</si>
  <si>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</si>
  <si>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</si>
  <si>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</si>
  <si>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</si>
  <si>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</si>
  <si>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</si>
  <si>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</si>
  <si>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</si>
  <si>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</si>
  <si>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</si>
  <si>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</si>
  <si>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</si>
  <si>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</si>
  <si>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</si>
  <si>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</si>
  <si>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</si>
  <si>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</si>
  <si>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</si>
  <si>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</si>
  <si>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</si>
  <si>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</si>
  <si>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</si>
  <si>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</si>
  <si>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</si>
  <si>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</si>
  <si>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</si>
  <si>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</si>
  <si>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</si>
  <si>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</si>
  <si>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</si>
  <si>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</si>
  <si>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</si>
  <si>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</si>
  <si>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</si>
  <si>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</si>
  <si>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</si>
  <si>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</si>
  <si>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</si>
  <si>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</si>
  <si>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</si>
  <si>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</si>
  <si>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</si>
  <si>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</si>
  <si>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</si>
  <si>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</si>
  <si>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</si>
  <si>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</si>
  <si>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</si>
  <si>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</si>
  <si>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</si>
  <si>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</si>
  <si>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</si>
  <si>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</si>
  <si>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</si>
  <si>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</si>
  <si>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</si>
  <si>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</si>
  <si>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</si>
  <si>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</si>
  <si>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</si>
  <si>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</si>
  <si>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</si>
  <si>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</si>
  <si>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</si>
  <si>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</si>
  <si>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</si>
  <si>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</si>
  <si>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</si>
  <si>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</si>
  <si>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</si>
  <si>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</si>
  <si>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</si>
  <si>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</si>
  <si>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</si>
  <si>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</si>
  <si>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</si>
  <si>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</si>
  <si>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</si>
  <si>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</si>
  <si>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</si>
  <si>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</si>
  <si>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</si>
  <si>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</si>
  <si>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</si>
  <si>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</si>
  <si>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</si>
  <si>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</si>
  <si>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</si>
  <si>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</si>
  <si>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</si>
  <si>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</si>
  <si>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</si>
  <si>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</si>
  <si>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</si>
  <si>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</si>
  <si>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</si>
  <si>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</si>
  <si>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</si>
  <si>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</si>
  <si>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</si>
  <si>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</si>
  <si>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</si>
  <si>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</si>
  <si>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</si>
  <si>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</si>
  <si>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</si>
  <si>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</si>
  <si>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</si>
  <si>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</si>
  <si>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</si>
  <si>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</si>
  <si>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</si>
  <si>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</si>
  <si>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</si>
  <si>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</si>
  <si>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</si>
  <si>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</si>
  <si>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</si>
  <si>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</si>
  <si>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</si>
  <si>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</si>
  <si>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</si>
  <si>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</si>
  <si>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</si>
  <si>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</si>
  <si>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</si>
  <si>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</si>
  <si>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</si>
  <si>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</si>
  <si>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</si>
  <si>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</si>
  <si>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</si>
  <si>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</si>
  <si>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</si>
  <si>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</si>
  <si>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</si>
  <si>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</si>
  <si>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</si>
  <si>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</si>
  <si>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</si>
  <si>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</si>
  <si>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</si>
  <si>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</si>
  <si>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</si>
  <si>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</si>
  <si>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</si>
  <si>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</si>
  <si>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</si>
  <si>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</si>
  <si>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</si>
  <si>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</si>
  <si>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</si>
  <si>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</si>
  <si>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</si>
  <si>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</si>
  <si>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</si>
  <si>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</si>
  <si>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</si>
  <si>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</si>
  <si>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</si>
  <si>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</si>
  <si>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</si>
  <si>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</si>
  <si>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</si>
  <si>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</si>
  <si>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</si>
  <si>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</si>
  <si>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</si>
  <si>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</si>
  <si>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</si>
  <si>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</si>
  <si>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</si>
  <si>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</si>
  <si>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</si>
  <si>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</si>
  <si>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</si>
  <si>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</si>
  <si>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</si>
  <si>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</si>
  <si>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</si>
  <si>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</si>
  <si>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</si>
  <si>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</si>
  <si>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</si>
  <si>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</si>
  <si>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</si>
  <si>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</si>
  <si>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</si>
  <si>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</si>
  <si>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</si>
  <si>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</si>
  <si>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</si>
  <si>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</si>
  <si>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</si>
  <si>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</si>
  <si>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</si>
  <si>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</si>
  <si>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</si>
  <si>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</si>
  <si>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</si>
  <si>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</si>
  <si>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</si>
  <si>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</si>
  <si>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</si>
  <si>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</si>
  <si>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</si>
  <si>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</si>
  <si>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</si>
  <si>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</si>
  <si>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</si>
  <si>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</si>
  <si>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</si>
  <si>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</si>
  <si>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</si>
  <si>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</si>
  <si>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</si>
  <si>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</si>
  <si>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</si>
  <si>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</si>
  <si>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</si>
  <si>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</si>
  <si>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</si>
  <si>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</si>
  <si>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</si>
  <si>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</si>
  <si>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</si>
  <si>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</si>
  <si>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</si>
  <si>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</si>
  <si>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</si>
  <si>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</si>
  <si>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</si>
  <si>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</si>
  <si>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</si>
  <si>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</si>
  <si>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</si>
  <si>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</si>
  <si>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</si>
  <si>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</si>
  <si>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</si>
  <si>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</si>
  <si>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</si>
  <si>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</si>
  <si>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</si>
  <si>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</si>
  <si>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</si>
  <si>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</si>
  <si>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</si>
  <si>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</si>
  <si>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</si>
  <si>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</si>
  <si>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</si>
  <si>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</si>
  <si>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</si>
  <si>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</si>
  <si>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</si>
  <si>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</si>
  <si>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</si>
  <si>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</si>
  <si>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</si>
  <si>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</si>
  <si>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</si>
  <si>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</si>
  <si>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</si>
  <si>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</si>
  <si>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</si>
  <si>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</si>
  <si>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</si>
  <si>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</si>
  <si>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</si>
  <si>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</si>
  <si>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</si>
  <si>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</si>
  <si>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</si>
  <si>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</si>
  <si>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</si>
  <si>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</si>
  <si>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</si>
  <si>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</si>
  <si>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</si>
  <si>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</si>
  <si>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</si>
  <si>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</si>
  <si>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</si>
  <si>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</si>
  <si>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</si>
  <si>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</si>
  <si>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</si>
  <si>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</si>
  <si>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</si>
  <si>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</si>
  <si>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</si>
  <si>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</si>
  <si>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</si>
  <si>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</si>
  <si>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</si>
  <si>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</si>
  <si>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</si>
  <si>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</si>
  <si>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</si>
  <si>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</si>
  <si>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</si>
  <si>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</si>
  <si>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</si>
  <si>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</si>
  <si>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</si>
  <si>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</si>
  <si>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</si>
  <si>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</si>
  <si>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</si>
  <si>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</si>
  <si>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</si>
  <si>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</si>
  <si>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</si>
  <si>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</si>
  <si>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</si>
  <si>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</si>
  <si>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</si>
  <si>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</si>
  <si>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</si>
  <si>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</si>
  <si>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</si>
  <si>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</si>
  <si>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</si>
  <si>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</si>
  <si>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</si>
  <si>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</si>
  <si>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</si>
  <si>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</si>
  <si>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</si>
  <si>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</si>
  <si>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</si>
  <si>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</si>
  <si>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</si>
  <si>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</si>
  <si>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</si>
  <si>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</si>
  <si>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</si>
  <si>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</si>
  <si>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</si>
  <si>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</si>
  <si>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</si>
  <si>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</si>
  <si>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</si>
  <si>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</si>
  <si>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</si>
  <si>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</si>
  <si>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</si>
  <si>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</si>
  <si>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</si>
  <si>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</si>
  <si>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</si>
  <si>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</si>
  <si>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</si>
  <si>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</si>
  <si>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</si>
  <si>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</si>
  <si>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</si>
  <si>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</si>
  <si>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</si>
  <si>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</si>
  <si>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</si>
  <si>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</si>
  <si>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</si>
  <si>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</si>
  <si>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</si>
  <si>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</si>
  <si>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</si>
  <si>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</si>
  <si>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</si>
  <si>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</si>
  <si>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</si>
  <si>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</si>
  <si>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</si>
  <si>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</si>
  <si>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</si>
  <si>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</si>
  <si>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</si>
  <si>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</si>
  <si>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</si>
  <si>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</si>
  <si>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</si>
  <si>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</si>
  <si>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</si>
  <si>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</si>
  <si>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</si>
  <si>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</si>
  <si>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</si>
  <si>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</si>
  <si>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</si>
  <si>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</si>
  <si>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</si>
  <si>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</si>
  <si>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</si>
  <si>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</si>
  <si>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</si>
  <si>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</si>
  <si>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</si>
  <si>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</si>
  <si>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</si>
  <si>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</si>
  <si>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</si>
  <si>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</si>
  <si>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</si>
  <si>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</si>
  <si>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</si>
  <si>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</si>
  <si>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</si>
  <si>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</si>
  <si>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</si>
  <si>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</si>
  <si>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</si>
  <si>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</si>
  <si>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</si>
  <si>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</si>
  <si>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</si>
  <si>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</si>
  <si>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</si>
  <si>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</si>
  <si>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</si>
  <si>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</si>
  <si>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</si>
  <si>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</si>
  <si>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</si>
  <si>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</si>
  <si>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</si>
  <si>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</si>
  <si>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</si>
  <si>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</si>
  <si>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</si>
  <si>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</si>
  <si>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</si>
  <si>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</si>
  <si>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</si>
  <si>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</si>
  <si>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</si>
  <si>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</si>
  <si>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</si>
  <si>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</si>
  <si>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</si>
  <si>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</si>
  <si>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</si>
  <si>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</si>
  <si>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</si>
  <si>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</si>
  <si>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</si>
  <si>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</si>
  <si>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</si>
  <si>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</si>
  <si>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</si>
  <si>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</si>
  <si>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</si>
  <si>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</si>
  <si>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</si>
  <si>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</si>
  <si>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</si>
  <si>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</si>
  <si>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</si>
  <si>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</si>
  <si>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</si>
  <si>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</si>
  <si>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</si>
  <si>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</si>
  <si>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</si>
  <si>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</si>
  <si>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</si>
  <si>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</si>
  <si>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</si>
  <si>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</si>
  <si>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</si>
  <si>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</si>
  <si>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</si>
  <si>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</si>
  <si>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</si>
  <si>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</si>
  <si>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</si>
  <si>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</si>
  <si>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</si>
  <si>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</si>
  <si>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</si>
  <si>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</si>
  <si>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</si>
  <si>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</si>
  <si>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</si>
  <si>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</si>
  <si>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</si>
  <si>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</si>
  <si>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</si>
  <si>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</si>
  <si>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</si>
  <si>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</si>
  <si>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</si>
  <si>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</si>
  <si>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</si>
  <si>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</si>
  <si>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</si>
  <si>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</si>
  <si>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</si>
  <si>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</si>
  <si>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</si>
  <si>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</si>
  <si>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</si>
  <si>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</si>
  <si>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</si>
  <si>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</si>
  <si>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</si>
  <si>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</si>
  <si>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</si>
  <si>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</si>
  <si>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</si>
  <si>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</si>
  <si>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</si>
  <si>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</si>
  <si>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</si>
  <si>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</si>
  <si>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</si>
  <si>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</si>
  <si>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</si>
  <si>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</si>
  <si>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</si>
  <si>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</si>
  <si>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</si>
  <si>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</si>
  <si>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</si>
  <si>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</si>
  <si>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</si>
  <si>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</si>
  <si>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</si>
  <si>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</si>
  <si>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</si>
  <si>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</si>
  <si>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</si>
  <si>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</si>
  <si>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</si>
  <si>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</si>
  <si>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</si>
  <si>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</si>
  <si>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</si>
  <si>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</si>
  <si>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</si>
  <si>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</si>
  <si>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</si>
  <si>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</si>
  <si>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</si>
  <si>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</si>
  <si>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</si>
  <si>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</si>
  <si>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</si>
  <si>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</si>
  <si>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</si>
  <si>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</si>
  <si>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</si>
  <si>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</si>
  <si>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</si>
  <si>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</si>
  <si>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</si>
  <si>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</si>
  <si>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</si>
  <si>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</si>
  <si>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</si>
  <si>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</si>
  <si>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</si>
  <si>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</si>
  <si>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</si>
  <si>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</si>
  <si>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</si>
  <si>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</si>
  <si>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</si>
  <si>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</si>
  <si>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</si>
  <si>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</si>
  <si>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</si>
  <si>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</si>
  <si>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</si>
  <si>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</si>
  <si>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</si>
  <si>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</si>
  <si>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</si>
  <si>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</si>
  <si>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</si>
  <si>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</si>
  <si>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</si>
  <si>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</si>
  <si>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</si>
  <si>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</si>
  <si>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</si>
  <si>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</si>
  <si>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</si>
  <si>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</si>
  <si>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</si>
  <si>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</si>
  <si>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</si>
  <si>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</si>
  <si>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</si>
  <si>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</si>
  <si>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</si>
  <si>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</si>
  <si>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</si>
  <si>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</si>
  <si>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</si>
  <si>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</si>
  <si>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</si>
  <si>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</si>
  <si>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</si>
  <si>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</si>
  <si>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</si>
  <si>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</si>
  <si>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</si>
  <si>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</si>
  <si>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</si>
  <si>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</si>
  <si>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</si>
  <si>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</si>
  <si>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</si>
  <si>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</si>
  <si>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</si>
  <si>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</si>
  <si>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</si>
  <si>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</si>
  <si>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</si>
  <si>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</si>
  <si>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</si>
  <si>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</si>
  <si>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</si>
  <si>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</si>
  <si>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</si>
  <si>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</si>
  <si>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</si>
  <si>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</si>
  <si>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</si>
  <si>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</si>
  <si>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</si>
  <si>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</si>
  <si>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</si>
  <si>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</si>
  <si>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</si>
  <si>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</si>
  <si>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</si>
  <si>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</si>
  <si>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</si>
  <si>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</si>
  <si>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</si>
  <si>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</si>
  <si>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</si>
  <si>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</si>
  <si>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</si>
  <si>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</si>
  <si>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</si>
  <si>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</si>
  <si>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</si>
  <si>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</si>
  <si>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</si>
  <si>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</si>
  <si>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</si>
  <si>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</si>
  <si>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</si>
  <si>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</si>
  <si>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</si>
  <si>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</si>
  <si>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</si>
  <si>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</si>
  <si>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</si>
  <si>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</si>
  <si>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</si>
  <si>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</si>
  <si>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</si>
  <si>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</si>
  <si>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</si>
  <si>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</si>
  <si>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</si>
  <si>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</si>
  <si>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</si>
  <si>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</si>
  <si>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</si>
  <si>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</si>
  <si>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</si>
  <si>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</si>
  <si>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</si>
  <si>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</si>
  <si>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</si>
  <si>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</si>
  <si>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</si>
  <si>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</si>
  <si>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</si>
  <si>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</si>
  <si>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</si>
  <si>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</si>
  <si>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</si>
  <si>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</si>
  <si>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</si>
  <si>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</si>
  <si>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</si>
  <si>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</si>
  <si>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</si>
  <si>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</si>
  <si>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</si>
  <si>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</si>
  <si>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</si>
  <si>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</si>
  <si>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</si>
  <si>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</si>
  <si>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</si>
  <si>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</si>
  <si>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</si>
  <si>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</si>
  <si>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</si>
  <si>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</si>
  <si>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</si>
  <si>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</si>
  <si>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</si>
  <si>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</si>
  <si>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</si>
  <si>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</si>
  <si>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</si>
  <si>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</si>
  <si>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</si>
  <si>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</si>
  <si>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</si>
  <si>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</si>
  <si>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</si>
  <si>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</si>
  <si>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</si>
  <si>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</si>
  <si>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</si>
  <si>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</si>
  <si>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</si>
  <si>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</si>
  <si>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</si>
  <si>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</si>
  <si>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</si>
  <si>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</si>
  <si>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</si>
  <si>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</si>
  <si>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</si>
  <si>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</si>
  <si>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</si>
  <si>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</si>
  <si>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</si>
  <si>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</si>
  <si>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</si>
  <si>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</si>
  <si>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</si>
  <si>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</si>
  <si>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</si>
  <si>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</si>
  <si>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</si>
  <si>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</si>
  <si>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</si>
  <si>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</si>
  <si>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</si>
  <si>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</si>
  <si>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</si>
  <si>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</si>
  <si>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</si>
  <si>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</si>
  <si>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</si>
  <si>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</si>
  <si>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</si>
  <si>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</si>
  <si>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</si>
  <si>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</si>
  <si>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</si>
  <si>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</si>
  <si>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</si>
  <si>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</si>
  <si>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</si>
  <si>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</si>
  <si>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</si>
  <si>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</si>
  <si>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</si>
  <si>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</si>
  <si>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</si>
  <si>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</si>
  <si>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</si>
  <si>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</si>
  <si>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</si>
  <si>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</si>
  <si>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</si>
  <si>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</si>
  <si>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</si>
  <si>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</si>
  <si>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</si>
  <si>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</si>
  <si>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</si>
  <si>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</si>
  <si>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</si>
  <si>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</si>
  <si>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</si>
  <si>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</si>
  <si>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</si>
  <si>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</si>
  <si>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</si>
  <si>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</si>
  <si>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</si>
  <si>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</si>
  <si>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</si>
  <si>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</si>
  <si>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</si>
  <si>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</si>
  <si>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</si>
  <si>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</si>
  <si>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</si>
  <si>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</si>
  <si>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</si>
  <si>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</si>
  <si>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</si>
  <si>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</si>
  <si>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</si>
  <si>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</si>
  <si>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</si>
  <si>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</si>
  <si>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</si>
  <si>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</si>
  <si>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</si>
  <si>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</si>
  <si>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</si>
  <si>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</si>
  <si>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</si>
  <si>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</si>
  <si>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</si>
  <si>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</si>
  <si>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</si>
  <si>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</si>
  <si>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</si>
  <si>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</si>
  <si>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</si>
  <si>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</si>
  <si>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</si>
  <si>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</si>
  <si>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</si>
  <si>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</si>
  <si>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</si>
  <si>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</si>
  <si>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</si>
  <si>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</si>
  <si>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</si>
  <si>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</si>
  <si>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</si>
  <si>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</si>
  <si>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</si>
  <si>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</si>
  <si>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</si>
  <si>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</si>
  <si>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</si>
  <si>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</si>
  <si>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</si>
  <si>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</si>
  <si>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</si>
  <si>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</si>
  <si>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</si>
  <si>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</si>
  <si>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</si>
  <si>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</si>
  <si>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</si>
  <si>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</si>
  <si>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</si>
  <si>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</si>
  <si>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</si>
  <si>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</si>
  <si>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</si>
  <si>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</si>
  <si>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</si>
  <si>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</si>
  <si>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</si>
  <si>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</si>
  <si>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</si>
  <si>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</si>
  <si>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</si>
  <si>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</si>
  <si>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</si>
  <si>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</si>
  <si>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</si>
  <si>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</si>
  <si>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</si>
  <si>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</si>
  <si>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</si>
  <si>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</si>
  <si>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</si>
  <si>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</si>
  <si>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</si>
  <si>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</si>
  <si>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</si>
  <si>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</si>
  <si>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</si>
  <si>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</si>
  <si>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</si>
  <si>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</si>
  <si>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</si>
  <si>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</si>
  <si>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</si>
  <si>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</si>
  <si>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</si>
  <si>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</si>
  <si>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</si>
  <si>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</si>
  <si>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</si>
  <si>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</si>
  <si>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</si>
  <si>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</si>
  <si>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</si>
  <si>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</si>
  <si>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</si>
  <si>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</si>
  <si>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</si>
  <si>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</si>
  <si>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</si>
  <si>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</si>
  <si>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</si>
  <si>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</si>
  <si>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</si>
  <si>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</si>
  <si>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</si>
  <si>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</si>
  <si>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</si>
  <si>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</si>
  <si>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</si>
  <si>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</si>
  <si>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</si>
  <si>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</si>
  <si>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</si>
  <si>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</si>
  <si>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</si>
  <si>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</si>
  <si>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</si>
  <si>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</si>
  <si>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</si>
  <si>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</si>
  <si>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</si>
  <si>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</si>
  <si>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</si>
  <si>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</si>
  <si>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</si>
  <si>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</si>
  <si>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</si>
  <si>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</si>
  <si>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</si>
  <si>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</si>
  <si>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</si>
  <si>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</si>
  <si>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</si>
  <si>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</si>
  <si>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</si>
  <si>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</si>
  <si>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</si>
  <si>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</si>
  <si>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</si>
  <si>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</si>
  <si>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</si>
  <si>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</si>
  <si>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</si>
  <si>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</si>
  <si>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</si>
  <si>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</si>
  <si>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</si>
  <si>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</si>
  <si>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</si>
  <si>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</si>
  <si>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</si>
  <si>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</si>
  <si>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</si>
  <si>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</si>
  <si>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</si>
  <si>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</si>
  <si>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</si>
  <si>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</si>
  <si>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</si>
  <si>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</si>
  <si>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</si>
  <si>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</si>
  <si>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</si>
  <si>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</si>
  <si>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</si>
  <si>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</si>
  <si>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</si>
  <si>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</si>
  <si>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</si>
  <si>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</si>
  <si>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</si>
  <si>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</si>
  <si>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</si>
  <si>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</si>
  <si>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</si>
  <si>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</si>
  <si>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</si>
  <si>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</si>
  <si>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</si>
  <si>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</si>
  <si>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</si>
  <si>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</si>
  <si>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</si>
  <si>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</si>
  <si>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</si>
  <si>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</si>
  <si>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</si>
  <si>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</si>
  <si>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</si>
  <si>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</si>
  <si>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</si>
  <si>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</si>
  <si>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</si>
  <si>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</si>
  <si>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</si>
  <si>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</si>
  <si>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</si>
  <si>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</si>
  <si>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</si>
  <si>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</si>
  <si>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</si>
  <si>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</si>
  <si>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</si>
  <si>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</si>
  <si>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</si>
  <si>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</si>
  <si>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</si>
  <si>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</si>
  <si>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</si>
  <si>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</si>
  <si>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</si>
  <si>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</si>
  <si>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</si>
  <si>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</si>
  <si>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</si>
  <si>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</si>
  <si>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</si>
  <si>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</si>
  <si>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</si>
  <si>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</si>
  <si>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</si>
  <si>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</si>
  <si>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</si>
  <si>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</si>
  <si>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</si>
  <si>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</si>
  <si>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</si>
  <si>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</si>
  <si>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</si>
  <si>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</si>
  <si>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</si>
  <si>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</si>
  <si>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</si>
  <si>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</si>
  <si>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</si>
  <si>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</si>
  <si>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</si>
  <si>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</si>
  <si>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</si>
  <si>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</si>
  <si>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</si>
  <si>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</si>
  <si>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</si>
  <si>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</si>
  <si>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</si>
  <si>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</si>
  <si>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</si>
  <si>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</si>
  <si>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</si>
  <si>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</si>
  <si>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</si>
  <si>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</si>
  <si>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</si>
  <si>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</si>
  <si>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</si>
  <si>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</si>
  <si>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</si>
  <si>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</si>
  <si>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</si>
  <si>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</si>
  <si>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</si>
  <si>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</si>
  <si>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</si>
  <si>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</si>
  <si>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</si>
  <si>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</si>
  <si>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</si>
  <si>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</si>
  <si>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</si>
  <si>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</si>
  <si>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</si>
  <si>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</si>
  <si>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</si>
  <si>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</si>
  <si>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</si>
  <si>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</si>
  <si>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</si>
  <si>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</si>
  <si>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</si>
  <si>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</si>
  <si>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</si>
  <si>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</si>
  <si>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</si>
  <si>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</si>
  <si>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</si>
  <si>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</si>
  <si>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</si>
  <si>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</si>
  <si>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</si>
  <si>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</si>
  <si>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</si>
  <si>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</si>
  <si>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</si>
  <si>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</si>
  <si>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</si>
  <si>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</si>
  <si>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</si>
  <si>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</si>
  <si>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</si>
  <si>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</si>
  <si>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</si>
  <si>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</si>
  <si>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</si>
  <si>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</si>
  <si>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</si>
  <si>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</si>
  <si>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</si>
  <si>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</si>
  <si>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</si>
  <si>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</si>
  <si>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</si>
  <si>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</si>
  <si>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</si>
  <si>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</si>
  <si>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</si>
  <si>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</si>
  <si>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</si>
  <si>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</si>
  <si>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</si>
  <si>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</si>
  <si>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</si>
  <si>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</si>
  <si>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</si>
  <si>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</si>
  <si>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</si>
  <si>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</si>
  <si>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</si>
  <si>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</si>
  <si>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</si>
  <si>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</si>
  <si>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</si>
  <si>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</si>
  <si>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</si>
  <si>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</si>
  <si>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</si>
  <si>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</si>
  <si>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</si>
  <si>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</si>
  <si>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</si>
  <si>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</si>
  <si>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</si>
  <si>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</si>
  <si>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</si>
  <si>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</si>
  <si>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</si>
  <si>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</si>
  <si>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</si>
  <si>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</si>
  <si>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</si>
  <si>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</si>
  <si>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</si>
  <si>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</si>
  <si>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</si>
  <si>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</si>
  <si>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</si>
  <si>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</si>
  <si>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</si>
  <si>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</si>
  <si>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</si>
  <si>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</si>
  <si>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</si>
  <si>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</si>
  <si>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</si>
  <si>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</si>
  <si>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</si>
  <si>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</si>
  <si>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</si>
  <si>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</si>
  <si>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</si>
  <si>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</si>
  <si>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</si>
  <si>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</si>
  <si>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</si>
  <si>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</si>
  <si>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</si>
  <si>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</si>
  <si>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</si>
  <si>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</si>
  <si>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</si>
  <si>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</si>
  <si>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</si>
  <si>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</si>
  <si>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</si>
  <si>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</si>
  <si>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</si>
  <si>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</si>
  <si>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</si>
  <si>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</si>
  <si>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</si>
  <si>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</si>
  <si>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</si>
  <si>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</si>
  <si>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</si>
  <si>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</si>
  <si>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</si>
  <si>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</si>
  <si>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</si>
  <si>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</si>
  <si>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</si>
  <si>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</si>
  <si>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</si>
  <si>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</si>
  <si>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</si>
  <si>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</si>
  <si>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</si>
  <si>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</si>
  <si>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</si>
  <si>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</si>
  <si>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</si>
  <si>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</si>
  <si>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</si>
  <si>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</si>
  <si>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</si>
  <si>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</si>
  <si>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</si>
  <si>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</si>
  <si>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</si>
  <si>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</si>
  <si>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</si>
  <si>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</si>
  <si>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</si>
  <si>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</si>
  <si>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</si>
  <si>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</si>
  <si>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</si>
  <si>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</si>
  <si>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</si>
  <si>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</si>
  <si>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</si>
  <si>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</si>
  <si>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</si>
  <si>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</si>
  <si>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</si>
  <si>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</si>
  <si>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</si>
  <si>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</si>
  <si>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</si>
  <si>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</si>
  <si>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</si>
  <si>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</si>
  <si>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</si>
  <si>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</si>
  <si>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</si>
  <si>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</si>
  <si>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</si>
  <si>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</si>
  <si>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</si>
  <si>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</si>
  <si>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</si>
  <si>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</si>
  <si>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</si>
  <si>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</si>
  <si>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</si>
  <si>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</si>
  <si>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</si>
  <si>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</si>
  <si>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</si>
  <si>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</si>
  <si>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</si>
  <si>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</si>
  <si>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</si>
  <si>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</si>
  <si>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</si>
  <si>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</si>
  <si>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</si>
  <si>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</si>
  <si>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</si>
  <si>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</si>
  <si>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</si>
  <si>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</si>
  <si>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</si>
  <si>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</si>
  <si>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</si>
  <si>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</si>
  <si>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</si>
  <si>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</si>
  <si>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</si>
  <si>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</si>
  <si>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</si>
  <si>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</si>
  <si>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</si>
  <si>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</si>
  <si>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</si>
  <si>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</si>
  <si>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</si>
  <si>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</si>
  <si>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</si>
  <si>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</si>
  <si>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</si>
  <si>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</si>
  <si>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</si>
  <si>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</si>
  <si>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</si>
  <si>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</si>
  <si>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</si>
  <si>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</si>
  <si>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</si>
  <si>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</si>
  <si>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</si>
  <si>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</si>
  <si>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</si>
  <si>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</si>
  <si>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</si>
  <si>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</si>
  <si>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</si>
  <si>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</si>
  <si>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</si>
  <si>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</si>
  <si>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</si>
  <si>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</si>
  <si>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</si>
  <si>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</si>
  <si>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</si>
  <si>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</si>
  <si>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</si>
  <si>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</si>
  <si>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</si>
  <si>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</si>
  <si>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</si>
  <si>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</si>
  <si>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</si>
  <si>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</si>
  <si>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</si>
  <si>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</si>
  <si>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</si>
  <si>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</si>
  <si>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</si>
  <si>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</si>
  <si>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</si>
  <si>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</si>
  <si>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</si>
  <si>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</si>
  <si>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</si>
  <si>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</si>
  <si>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</si>
  <si>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</si>
  <si>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</si>
  <si>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</si>
  <si>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</si>
  <si>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</si>
  <si>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</si>
  <si>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</si>
  <si>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</si>
  <si>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</si>
  <si>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</si>
  <si>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</si>
  <si>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</si>
  <si>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</si>
  <si>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</si>
  <si>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</si>
  <si>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</si>
  <si>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</si>
  <si>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</si>
  <si>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</si>
  <si>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</si>
  <si>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</si>
  <si>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</si>
  <si>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</si>
  <si>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</si>
  <si>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</si>
  <si>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</si>
  <si>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</si>
  <si>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</si>
  <si>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</si>
  <si>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</si>
  <si>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</si>
  <si>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</si>
  <si>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</si>
  <si>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</si>
  <si>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</si>
  <si>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</si>
  <si>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</si>
  <si>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</si>
  <si>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</si>
  <si>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</si>
  <si>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</si>
  <si>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</si>
  <si>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</si>
  <si>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</si>
  <si>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</si>
  <si>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</si>
  <si>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</si>
  <si>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</si>
  <si>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</si>
  <si>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</si>
  <si>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</si>
  <si>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</si>
  <si>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</si>
  <si>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</si>
  <si>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</si>
  <si>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</si>
  <si>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</si>
  <si>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</si>
  <si>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</si>
  <si>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</si>
  <si>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</si>
  <si>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</si>
  <si>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</si>
  <si>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</si>
  <si>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</si>
  <si>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</si>
  <si>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</si>
  <si>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</si>
  <si>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</si>
  <si>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</si>
  <si>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</si>
  <si>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</si>
  <si>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</si>
  <si>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</si>
  <si>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</si>
  <si>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</si>
  <si>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</si>
  <si>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</si>
  <si>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</si>
  <si>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</si>
  <si>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</si>
  <si>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</si>
  <si>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</si>
  <si>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</si>
  <si>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</si>
  <si>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</si>
  <si>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</si>
  <si>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</si>
  <si>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</si>
  <si>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</si>
  <si>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</si>
  <si>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</si>
  <si>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</si>
  <si>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</si>
  <si>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</si>
  <si>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</si>
  <si>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</si>
  <si>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</si>
  <si>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</si>
  <si>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</si>
  <si>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</si>
  <si>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</si>
  <si>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</si>
  <si>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</si>
  <si>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</si>
  <si>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</si>
  <si>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</si>
  <si>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</si>
  <si>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</si>
  <si>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</si>
  <si>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</si>
  <si>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</si>
  <si>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</si>
  <si>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</si>
  <si>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</si>
  <si>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</si>
  <si>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</si>
  <si>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</si>
  <si>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</si>
  <si>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</si>
  <si>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</si>
  <si>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</si>
  <si>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</si>
  <si>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</si>
  <si>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</si>
  <si>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</si>
  <si>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</si>
  <si>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</si>
  <si>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</si>
  <si>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</si>
  <si>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</si>
  <si>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</si>
  <si>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</si>
  <si>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</si>
  <si>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</si>
  <si>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</si>
  <si>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</si>
  <si>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</si>
  <si>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</si>
  <si>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</si>
  <si>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</si>
  <si>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</si>
  <si>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</si>
  <si>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</si>
  <si>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</si>
  <si>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</si>
  <si>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</si>
  <si>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</si>
  <si>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</si>
  <si>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</si>
  <si>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</si>
  <si>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</si>
  <si>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</si>
  <si>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</si>
  <si>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</si>
  <si>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</si>
  <si>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</si>
  <si>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</si>
  <si>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</si>
  <si>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</si>
  <si>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</si>
  <si>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</si>
  <si>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</si>
  <si>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</si>
  <si>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</si>
  <si>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</si>
  <si>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</si>
  <si>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</si>
  <si>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</si>
  <si>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</si>
  <si>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</si>
  <si>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</si>
  <si>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</si>
  <si>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</si>
  <si>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</si>
  <si>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</si>
  <si>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</si>
  <si>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</si>
  <si>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</si>
  <si>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</si>
  <si>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</si>
  <si>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</si>
  <si>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</si>
  <si>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</si>
  <si>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</si>
  <si>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</si>
  <si>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</si>
  <si>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</si>
  <si>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</si>
  <si>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</si>
  <si>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</si>
  <si>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</si>
  <si>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</si>
  <si>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</si>
  <si>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</si>
  <si>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</si>
  <si>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</si>
  <si>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</si>
  <si>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</si>
  <si>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</si>
  <si>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</si>
  <si>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</si>
  <si>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</si>
  <si>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</si>
  <si>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</si>
  <si>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</si>
  <si>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</si>
  <si>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</si>
  <si>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</si>
  <si>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</si>
  <si>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</si>
  <si>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</si>
  <si>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</si>
  <si>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</si>
  <si>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</si>
  <si>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</si>
  <si>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</si>
  <si>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</si>
  <si>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</si>
  <si>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</si>
  <si>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</si>
  <si>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</si>
  <si>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</si>
  <si>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</si>
  <si>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</si>
  <si>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</si>
  <si>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</si>
  <si>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</si>
  <si>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</si>
  <si>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</si>
  <si>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</si>
  <si>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</si>
  <si>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</si>
  <si>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</si>
  <si>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</si>
  <si>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</si>
  <si>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</si>
  <si>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</si>
  <si>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</si>
  <si>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</si>
  <si>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</si>
  <si>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</si>
  <si>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</si>
  <si>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</si>
  <si>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</si>
  <si>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</si>
  <si>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</si>
  <si>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</si>
  <si>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</si>
  <si>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</si>
  <si>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</si>
  <si>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</si>
  <si>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</si>
  <si>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</si>
  <si>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</si>
  <si>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</si>
  <si>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</si>
  <si>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</si>
  <si>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</si>
  <si>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</si>
  <si>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</si>
  <si>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</si>
  <si>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</si>
  <si>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</si>
  <si>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</si>
  <si>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</si>
  <si>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</si>
  <si>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</si>
  <si>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</si>
  <si>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</si>
  <si>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</si>
  <si>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</si>
  <si>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</si>
  <si>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</si>
  <si>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</si>
  <si>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</si>
  <si>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</si>
  <si>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</si>
  <si>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</si>
  <si>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</si>
  <si>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</si>
  <si>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</si>
  <si>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</si>
  <si>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</si>
  <si>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</si>
  <si>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</si>
  <si>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</si>
  <si>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</si>
  <si>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</si>
  <si>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</si>
  <si>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</si>
  <si>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</si>
  <si>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</si>
  <si>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</si>
  <si>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</si>
  <si>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</si>
  <si>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</si>
  <si>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</si>
  <si>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</si>
  <si>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</si>
  <si>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</si>
  <si>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</si>
  <si>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</si>
  <si>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</si>
  <si>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</si>
  <si>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</si>
  <si>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</si>
  <si>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</si>
  <si>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</si>
  <si>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</si>
  <si>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</si>
  <si>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</si>
  <si>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</si>
  <si>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</si>
  <si>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</si>
  <si>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</si>
  <si>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</si>
  <si>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</si>
  <si>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</si>
  <si>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</si>
  <si>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</si>
  <si>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</si>
  <si>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</si>
  <si>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</si>
  <si>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</si>
  <si>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</si>
  <si>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</si>
  <si>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</si>
  <si>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</si>
  <si>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</si>
  <si>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</si>
  <si>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</si>
  <si>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</si>
  <si>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</si>
  <si>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</si>
  <si>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</si>
  <si>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</si>
  <si>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</si>
  <si>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</si>
  <si>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</si>
  <si>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</si>
  <si>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</si>
  <si>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</si>
  <si>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</si>
  <si>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</si>
  <si>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</si>
  <si>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</si>
  <si>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</si>
  <si>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</si>
  <si>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</si>
  <si>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</si>
  <si>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</si>
  <si>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</si>
  <si>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</si>
  <si>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</si>
  <si>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</si>
  <si>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</si>
  <si>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</si>
  <si>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</si>
  <si>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</si>
  <si>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</si>
  <si>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</si>
  <si>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</si>
  <si>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</si>
  <si>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</si>
  <si>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</si>
  <si>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</si>
  <si>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</si>
  <si>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</si>
  <si>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</si>
  <si>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</si>
  <si>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</si>
  <si>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</si>
  <si>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</si>
  <si>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</si>
  <si>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</si>
  <si>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</si>
  <si>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</si>
  <si>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</si>
  <si>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</si>
  <si>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</si>
  <si>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</si>
  <si>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</si>
  <si>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</si>
  <si>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</si>
  <si>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</si>
  <si>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</si>
  <si>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</si>
  <si>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</si>
  <si>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</si>
  <si>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</si>
  <si>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</si>
  <si>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</si>
  <si>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</si>
  <si>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</si>
  <si>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</si>
  <si>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</si>
  <si>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</si>
  <si>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</si>
  <si>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</si>
  <si>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</si>
  <si>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</si>
  <si>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</si>
  <si>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</si>
  <si>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</si>
  <si>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</si>
  <si>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</si>
  <si>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</si>
  <si>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</si>
  <si>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</si>
  <si>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</si>
  <si>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</si>
  <si>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</si>
  <si>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</si>
  <si>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</si>
  <si>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</si>
  <si>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</si>
  <si>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</si>
  <si>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</si>
  <si>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</si>
  <si>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</si>
  <si>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</si>
  <si>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</si>
  <si>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</si>
  <si>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</si>
  <si>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</si>
  <si>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</si>
  <si>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</si>
  <si>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</si>
  <si>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</si>
  <si>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</si>
  <si>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</si>
  <si>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</si>
  <si>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</si>
  <si>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</si>
  <si>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</si>
  <si>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</si>
  <si>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</si>
  <si>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</si>
  <si>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</si>
  <si>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</si>
  <si>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</si>
  <si>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</si>
  <si>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</si>
  <si>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</si>
  <si>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</si>
  <si>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</si>
  <si>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</si>
  <si>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</si>
  <si>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</si>
  <si>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</si>
  <si>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</si>
  <si>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</si>
  <si>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</si>
  <si>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</si>
  <si>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</si>
  <si>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</si>
  <si>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</si>
  <si>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</si>
  <si>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</si>
  <si>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</si>
  <si>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</si>
  <si>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</si>
  <si>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</si>
  <si>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</si>
  <si>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</si>
  <si>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</si>
  <si>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</si>
  <si>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</si>
  <si>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</si>
  <si>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</si>
  <si>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</si>
  <si>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</si>
  <si>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</si>
  <si>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</si>
  <si>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</si>
  <si>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</si>
  <si>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</si>
  <si>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</si>
  <si>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</si>
  <si>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</si>
  <si>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</si>
  <si>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</si>
  <si>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</si>
  <si>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</si>
  <si>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</si>
  <si>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</si>
  <si>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</si>
  <si>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</si>
  <si>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</si>
  <si>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</si>
  <si>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</si>
  <si>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</si>
  <si>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</si>
  <si>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</si>
  <si>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</si>
  <si>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</si>
  <si>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</si>
  <si>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</si>
  <si>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</si>
  <si>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</si>
  <si>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</si>
  <si>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</si>
  <si>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</si>
  <si>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</si>
  <si>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</si>
  <si>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</si>
  <si>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</si>
  <si>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</si>
  <si>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</si>
  <si>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</si>
  <si>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</si>
  <si>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</si>
  <si>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</si>
  <si>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</si>
  <si>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</si>
  <si>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</si>
  <si>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</si>
  <si>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</si>
  <si>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</si>
  <si>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</si>
  <si>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</si>
  <si>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</si>
  <si>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</si>
  <si>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</si>
  <si>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</si>
  <si>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</si>
  <si>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</si>
  <si>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</si>
  <si>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</si>
  <si>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</si>
  <si>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</si>
  <si>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</si>
  <si>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</si>
  <si>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</si>
  <si>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</si>
  <si>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</si>
  <si>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</si>
  <si>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</si>
  <si>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</si>
  <si>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</si>
  <si>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</si>
  <si>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</si>
  <si>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</si>
  <si>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</si>
  <si>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</si>
  <si>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</si>
  <si>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</si>
  <si>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</si>
  <si>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</si>
  <si>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</si>
  <si>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</si>
  <si>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</si>
  <si>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</si>
  <si>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</si>
  <si>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</si>
  <si>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</si>
  <si>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</si>
  <si>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</si>
  <si>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</si>
  <si>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</si>
  <si>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</si>
  <si>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</si>
  <si>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</si>
  <si>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</si>
  <si>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</si>
  <si>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</si>
  <si>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</si>
  <si>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</si>
  <si>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</si>
  <si>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</si>
  <si>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</si>
  <si>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</si>
  <si>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</si>
  <si>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</si>
  <si>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</si>
  <si>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</si>
  <si>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</si>
  <si>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</si>
  <si>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</si>
  <si>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</si>
  <si>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</si>
  <si>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</si>
  <si>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</si>
  <si>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</si>
  <si>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</si>
  <si>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</si>
  <si>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</si>
  <si>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</si>
  <si>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</si>
  <si>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</si>
  <si>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</si>
  <si>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</si>
  <si>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</si>
  <si>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</si>
  <si>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</si>
  <si>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</si>
  <si>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</si>
  <si>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</si>
  <si>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</si>
  <si>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</si>
  <si>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</si>
  <si>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</si>
  <si>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</si>
  <si>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</si>
  <si>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</si>
  <si>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</si>
  <si>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</si>
  <si>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</si>
  <si>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</si>
  <si>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</si>
  <si>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</si>
  <si>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</si>
  <si>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</si>
  <si>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</si>
  <si>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</si>
  <si>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</si>
  <si>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</si>
  <si>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</si>
  <si>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</si>
  <si>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</si>
  <si>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</si>
  <si>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</si>
  <si>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</si>
  <si>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</si>
  <si>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</si>
  <si>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</si>
  <si>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</si>
  <si>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</si>
  <si>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</si>
  <si>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</si>
  <si>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</si>
  <si>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</si>
  <si>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</si>
  <si>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</si>
  <si>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</si>
  <si>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</si>
  <si>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</si>
  <si>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</si>
  <si>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</si>
  <si>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</si>
  <si>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</si>
  <si>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</si>
  <si>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</si>
  <si>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</si>
  <si>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</si>
  <si>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</si>
  <si>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</si>
  <si>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</si>
  <si>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</si>
  <si>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</si>
  <si>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</si>
  <si>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</si>
  <si>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</si>
  <si>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</si>
  <si>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</si>
  <si>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</si>
  <si>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</si>
  <si>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</si>
  <si>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</si>
  <si>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</si>
  <si>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</si>
  <si>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</si>
  <si>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</si>
  <si>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</si>
  <si>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</si>
  <si>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</si>
  <si>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</si>
  <si>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</si>
  <si>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</si>
  <si>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</si>
  <si>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</si>
  <si>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</si>
  <si>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</si>
  <si>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</si>
  <si>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</si>
  <si>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</si>
  <si>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</si>
  <si>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</si>
  <si>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</si>
  <si>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</si>
  <si>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</si>
  <si>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</si>
  <si>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</si>
  <si>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</si>
  <si>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</si>
  <si>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</si>
  <si>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</si>
  <si>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</si>
  <si>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</si>
  <si>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</si>
  <si>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</si>
  <si>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</si>
  <si>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</si>
  <si>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</si>
  <si>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</si>
  <si>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</si>
  <si>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</si>
  <si>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</si>
  <si>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</si>
  <si>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</si>
  <si>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</si>
  <si>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</si>
  <si>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</si>
  <si>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</si>
  <si>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</si>
  <si>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</si>
  <si>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</si>
  <si>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</si>
  <si>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</si>
  <si>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</si>
  <si>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</si>
  <si>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</si>
  <si>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</si>
  <si>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</si>
  <si>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</si>
  <si>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</si>
  <si>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</si>
  <si>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</si>
  <si>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</si>
  <si>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</si>
  <si>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</si>
  <si>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</si>
  <si>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</si>
  <si>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</si>
  <si>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</si>
  <si>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</si>
  <si>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</si>
  <si>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</si>
  <si>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</si>
  <si>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</si>
  <si>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</si>
  <si>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</si>
  <si>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</si>
  <si>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</si>
  <si>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</si>
  <si>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</si>
  <si>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</si>
  <si>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</si>
  <si>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</si>
  <si>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</si>
  <si>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</si>
  <si>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</si>
  <si>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</si>
  <si>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</si>
  <si>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</si>
  <si>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</si>
  <si>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</si>
  <si>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</si>
  <si>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</si>
  <si>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</si>
  <si>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</si>
  <si>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</si>
  <si>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</si>
  <si>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</si>
  <si>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</si>
  <si>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</si>
  <si>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</si>
  <si>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</si>
  <si>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</si>
  <si>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</si>
  <si>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</si>
  <si>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</si>
  <si>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</si>
  <si>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</si>
  <si>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</si>
  <si>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</si>
  <si>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</si>
  <si>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</si>
  <si>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</si>
  <si>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</si>
  <si>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</si>
  <si>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</si>
  <si>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</si>
  <si>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</si>
  <si>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</si>
  <si>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</si>
  <si>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</si>
  <si>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</si>
  <si>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</si>
  <si>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</si>
  <si>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</si>
  <si>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</si>
  <si>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</si>
  <si>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</si>
  <si>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</si>
  <si>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</si>
  <si>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</si>
  <si>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</si>
  <si>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</si>
  <si>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</si>
  <si>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</si>
  <si>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</si>
  <si>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</si>
  <si>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</si>
  <si>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</si>
  <si>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</si>
  <si>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</si>
  <si>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</si>
  <si>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</si>
  <si>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</si>
  <si>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</si>
  <si>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</si>
  <si>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</si>
  <si>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</si>
  <si>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</si>
  <si>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</si>
  <si>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</si>
  <si>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</si>
  <si>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</si>
  <si>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</si>
  <si>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</si>
  <si>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</si>
  <si>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</si>
  <si>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</si>
  <si>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</si>
  <si>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</si>
  <si>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</si>
  <si>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</si>
  <si>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</si>
  <si>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</si>
  <si>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</si>
  <si>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</si>
  <si>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</si>
  <si>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</si>
  <si>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</si>
  <si>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</si>
  <si>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</si>
  <si>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</si>
  <si>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</si>
  <si>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</si>
  <si>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</si>
  <si>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</si>
  <si>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</si>
  <si>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</si>
  <si>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</si>
  <si>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</si>
  <si>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</si>
  <si>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</si>
  <si>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</si>
  <si>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</si>
  <si>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</si>
  <si>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</si>
  <si>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</si>
  <si>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</si>
  <si>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</si>
  <si>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</si>
  <si>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</si>
  <si>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</si>
  <si>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</si>
  <si>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</si>
  <si>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</si>
  <si>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</si>
  <si>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</si>
  <si>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</si>
  <si>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</si>
  <si>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</si>
  <si>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</si>
  <si>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</si>
  <si>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</si>
  <si>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</si>
  <si>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</si>
  <si>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</si>
  <si>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</si>
  <si>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</si>
  <si>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</si>
  <si>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</si>
  <si>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</si>
  <si>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</si>
  <si>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</si>
  <si>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</si>
  <si>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</si>
  <si>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</si>
  <si>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</si>
  <si>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</si>
  <si>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</si>
  <si>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</si>
  <si>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</si>
  <si>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</si>
  <si>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</si>
  <si>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</si>
  <si>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</si>
  <si>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</si>
  <si>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</si>
  <si>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</si>
  <si>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</si>
  <si>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</si>
  <si>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</si>
  <si>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</si>
  <si>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</si>
  <si>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</si>
  <si>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</si>
  <si>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</si>
  <si>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</si>
  <si>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</si>
  <si>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</si>
  <si>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</si>
  <si>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</si>
  <si>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</si>
  <si>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</si>
  <si>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</si>
  <si>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</si>
  <si>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</si>
  <si>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</si>
  <si>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</si>
  <si>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</si>
  <si>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</si>
  <si>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</si>
  <si>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</si>
  <si>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</si>
  <si>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</si>
  <si>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</si>
  <si>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</si>
  <si>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</si>
  <si>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</si>
  <si>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</si>
  <si>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</si>
  <si>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</si>
  <si>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</si>
  <si>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</si>
  <si>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</si>
  <si>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</si>
  <si>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</si>
  <si>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</si>
  <si>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</si>
  <si>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</si>
  <si>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</si>
  <si>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</si>
  <si>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</si>
  <si>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</si>
  <si>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</si>
  <si>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</si>
  <si>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</si>
  <si>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</si>
  <si>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</si>
  <si>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</si>
  <si>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</si>
  <si>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</si>
  <si>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</si>
  <si>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</si>
  <si>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</si>
  <si>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</si>
  <si>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</si>
  <si>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</si>
  <si>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</si>
  <si>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</si>
  <si>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</si>
  <si>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</si>
  <si>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</si>
  <si>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</si>
  <si>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</si>
  <si>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</si>
  <si>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</si>
  <si>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</si>
  <si>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</si>
  <si>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</si>
  <si>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</si>
  <si>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</si>
  <si>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</si>
  <si>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</si>
  <si>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</si>
  <si>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</si>
  <si>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</si>
  <si>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</si>
  <si>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</si>
  <si>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</si>
  <si>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</si>
  <si>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</si>
  <si>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</si>
  <si>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</si>
  <si>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</si>
  <si>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</si>
  <si>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</si>
  <si>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</si>
  <si>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</si>
  <si>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</si>
  <si>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</si>
  <si>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</si>
  <si>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</si>
  <si>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</si>
  <si>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</si>
  <si>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</si>
  <si>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</si>
  <si>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</si>
  <si>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</si>
  <si>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</si>
  <si>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</si>
  <si>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</si>
  <si>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</si>
  <si>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</si>
  <si>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</si>
  <si>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</si>
  <si>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</si>
  <si>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</si>
  <si>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</si>
  <si>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</si>
  <si>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</si>
  <si>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</si>
  <si>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</si>
  <si>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</si>
  <si>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</si>
  <si>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</si>
  <si>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</si>
  <si>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</si>
  <si>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</si>
  <si>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</si>
  <si>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</si>
  <si>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</si>
  <si>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</si>
  <si>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</si>
  <si>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</si>
  <si>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</si>
  <si>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</si>
  <si>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</si>
  <si>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</si>
  <si>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</si>
  <si>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</si>
  <si>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</si>
  <si>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</si>
  <si>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</si>
  <si>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</si>
  <si>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</si>
  <si>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</si>
  <si>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</si>
  <si>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</si>
  <si>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</si>
  <si>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</si>
  <si>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</si>
  <si>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</si>
  <si>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</si>
  <si>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</si>
  <si>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</si>
  <si>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</si>
  <si>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</si>
  <si>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</si>
  <si>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</si>
  <si>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</si>
  <si>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</si>
  <si>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</si>
  <si>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</si>
  <si>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</si>
  <si>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</si>
  <si>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</si>
  <si>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</si>
  <si>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</si>
  <si>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</si>
  <si>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</si>
  <si>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</si>
  <si>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</si>
  <si>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</si>
  <si>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</si>
  <si>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</si>
  <si>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</si>
  <si>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</si>
  <si>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</si>
  <si>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</si>
  <si>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</si>
  <si>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</si>
  <si>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</si>
  <si>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</si>
  <si>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</si>
  <si>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</si>
  <si>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</si>
  <si>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</si>
  <si>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</si>
  <si>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</si>
  <si>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</si>
  <si>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</si>
  <si>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</si>
  <si>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</si>
  <si>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</si>
  <si>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</si>
  <si>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</si>
  <si>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</si>
  <si>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</si>
  <si>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</si>
  <si>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</si>
  <si>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</si>
  <si>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</si>
  <si>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</si>
  <si>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</si>
  <si>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</si>
  <si>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</si>
  <si>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</si>
  <si>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</si>
  <si>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</si>
  <si>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</si>
  <si>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</si>
  <si>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</si>
  <si>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</si>
  <si>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</si>
  <si>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</si>
  <si>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</si>
  <si>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</si>
  <si>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</si>
  <si>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</si>
  <si>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</si>
  <si>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</si>
  <si>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</si>
  <si>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</si>
  <si>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</si>
  <si>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</si>
  <si>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</si>
  <si>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</si>
  <si>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</si>
  <si>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</si>
  <si>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</si>
  <si>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</si>
  <si>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</si>
  <si>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</si>
  <si>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</si>
  <si>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</si>
  <si>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</si>
  <si>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</si>
  <si>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</si>
  <si>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</si>
  <si>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</si>
  <si>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</si>
  <si>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</si>
  <si>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</si>
  <si>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</si>
  <si>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</si>
  <si>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</si>
  <si>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</si>
  <si>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</si>
  <si>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</si>
  <si>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</si>
  <si>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</si>
  <si>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</si>
  <si>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</si>
  <si>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</si>
  <si>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</si>
  <si>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</si>
  <si>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</si>
  <si>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</si>
  <si>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</si>
  <si>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</si>
  <si>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</si>
  <si>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</si>
  <si>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</si>
  <si>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</si>
  <si>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</si>
  <si>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</si>
  <si>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</si>
  <si>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</si>
  <si>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</si>
  <si>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</si>
  <si>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</si>
  <si>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</si>
  <si>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</si>
  <si>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</si>
  <si>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</si>
  <si>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</si>
  <si>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</si>
  <si>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</si>
  <si>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</si>
  <si>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</si>
  <si>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</si>
  <si>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</si>
  <si>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</si>
  <si>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</si>
  <si>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</si>
  <si>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</si>
  <si>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</si>
  <si>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</si>
  <si>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</si>
  <si>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</si>
  <si>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</si>
  <si>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</si>
  <si>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</si>
  <si>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</si>
  <si>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</si>
  <si>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</si>
  <si>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</si>
  <si>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</si>
  <si>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</si>
  <si>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</si>
  <si>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</si>
  <si>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</si>
  <si>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</si>
  <si>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</si>
  <si>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</si>
  <si>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</si>
  <si>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</si>
  <si>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</si>
  <si>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</si>
  <si>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</si>
  <si>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</si>
  <si>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</si>
  <si>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</si>
  <si>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</si>
  <si>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</si>
  <si>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</si>
  <si>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</si>
  <si>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</si>
  <si>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</si>
  <si>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</si>
  <si>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</si>
  <si>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</si>
  <si>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</si>
  <si>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</si>
  <si>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</si>
  <si>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</si>
  <si>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</si>
  <si>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</si>
  <si>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</si>
  <si>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</si>
  <si>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</si>
  <si>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</si>
  <si>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</si>
  <si>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</si>
  <si>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</si>
  <si>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</si>
  <si>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</si>
  <si>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</si>
  <si>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</si>
  <si>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</si>
  <si>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</si>
  <si>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</si>
  <si>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</si>
  <si>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</si>
  <si>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</si>
  <si>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</si>
  <si>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</si>
  <si>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</si>
  <si>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</si>
  <si>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</si>
  <si>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</si>
  <si>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</si>
  <si>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</si>
  <si>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</si>
  <si>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</si>
  <si>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</si>
  <si>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</si>
  <si>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</si>
  <si>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</si>
  <si>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</si>
  <si>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</si>
  <si>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</si>
  <si>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</si>
  <si>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</si>
  <si>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</si>
  <si>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</si>
  <si>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</si>
  <si>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</si>
  <si>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</si>
  <si>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</si>
  <si>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</si>
  <si>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</si>
  <si>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</si>
  <si>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</si>
  <si>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</si>
  <si>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</si>
  <si>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</si>
  <si>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</si>
  <si>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</si>
  <si>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</si>
  <si>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</si>
  <si>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</si>
  <si>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</si>
  <si>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</si>
  <si>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</si>
  <si>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</si>
  <si>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</si>
  <si>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</si>
  <si>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</si>
  <si>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</si>
  <si>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</si>
  <si>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</si>
  <si>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</si>
  <si>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</si>
  <si>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</si>
  <si>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</si>
  <si>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</si>
  <si>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</si>
  <si>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</si>
  <si>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</si>
  <si>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</si>
  <si>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</si>
  <si>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</si>
  <si>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</si>
  <si>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</si>
  <si>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</si>
  <si>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</si>
  <si>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</si>
  <si>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</si>
  <si>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</si>
  <si>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</si>
  <si>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</si>
  <si>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</si>
  <si>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</si>
  <si>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</si>
  <si>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</si>
  <si>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</si>
  <si>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</si>
  <si>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</si>
  <si>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</si>
  <si>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</si>
  <si>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</si>
  <si>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</si>
  <si>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</si>
  <si>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</si>
  <si>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</si>
  <si>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</si>
  <si>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</si>
  <si>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</si>
  <si>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</si>
  <si>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</si>
  <si>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</si>
  <si>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</si>
  <si>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</si>
  <si>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</si>
  <si>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</si>
  <si>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</si>
  <si>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</si>
  <si>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</si>
  <si>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</si>
  <si>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</si>
  <si>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</si>
  <si>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</si>
  <si>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</si>
  <si>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</si>
  <si>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</si>
  <si>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</si>
  <si>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</si>
  <si>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</si>
  <si>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</si>
  <si>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</si>
  <si>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</si>
  <si>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</si>
  <si>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</si>
  <si>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</si>
  <si>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</si>
  <si>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</si>
  <si>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</si>
  <si>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</si>
  <si>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</si>
  <si>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</si>
  <si>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</si>
  <si>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</si>
  <si>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</si>
  <si>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</si>
  <si>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</si>
  <si>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</si>
  <si>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</si>
  <si>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</si>
  <si>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</si>
  <si>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</si>
  <si>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</si>
  <si>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</si>
  <si>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</si>
  <si>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</si>
  <si>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</si>
  <si>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</si>
  <si>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</si>
  <si>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</si>
  <si>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</si>
  <si>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</si>
  <si>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</si>
  <si>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</si>
  <si>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</si>
  <si>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</si>
  <si>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</si>
  <si>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</si>
  <si>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</si>
  <si>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</si>
  <si>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</si>
  <si>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</si>
  <si>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</si>
  <si>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</si>
  <si>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</si>
  <si>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</si>
  <si>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</si>
  <si>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</si>
  <si>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</si>
  <si>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</si>
  <si>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</si>
  <si>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</si>
  <si>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</si>
  <si>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</si>
  <si>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</si>
  <si>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</si>
  <si>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</si>
  <si>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</si>
  <si>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</si>
  <si>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</si>
  <si>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</si>
  <si>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</si>
  <si>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</si>
  <si>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</si>
  <si>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</si>
  <si>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</si>
  <si>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</si>
  <si>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</si>
  <si>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</si>
  <si>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</si>
  <si>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</si>
  <si>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</si>
  <si>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</si>
  <si>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</si>
  <si>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</si>
  <si>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</si>
  <si>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</si>
  <si>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</si>
  <si>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</si>
  <si>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</si>
  <si>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</si>
  <si>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</si>
  <si>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</si>
  <si>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</si>
  <si>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</si>
  <si>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</si>
  <si>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</si>
  <si>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</si>
  <si>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</si>
  <si>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</si>
  <si>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</si>
  <si>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</si>
  <si>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</si>
  <si>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</si>
  <si>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</si>
  <si>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</si>
  <si>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</si>
  <si>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</si>
  <si>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</si>
  <si>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</si>
  <si>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</si>
  <si>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</si>
  <si>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</si>
  <si>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</si>
  <si>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</si>
  <si>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</si>
  <si>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</si>
  <si>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</si>
  <si>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</si>
  <si>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</si>
  <si>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</si>
  <si>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</si>
  <si>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</si>
  <si>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</si>
  <si>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</si>
  <si>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</si>
  <si>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</si>
  <si>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</si>
  <si>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</si>
  <si>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</si>
  <si>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</si>
  <si>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</si>
  <si>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</si>
  <si>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</si>
  <si>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</si>
  <si>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</si>
  <si>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</si>
  <si>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</si>
  <si>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</si>
  <si>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</si>
  <si>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</si>
  <si>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</si>
  <si>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</si>
  <si>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</si>
  <si>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</si>
  <si>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</si>
  <si>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</si>
  <si>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</si>
  <si>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</si>
  <si>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</si>
  <si>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</si>
  <si>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</si>
  <si>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</si>
  <si>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</si>
  <si>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</si>
  <si>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</si>
  <si>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</si>
  <si>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</si>
  <si>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</si>
  <si>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</si>
  <si>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</si>
  <si>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</si>
  <si>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</si>
  <si>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</si>
  <si>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</si>
  <si>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</si>
  <si>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</si>
  <si>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</si>
  <si>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</si>
  <si>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</si>
  <si>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</si>
  <si>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</si>
  <si>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</si>
  <si>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</si>
  <si>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</si>
  <si>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</si>
  <si>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</si>
  <si>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</si>
  <si>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</si>
  <si>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</si>
  <si>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</si>
  <si>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</si>
  <si>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</si>
  <si>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</si>
  <si>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</si>
  <si>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</si>
  <si>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</si>
  <si>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</si>
  <si>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</si>
  <si>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</si>
  <si>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</si>
  <si>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</si>
  <si>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</si>
  <si>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</si>
  <si>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</si>
  <si>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</si>
  <si>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</si>
  <si>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</si>
  <si>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</si>
  <si>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</si>
  <si>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</si>
  <si>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</si>
  <si>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</si>
  <si>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</si>
  <si>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</si>
  <si>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</si>
  <si>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</si>
  <si>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</si>
  <si>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</si>
  <si>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</si>
  <si>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</si>
  <si>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</si>
  <si>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</si>
  <si>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</si>
  <si>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</si>
  <si>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</si>
  <si>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</si>
  <si>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</si>
  <si>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</si>
  <si>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</si>
  <si>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</si>
  <si>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</si>
  <si>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</si>
  <si>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</si>
  <si>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</si>
  <si>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</si>
  <si>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</si>
  <si>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</si>
  <si>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</si>
  <si>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</si>
  <si>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</si>
  <si>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</si>
  <si>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</si>
  <si>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</si>
  <si>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</si>
  <si>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</si>
  <si>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</si>
  <si>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</si>
  <si>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</si>
  <si>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</si>
  <si>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</si>
  <si>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</si>
  <si>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</si>
  <si>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</si>
  <si>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</si>
  <si>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</si>
  <si>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</si>
  <si>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</si>
  <si>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</si>
  <si>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</si>
  <si>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</si>
  <si>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</si>
  <si>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</si>
  <si>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</si>
  <si>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</si>
  <si>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</si>
  <si>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</si>
  <si>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</si>
  <si>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</si>
  <si>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</si>
  <si>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</si>
  <si>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</si>
  <si>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</si>
  <si>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</si>
  <si>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</si>
  <si>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</si>
  <si>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</si>
  <si>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</si>
  <si>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</si>
  <si>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</si>
  <si>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</si>
  <si>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</si>
  <si>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</si>
  <si>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</si>
  <si>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</si>
  <si>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</si>
  <si>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</si>
  <si>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</si>
  <si>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</si>
  <si>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</si>
  <si>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</si>
  <si>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</si>
  <si>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</si>
  <si>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</si>
  <si>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</si>
  <si>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</si>
  <si>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</si>
  <si>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</si>
  <si>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</si>
  <si>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</si>
  <si>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</si>
  <si>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</si>
  <si>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</si>
  <si>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</si>
  <si>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</si>
  <si>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</si>
  <si>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</si>
  <si>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</si>
  <si>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</si>
  <si>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</si>
  <si>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</si>
  <si>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</si>
  <si>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</si>
  <si>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</si>
  <si>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</si>
  <si>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</si>
  <si>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</si>
  <si>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</si>
  <si>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</si>
  <si>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</si>
  <si>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</si>
  <si>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</si>
  <si>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</si>
  <si>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</si>
  <si>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</si>
  <si>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</si>
  <si>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</si>
  <si>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</si>
  <si>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</si>
  <si>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</si>
  <si>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</si>
  <si>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</si>
  <si>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</si>
  <si>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</si>
  <si>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</si>
  <si>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</si>
  <si>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</si>
  <si>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</si>
  <si>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</si>
  <si>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</si>
  <si>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</si>
  <si>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</si>
  <si>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</si>
  <si>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</si>
  <si>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</si>
  <si>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</si>
  <si>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</si>
  <si>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</si>
  <si>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</si>
  <si>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</si>
  <si>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</si>
  <si>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</si>
  <si>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</si>
  <si>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</si>
  <si>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</si>
  <si>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</si>
  <si>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</si>
  <si>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</si>
  <si>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</si>
  <si>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</si>
  <si>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</si>
  <si>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</si>
  <si>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</si>
  <si>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</si>
  <si>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</si>
  <si>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</si>
  <si>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</si>
  <si>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</si>
  <si>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</si>
  <si>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</si>
  <si>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</si>
  <si>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</si>
  <si>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</si>
  <si>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</si>
  <si>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</si>
  <si>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</si>
  <si>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</si>
  <si>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</si>
  <si>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</si>
  <si>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</si>
  <si>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</si>
  <si>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</si>
  <si>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</si>
  <si>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</si>
  <si>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</si>
  <si>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</si>
  <si>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</si>
  <si>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</si>
  <si>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</si>
  <si>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</si>
  <si>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</si>
  <si>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</si>
  <si>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</si>
  <si>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</si>
  <si>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</si>
  <si>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</si>
  <si>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</si>
  <si>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</si>
  <si>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</si>
  <si>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</si>
  <si>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</si>
  <si>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</si>
  <si>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</si>
  <si>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</si>
  <si>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</si>
  <si>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</si>
  <si>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</si>
  <si>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</si>
  <si>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</si>
  <si>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</si>
  <si>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</si>
  <si>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</si>
  <si>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</si>
  <si>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</si>
  <si>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</si>
  <si>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</si>
  <si>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</si>
  <si>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</si>
  <si>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</si>
  <si>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</si>
  <si>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</si>
  <si>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</si>
  <si>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</si>
  <si>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</si>
  <si>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</si>
  <si>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</si>
  <si>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</si>
  <si>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</si>
  <si>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</si>
  <si>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</si>
  <si>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</si>
  <si>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</si>
  <si>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</si>
  <si>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</si>
  <si>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</si>
  <si>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</si>
  <si>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</si>
  <si>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</si>
  <si>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</si>
  <si>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</si>
  <si>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</si>
  <si>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</si>
  <si>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</si>
  <si>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</si>
  <si>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</si>
  <si>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</si>
  <si>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</si>
  <si>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</si>
  <si>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</si>
  <si>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</si>
  <si>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</si>
  <si>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</si>
  <si>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</si>
  <si>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</si>
  <si>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</si>
  <si>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</si>
  <si>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</si>
  <si>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</si>
  <si>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</si>
  <si>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</si>
  <si>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</si>
  <si>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</si>
  <si>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</si>
  <si>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</si>
  <si>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</si>
  <si>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</si>
  <si>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</si>
  <si>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</si>
  <si>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</si>
  <si>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</si>
  <si>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</si>
  <si>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</si>
  <si>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</si>
  <si>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</si>
  <si>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</si>
  <si>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</si>
  <si>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</si>
  <si>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</si>
  <si>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</si>
  <si>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</si>
  <si>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</si>
  <si>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</si>
  <si>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</si>
  <si>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</si>
  <si>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</si>
  <si>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</si>
  <si>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</si>
  <si>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</si>
  <si>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</si>
  <si>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</si>
  <si>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</si>
  <si>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</si>
  <si>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</si>
  <si>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</si>
  <si>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</si>
  <si>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</si>
  <si>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</si>
  <si>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</si>
  <si>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</si>
  <si>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</si>
  <si>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</si>
  <si>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</si>
  <si>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</si>
  <si>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</si>
  <si>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</si>
  <si>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</si>
  <si>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</si>
  <si>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</si>
  <si>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</si>
  <si>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</si>
  <si>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</si>
  <si>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</si>
  <si>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</si>
  <si>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</si>
  <si>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</si>
  <si>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</si>
  <si>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</si>
  <si>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</si>
  <si>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</si>
  <si>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</si>
  <si>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</si>
  <si>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</si>
  <si>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</si>
  <si>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</si>
  <si>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</si>
  <si>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</si>
  <si>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</si>
  <si>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</si>
  <si>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</si>
  <si>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</si>
  <si>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</si>
  <si>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</si>
  <si>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</si>
  <si>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</si>
  <si>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</si>
  <si>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</si>
  <si>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</si>
  <si>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</si>
  <si>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</si>
  <si>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</si>
  <si>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</si>
  <si>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</si>
  <si>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</si>
  <si>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</si>
  <si>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</si>
  <si>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</si>
  <si>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</si>
  <si>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</si>
  <si>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</si>
  <si>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</si>
  <si>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</si>
  <si>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</si>
  <si>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</si>
  <si>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</si>
  <si>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</si>
  <si>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</si>
  <si>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</si>
  <si>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</si>
  <si>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</si>
  <si>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</si>
  <si>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</si>
  <si>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</si>
  <si>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</si>
  <si>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</si>
  <si>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</si>
  <si>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</si>
  <si>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</si>
  <si>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</si>
  <si>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</si>
  <si>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</si>
  <si>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</si>
  <si>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</si>
  <si>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</si>
  <si>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</si>
  <si>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</si>
  <si>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</si>
  <si>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</si>
  <si>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</si>
  <si>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</si>
  <si>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</si>
  <si>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</si>
  <si>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</si>
  <si>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</si>
  <si>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</si>
  <si>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</si>
  <si>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</si>
  <si>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</si>
  <si>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</si>
  <si>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</si>
  <si>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</si>
  <si>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</si>
  <si>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</si>
  <si>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</si>
  <si>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</si>
  <si>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</si>
  <si>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</si>
  <si>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</si>
  <si>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</si>
  <si>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</si>
  <si>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</si>
  <si>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</si>
  <si>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</si>
  <si>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</si>
  <si>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</si>
  <si>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</si>
  <si>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</si>
  <si>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</si>
  <si>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</si>
  <si>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</si>
  <si>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</si>
  <si>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</si>
  <si>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</si>
  <si>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</si>
  <si>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</si>
  <si>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</si>
  <si>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</si>
  <si>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</si>
  <si>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</si>
  <si>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</si>
  <si>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</si>
  <si>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</si>
  <si>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</si>
  <si>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</si>
  <si>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</si>
  <si>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</si>
  <si>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</si>
  <si>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</si>
  <si>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</si>
  <si>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</si>
  <si>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</si>
  <si>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</si>
  <si>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</si>
  <si>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</si>
  <si>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</si>
  <si>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</si>
  <si>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</si>
  <si>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</si>
  <si>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</si>
  <si>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</si>
  <si>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</si>
  <si>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</si>
  <si>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</si>
  <si>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</si>
  <si>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</si>
  <si>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</si>
  <si>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</si>
  <si>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</si>
  <si>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</si>
  <si>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</si>
  <si>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</si>
  <si>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</si>
  <si>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</si>
  <si>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</si>
  <si>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</si>
  <si>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</si>
  <si>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</si>
  <si>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</si>
  <si>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</si>
  <si>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</si>
  <si>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</si>
  <si>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</si>
  <si>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</si>
  <si>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</si>
  <si>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</si>
  <si>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</si>
  <si>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</si>
  <si>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</si>
  <si>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</si>
  <si>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</si>
  <si>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</si>
  <si>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</si>
  <si>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</si>
  <si>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</si>
  <si>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</si>
  <si>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</si>
  <si>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</si>
  <si>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</si>
  <si>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</si>
  <si>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</si>
  <si>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</si>
  <si>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</si>
  <si>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</si>
  <si>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</si>
  <si>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</si>
  <si>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</si>
  <si>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</si>
  <si>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</si>
  <si>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</si>
  <si>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</si>
  <si>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</si>
  <si>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</si>
  <si>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</si>
  <si>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</si>
  <si>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</si>
  <si>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</si>
  <si>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</si>
  <si>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</si>
  <si>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</si>
  <si>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</si>
  <si>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</si>
  <si>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</si>
  <si>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</si>
  <si>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</si>
  <si>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</si>
  <si>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</si>
  <si>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</si>
  <si>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</si>
  <si>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</si>
  <si>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</si>
  <si>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</si>
  <si>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</si>
  <si>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</si>
  <si>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</si>
  <si>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</si>
  <si>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</si>
  <si>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</si>
  <si>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</si>
  <si>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</si>
  <si>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</si>
  <si>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</si>
  <si>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</si>
  <si>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</si>
  <si>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</si>
  <si>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</si>
  <si>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</si>
  <si>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</si>
  <si>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</si>
  <si>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</si>
  <si>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</si>
  <si>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</si>
  <si>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</si>
  <si>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</si>
  <si>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</si>
  <si>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</si>
  <si>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</si>
  <si>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</si>
  <si>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</si>
  <si>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</si>
  <si>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</si>
  <si>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</si>
  <si>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</si>
  <si>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</si>
  <si>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</si>
  <si>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</si>
  <si>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</si>
  <si>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</si>
  <si>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</si>
  <si>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</si>
  <si>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</si>
  <si>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</si>
  <si>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</si>
  <si>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</si>
  <si>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</si>
  <si>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</si>
  <si>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</si>
  <si>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</si>
  <si>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</si>
  <si>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</si>
  <si>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</si>
  <si>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</si>
  <si>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</si>
  <si>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</si>
  <si>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</si>
  <si>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</si>
  <si>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</si>
  <si>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</si>
  <si>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</si>
  <si>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</si>
  <si>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</si>
  <si>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</si>
  <si>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</si>
  <si>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</si>
  <si>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</si>
  <si>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</si>
  <si>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</si>
  <si>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</si>
  <si>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</si>
  <si>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</si>
  <si>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</si>
  <si>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</si>
  <si>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</si>
  <si>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</si>
  <si>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</si>
  <si>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</si>
  <si>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</si>
  <si>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</si>
  <si>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</si>
  <si>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</si>
  <si>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</si>
  <si>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</si>
  <si>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</si>
  <si>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</si>
  <si>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</si>
  <si>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</si>
  <si>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</si>
  <si>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</si>
  <si>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</si>
  <si>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</si>
  <si>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</si>
  <si>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</si>
  <si>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</si>
  <si>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</si>
  <si>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</si>
  <si>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</si>
  <si>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</si>
  <si>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</si>
  <si>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</si>
  <si>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</si>
  <si>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</si>
  <si>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</si>
  <si>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</si>
  <si>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</si>
  <si>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</si>
  <si>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</si>
  <si>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</si>
  <si>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</si>
  <si>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</si>
  <si>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</si>
  <si>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</si>
  <si>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</si>
  <si>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</si>
  <si>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</si>
  <si>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</si>
  <si>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</si>
  <si>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</si>
  <si>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</si>
  <si>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</si>
  <si>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</si>
  <si>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</si>
  <si>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</si>
  <si>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</si>
  <si>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</si>
  <si>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</si>
  <si>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</si>
  <si>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</si>
  <si>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</si>
  <si>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</si>
  <si>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</si>
  <si>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</si>
  <si>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</si>
  <si>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</si>
  <si>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</si>
  <si>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</si>
  <si>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</si>
  <si>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</si>
  <si>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</si>
  <si>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</si>
  <si>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</si>
  <si>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</si>
  <si>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</si>
  <si>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</si>
  <si>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</si>
  <si>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</si>
  <si>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</si>
  <si>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</si>
  <si>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</si>
  <si>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</si>
  <si>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</si>
  <si>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</si>
  <si>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</si>
  <si>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</si>
  <si>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</si>
  <si>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</si>
  <si>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</si>
  <si>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</si>
  <si>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</si>
  <si>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</si>
  <si>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</si>
  <si>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</si>
  <si>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</si>
  <si>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</si>
  <si>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</si>
  <si>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</si>
  <si>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</si>
  <si>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</si>
  <si>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</si>
  <si>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</si>
  <si>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</si>
  <si>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</si>
  <si>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</si>
  <si>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</si>
  <si>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</si>
  <si>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</si>
  <si>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</si>
  <si>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</si>
  <si>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</si>
  <si>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</si>
  <si>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</si>
  <si>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</si>
  <si>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</si>
  <si>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</si>
  <si>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</si>
  <si>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</si>
  <si>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</si>
  <si>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</si>
  <si>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</si>
  <si>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</si>
  <si>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</si>
  <si>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</si>
  <si>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</si>
  <si>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</si>
  <si>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</si>
  <si>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</si>
  <si>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</si>
  <si>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</si>
  <si>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</si>
  <si>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</si>
  <si>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</si>
  <si>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</si>
  <si>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</si>
  <si>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</si>
  <si>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</si>
  <si>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</si>
  <si>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</si>
  <si>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</si>
  <si>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</si>
  <si>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</si>
  <si>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</si>
  <si>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</si>
  <si>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</si>
  <si>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</si>
  <si>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</si>
  <si>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</si>
  <si>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</si>
  <si>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</si>
  <si>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</si>
  <si>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</si>
  <si>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</si>
  <si>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</si>
  <si>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</si>
  <si>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</si>
  <si>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</si>
  <si>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</si>
  <si>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</si>
  <si>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</si>
  <si>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</si>
  <si>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</si>
  <si>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</si>
  <si>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</si>
  <si>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</si>
  <si>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</si>
  <si>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</si>
  <si>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</si>
  <si>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</si>
  <si>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</si>
  <si>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</si>
  <si>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</si>
  <si>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</si>
  <si>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</si>
  <si>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</si>
  <si>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</si>
  <si>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</si>
  <si>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</si>
  <si>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</si>
  <si>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</si>
  <si>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</si>
  <si>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</si>
  <si>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</si>
  <si>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</si>
  <si>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</si>
  <si>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</si>
  <si>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</si>
  <si>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</si>
  <si>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</si>
  <si>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</si>
  <si>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</si>
  <si>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</si>
  <si>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</si>
  <si>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</si>
  <si>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</si>
  <si>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</si>
  <si>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</si>
  <si>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</si>
  <si>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</si>
  <si>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</si>
  <si>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</si>
  <si>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</si>
  <si>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</si>
  <si>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</si>
  <si>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</si>
  <si>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</si>
  <si>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</si>
  <si>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</si>
  <si>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</si>
  <si>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</si>
  <si>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</si>
  <si>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</si>
  <si>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</si>
  <si>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</si>
  <si>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</si>
  <si>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</si>
  <si>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</si>
  <si>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</si>
  <si>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</si>
  <si>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</si>
  <si>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</si>
  <si>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</si>
  <si>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</si>
  <si>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</si>
  <si>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</si>
  <si>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</si>
  <si>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</si>
  <si>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</si>
  <si>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</si>
  <si>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</si>
  <si>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</si>
  <si>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</si>
  <si>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</si>
  <si>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</si>
  <si>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</si>
  <si>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</si>
  <si>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</si>
  <si>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</si>
  <si>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</si>
  <si>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</si>
  <si>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</si>
  <si>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</si>
  <si>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</si>
  <si>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</si>
  <si>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</si>
  <si>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</si>
  <si>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</si>
  <si>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</si>
  <si>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</si>
  <si>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</si>
  <si>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</si>
  <si>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</si>
  <si>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</si>
  <si>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</si>
  <si>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</si>
  <si>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</si>
  <si>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</si>
  <si>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</si>
  <si>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</si>
  <si>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</si>
  <si>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</si>
  <si>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</si>
  <si>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</si>
  <si>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</si>
  <si>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</si>
  <si>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</si>
  <si>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</si>
  <si>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</si>
  <si>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</si>
  <si>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</si>
  <si>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</si>
  <si>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</si>
  <si>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</si>
  <si>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</si>
  <si>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</si>
  <si>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</si>
  <si>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</si>
  <si>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</si>
  <si>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</si>
  <si>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</si>
  <si>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</si>
  <si>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</si>
  <si>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</si>
  <si>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</si>
  <si>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</si>
  <si>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</si>
  <si>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</si>
  <si>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</si>
  <si>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</si>
  <si>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</si>
  <si>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</si>
  <si>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</si>
  <si>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</si>
  <si>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</si>
  <si>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</si>
  <si>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</si>
  <si>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</si>
  <si>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</si>
  <si>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</si>
  <si>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</si>
  <si>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</si>
  <si>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</si>
  <si>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</si>
  <si>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</si>
  <si>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</si>
  <si>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</si>
  <si>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</si>
  <si>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</si>
  <si>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</si>
  <si>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</si>
  <si>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</si>
  <si>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</si>
  <si>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</si>
  <si>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</si>
  <si>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</si>
  <si>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</si>
  <si>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</si>
  <si>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</si>
  <si>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</si>
  <si>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</si>
  <si>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</si>
  <si>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</si>
  <si>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</si>
  <si>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</si>
  <si>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</si>
  <si>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</si>
  <si>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</si>
  <si>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</si>
  <si>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</si>
  <si>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</si>
  <si>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</si>
  <si>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</si>
  <si>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</si>
  <si>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</si>
  <si>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</si>
  <si>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</si>
  <si>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</si>
  <si>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</si>
  <si>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</si>
  <si>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</si>
  <si>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</si>
  <si>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</si>
  <si>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</si>
  <si>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</si>
  <si>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</si>
  <si>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</si>
  <si>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</si>
  <si>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</si>
  <si>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</si>
  <si>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</si>
  <si>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</si>
  <si>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</si>
  <si>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</si>
  <si>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</si>
  <si>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</si>
  <si>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</si>
  <si>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</si>
  <si>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</si>
  <si>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</si>
  <si>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</si>
  <si>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</si>
  <si>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</si>
  <si>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</si>
  <si>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</si>
  <si>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</si>
  <si>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</si>
  <si>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</si>
  <si>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</si>
  <si>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</si>
  <si>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</si>
  <si>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</si>
  <si>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</si>
  <si>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</si>
  <si>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</si>
  <si>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</si>
  <si>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</si>
  <si>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</si>
  <si>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</si>
  <si>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</si>
  <si>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</si>
  <si>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</si>
  <si>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</si>
  <si>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</si>
  <si>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</si>
  <si>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</si>
  <si>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</si>
  <si>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</si>
  <si>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</si>
  <si>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</si>
  <si>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</si>
  <si>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</si>
  <si>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</si>
  <si>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</si>
  <si>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</si>
  <si>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</si>
  <si>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</si>
  <si>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</si>
  <si>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</si>
  <si>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</si>
  <si>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</si>
  <si>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</si>
  <si>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</si>
  <si>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</si>
  <si>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</si>
  <si>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</si>
  <si>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</si>
  <si>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</si>
  <si>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</si>
  <si>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</si>
  <si>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</si>
  <si>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</si>
  <si>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</si>
  <si>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</si>
  <si>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</si>
  <si>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</si>
  <si>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</si>
  <si>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</si>
  <si>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</si>
  <si>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</si>
  <si>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</si>
  <si>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</si>
  <si>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</si>
  <si>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</si>
  <si>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</si>
  <si>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</si>
  <si>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</si>
  <si>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</si>
  <si>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</si>
  <si>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</si>
  <si>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</si>
  <si>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</si>
  <si>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</si>
  <si>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</si>
  <si>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</si>
  <si>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</si>
  <si>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</si>
  <si>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</si>
  <si>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</si>
  <si>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</si>
  <si>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</si>
  <si>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</si>
  <si>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</si>
  <si>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</si>
  <si>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</si>
  <si>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</si>
  <si>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</si>
  <si>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</si>
  <si>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</si>
  <si>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</si>
  <si>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</si>
  <si>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</si>
  <si>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</si>
  <si>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</si>
  <si>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</si>
  <si>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</si>
  <si>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</si>
  <si>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</si>
  <si>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</si>
  <si>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</si>
  <si>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</si>
  <si>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</si>
  <si>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</si>
  <si>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</si>
  <si>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</si>
  <si>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</si>
  <si>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</si>
  <si>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</si>
  <si>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</si>
  <si>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</si>
  <si>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</si>
  <si>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</si>
  <si>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</si>
  <si>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</si>
  <si>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</si>
  <si>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</si>
  <si>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</si>
  <si>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</si>
  <si>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</si>
  <si>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</si>
  <si>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</si>
  <si>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</si>
  <si>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</si>
  <si>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</si>
  <si>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</si>
  <si>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</si>
  <si>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</si>
  <si>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</si>
  <si>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</si>
  <si>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</si>
  <si>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</si>
  <si>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</si>
  <si>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</si>
  <si>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</si>
  <si>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</si>
  <si>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</si>
  <si>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</si>
  <si>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</si>
  <si>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</si>
  <si>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</si>
  <si>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</si>
  <si>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</si>
  <si>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</si>
  <si>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</si>
  <si>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</si>
  <si>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</si>
  <si>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</si>
  <si>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</si>
  <si>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</si>
  <si>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</si>
  <si>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</si>
  <si>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</si>
  <si>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</si>
  <si>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</si>
  <si>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</si>
  <si>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</si>
  <si>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</si>
  <si>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</si>
  <si>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</si>
  <si>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</si>
  <si>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</si>
  <si>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</si>
  <si>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</si>
  <si>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</si>
  <si>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</si>
  <si>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</si>
  <si>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</si>
  <si>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</si>
  <si>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</si>
  <si>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</si>
  <si>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</si>
  <si>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</si>
  <si>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</si>
  <si>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</si>
  <si>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</si>
  <si>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</si>
  <si>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</si>
  <si>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</si>
  <si>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</si>
  <si>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</si>
  <si>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</si>
  <si>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</si>
  <si>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</si>
  <si>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</si>
  <si>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</si>
  <si>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</si>
  <si>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</si>
  <si>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</si>
  <si>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</si>
  <si>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</si>
  <si>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</si>
  <si>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</si>
  <si>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</si>
  <si>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</si>
  <si>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</si>
  <si>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</si>
  <si>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</si>
  <si>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</si>
  <si>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</si>
  <si>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</si>
  <si>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</si>
  <si>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</si>
  <si>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</si>
  <si>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</si>
  <si>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</si>
  <si>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</si>
  <si>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</si>
  <si>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</si>
  <si>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</si>
  <si>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</si>
  <si>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</si>
  <si>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</si>
  <si>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</si>
  <si>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</si>
  <si>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</si>
  <si>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</si>
  <si>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</si>
  <si>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</si>
  <si>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</si>
  <si>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</si>
  <si>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</si>
  <si>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</si>
  <si>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</si>
  <si>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</si>
  <si>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</si>
  <si>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</si>
  <si>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</si>
  <si>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</si>
  <si>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</si>
  <si>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</si>
  <si>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</si>
  <si>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</si>
  <si>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</si>
  <si>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</si>
  <si>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</si>
  <si>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</si>
  <si>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</si>
  <si>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</si>
  <si>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</si>
  <si>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</si>
  <si>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</si>
  <si>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</si>
  <si>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</si>
  <si>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</si>
  <si>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</si>
  <si>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</si>
  <si>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</si>
  <si>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</si>
  <si>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</si>
  <si>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</si>
  <si>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</si>
  <si>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</si>
  <si>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</si>
  <si>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</si>
  <si>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</si>
  <si>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</si>
  <si>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</si>
  <si>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</si>
  <si>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</si>
  <si>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</si>
  <si>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</si>
  <si>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</si>
  <si>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</si>
  <si>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</si>
  <si>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</si>
  <si>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</si>
  <si>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</si>
  <si>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</si>
  <si>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</si>
  <si>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</si>
  <si>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</si>
  <si>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</si>
  <si>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</si>
  <si>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</si>
  <si>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</si>
  <si>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</si>
  <si>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</si>
  <si>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</si>
  <si>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</si>
  <si>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</si>
  <si>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</si>
  <si>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</si>
  <si>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</si>
  <si>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</si>
  <si>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</si>
  <si>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</si>
  <si>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</si>
  <si>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</si>
  <si>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</si>
  <si>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</si>
  <si>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</si>
  <si>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</si>
  <si>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</si>
  <si>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</si>
  <si>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</si>
  <si>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</si>
  <si>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</si>
  <si>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</si>
  <si>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</si>
  <si>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</si>
  <si>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</si>
  <si>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</si>
  <si>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</si>
  <si>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</si>
  <si>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</si>
  <si>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</si>
  <si>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</si>
  <si>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</si>
  <si>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</si>
  <si>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</si>
  <si>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</si>
  <si>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</si>
  <si>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</si>
  <si>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</si>
  <si>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</si>
  <si>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</si>
  <si>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</si>
  <si>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</si>
  <si>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</si>
  <si>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</si>
  <si>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</si>
  <si>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</si>
  <si>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</si>
  <si>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</si>
  <si>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</si>
  <si>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</si>
  <si>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</si>
  <si>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</si>
  <si>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</si>
  <si>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</si>
  <si>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</si>
  <si>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</si>
  <si>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</si>
  <si>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</si>
  <si>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</si>
  <si>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</si>
  <si>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</si>
  <si>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</si>
  <si>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</si>
  <si>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</si>
  <si>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</si>
  <si>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</si>
  <si>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</si>
  <si>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</si>
  <si>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</si>
  <si>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</si>
  <si>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</si>
  <si>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</si>
  <si>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</si>
  <si>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</si>
  <si>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</si>
  <si>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</si>
  <si>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</si>
  <si>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</si>
  <si>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</si>
  <si>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</si>
  <si>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</si>
  <si>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</si>
  <si>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</si>
  <si>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</si>
  <si>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</si>
  <si>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</si>
  <si>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</si>
  <si>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</si>
  <si>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</si>
  <si>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</si>
  <si>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</si>
  <si>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</si>
  <si>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</si>
  <si>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</si>
  <si>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</si>
  <si>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</si>
  <si>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</si>
  <si>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</si>
  <si>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</si>
  <si>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</si>
  <si>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</si>
  <si>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</si>
  <si>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</si>
  <si>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</si>
  <si>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</si>
  <si>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</si>
  <si>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</si>
  <si>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</si>
  <si>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</si>
  <si>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</si>
  <si>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</si>
  <si>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</si>
  <si>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</si>
  <si>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</si>
  <si>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</si>
  <si>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</si>
  <si>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</si>
  <si>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</si>
  <si>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</si>
  <si>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</si>
  <si>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</si>
  <si>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</si>
  <si>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</si>
  <si>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</si>
  <si>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</si>
  <si>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</si>
  <si>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</si>
  <si>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</si>
  <si>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</si>
  <si>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</si>
  <si>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</si>
  <si>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</si>
  <si>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</si>
  <si>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</si>
  <si>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</si>
  <si>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</si>
  <si>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</si>
  <si>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</si>
  <si>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</si>
  <si>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</si>
  <si>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</si>
  <si>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</si>
  <si>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</si>
  <si>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</si>
  <si>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</si>
  <si>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</si>
  <si>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</si>
  <si>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</si>
  <si>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</si>
  <si>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</si>
  <si>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</si>
  <si>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</si>
  <si>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</si>
  <si>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</si>
  <si>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</si>
  <si>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</si>
  <si>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</si>
  <si>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</si>
  <si>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</si>
  <si>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</si>
  <si>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</si>
  <si>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</si>
  <si>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</si>
  <si>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</si>
  <si>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</si>
  <si>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</si>
  <si>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</si>
  <si>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</si>
  <si>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</si>
  <si>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</si>
  <si>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</si>
  <si>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</si>
  <si>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</si>
  <si>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</si>
  <si>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</si>
  <si>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</si>
  <si>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</si>
  <si>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</si>
  <si>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</si>
  <si>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</si>
  <si>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</si>
  <si>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</si>
  <si>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</si>
  <si>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</si>
  <si>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</si>
  <si>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</si>
  <si>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</si>
  <si>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</si>
  <si>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</si>
  <si>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</si>
  <si>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</si>
  <si>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</si>
  <si>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</si>
  <si>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</si>
  <si>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</si>
  <si>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</si>
  <si>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</si>
  <si>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</si>
  <si>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</si>
  <si>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</si>
  <si>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</si>
  <si>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</si>
  <si>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</si>
  <si>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</si>
  <si>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</si>
  <si>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</si>
  <si>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</si>
  <si>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</si>
  <si>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</si>
  <si>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</si>
  <si>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</si>
  <si>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</si>
  <si>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</si>
  <si>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</si>
  <si>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</si>
  <si>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</si>
  <si>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</si>
  <si>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</si>
  <si>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</si>
  <si>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</si>
  <si>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</si>
  <si>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</si>
  <si>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</si>
  <si>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</si>
  <si>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</si>
  <si>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</si>
  <si>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</si>
  <si>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</si>
  <si>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</si>
  <si>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</si>
  <si>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</si>
  <si>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</si>
  <si>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</si>
  <si>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</si>
  <si>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</si>
  <si>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</si>
  <si>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</si>
  <si>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</si>
  <si>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</si>
  <si>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</si>
  <si>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</si>
  <si>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</si>
  <si>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</si>
  <si>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</si>
  <si>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</si>
  <si>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</si>
  <si>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</si>
  <si>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</si>
  <si>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</si>
  <si>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</si>
  <si>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</si>
  <si>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</si>
  <si>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</si>
  <si>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</si>
  <si>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</si>
  <si>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</si>
  <si>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</si>
  <si>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</si>
  <si>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</si>
  <si>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</si>
  <si>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</si>
  <si>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</si>
  <si>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</si>
  <si>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</si>
  <si>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</si>
  <si>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</si>
  <si>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</si>
  <si>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</si>
  <si>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</si>
  <si>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</si>
  <si>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</si>
  <si>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</si>
  <si>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</si>
  <si>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</si>
  <si>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</si>
  <si>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</si>
  <si>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</si>
  <si>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</si>
  <si>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</si>
  <si>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</si>
  <si>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</si>
  <si>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</si>
  <si>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</si>
  <si>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</si>
  <si>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</si>
  <si>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</si>
  <si>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</si>
  <si>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</si>
  <si>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</si>
  <si>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</si>
  <si>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</si>
  <si>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</si>
  <si>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</si>
  <si>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</si>
  <si>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</si>
  <si>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</si>
  <si>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</si>
  <si>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</si>
  <si>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</si>
  <si>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</si>
  <si>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</si>
  <si>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</si>
  <si>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</si>
  <si>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</si>
  <si>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</si>
  <si>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</si>
  <si>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</si>
  <si>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</si>
  <si>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</si>
  <si>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</si>
  <si>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</si>
  <si>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</si>
  <si>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</si>
  <si>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</si>
  <si>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</si>
  <si>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</si>
  <si>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</si>
  <si>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</si>
  <si>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</si>
  <si>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</si>
  <si>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</si>
  <si>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</si>
  <si>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</si>
  <si>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</si>
  <si>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</si>
  <si>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</si>
  <si>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</si>
  <si>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</si>
  <si>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</si>
  <si>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</si>
  <si>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</si>
  <si>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</si>
  <si>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</si>
  <si>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</si>
  <si>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</si>
  <si>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</si>
  <si>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</si>
  <si>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</si>
  <si>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</si>
  <si>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</si>
  <si>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</si>
  <si>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</si>
  <si>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</si>
  <si>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</si>
  <si>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</si>
  <si>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</si>
  <si>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</si>
  <si>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</si>
  <si>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</si>
  <si>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</si>
  <si>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</si>
  <si>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</si>
  <si>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</si>
  <si>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</si>
  <si>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</si>
  <si>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</si>
  <si>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</si>
  <si>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</si>
  <si>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</si>
  <si>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</si>
  <si>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</si>
  <si>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</si>
  <si>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</si>
  <si>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</si>
  <si>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</si>
  <si>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</si>
  <si>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</si>
  <si>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</si>
  <si>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</si>
  <si>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</si>
  <si>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</si>
  <si>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</si>
  <si>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</si>
  <si>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</si>
  <si>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</si>
  <si>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</si>
  <si>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</si>
  <si>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</si>
  <si>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</si>
  <si>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</si>
  <si>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</si>
  <si>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</si>
  <si>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</si>
  <si>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</si>
  <si>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</si>
  <si>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</si>
  <si>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</si>
  <si>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</si>
  <si>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</si>
  <si>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</si>
  <si>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</si>
  <si>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</si>
  <si>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</si>
  <si>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</si>
  <si>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</si>
  <si>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</si>
  <si>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</si>
  <si>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</si>
  <si>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</si>
  <si>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</si>
  <si>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</si>
  <si>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</si>
  <si>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</si>
  <si>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</si>
  <si>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</si>
  <si>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</si>
  <si>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</si>
  <si>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</si>
  <si>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</si>
  <si>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</si>
  <si>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</si>
  <si>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</si>
  <si>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</si>
  <si>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</si>
  <si>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</si>
  <si>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</si>
  <si>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</si>
  <si>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</si>
  <si>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</si>
  <si>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</si>
  <si>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</si>
  <si>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</si>
  <si>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</si>
  <si>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</si>
  <si>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</si>
  <si>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</si>
  <si>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</si>
  <si>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</si>
  <si>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</si>
  <si>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</si>
  <si>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</si>
  <si>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</si>
  <si>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</si>
  <si>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</si>
  <si>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</si>
  <si>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</si>
  <si>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</si>
  <si>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</si>
  <si>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</si>
  <si>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</si>
  <si>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</si>
  <si>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</si>
  <si>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</si>
  <si>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</si>
  <si>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</si>
  <si>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</si>
  <si>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</si>
  <si>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</si>
  <si>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</si>
  <si>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</si>
  <si>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</si>
  <si>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</si>
  <si>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</si>
  <si>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</si>
  <si>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</si>
  <si>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</si>
  <si>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</si>
  <si>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</si>
  <si>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</si>
  <si>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</si>
  <si>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</si>
  <si>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</si>
  <si>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</si>
  <si>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</si>
  <si>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</si>
  <si>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</si>
  <si>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</si>
  <si>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</si>
  <si>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</si>
  <si>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</si>
  <si>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</si>
  <si>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</si>
  <si>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</si>
  <si>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</si>
  <si>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</si>
  <si>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</si>
  <si>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</si>
  <si>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</si>
  <si>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</si>
  <si>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</si>
  <si>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</si>
  <si>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</si>
  <si>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</si>
  <si>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</si>
  <si>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</si>
  <si>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</si>
  <si>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</si>
  <si>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</si>
  <si>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</si>
  <si>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</si>
  <si>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</si>
  <si>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</si>
  <si>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</si>
  <si>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</si>
  <si>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</si>
  <si>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</si>
  <si>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</si>
  <si>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</si>
  <si>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</si>
  <si>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</si>
  <si>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</si>
  <si>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</si>
  <si>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</si>
  <si>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</si>
  <si>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</si>
  <si>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</si>
  <si>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</si>
  <si>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</si>
  <si>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</si>
  <si>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</si>
  <si>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</si>
  <si>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</si>
  <si>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</si>
  <si>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</si>
  <si>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</si>
  <si>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</si>
  <si>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</si>
  <si>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</si>
  <si>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</si>
  <si>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</si>
  <si>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</si>
  <si>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</si>
  <si>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</si>
  <si>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</si>
  <si>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</si>
  <si>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</si>
  <si>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</si>
  <si>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</si>
  <si>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</si>
  <si>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</si>
  <si>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</si>
  <si>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</si>
  <si>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</si>
  <si>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</si>
  <si>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</si>
  <si>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</si>
  <si>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</si>
  <si>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</si>
  <si>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</si>
  <si>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</si>
  <si>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</si>
  <si>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</si>
  <si>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</si>
  <si>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</si>
  <si>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</si>
  <si>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</si>
  <si>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</si>
  <si>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</si>
  <si>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</si>
  <si>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</si>
  <si>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</si>
  <si>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</si>
  <si>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</si>
  <si>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</si>
  <si>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</si>
  <si>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</si>
  <si>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</si>
  <si>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</si>
  <si>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</si>
  <si>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</si>
  <si>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</si>
  <si>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</si>
  <si>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</si>
  <si>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</si>
  <si>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</si>
  <si>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</si>
  <si>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</si>
  <si>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</si>
  <si>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</si>
  <si>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</si>
  <si>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</si>
  <si>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</si>
  <si>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</si>
  <si>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</si>
  <si>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</si>
  <si>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</si>
  <si>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</si>
  <si>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</si>
  <si>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</si>
  <si>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</si>
  <si>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</si>
  <si>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</si>
  <si>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</si>
  <si>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</si>
  <si>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</si>
  <si>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</si>
  <si>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</si>
  <si>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</si>
  <si>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</si>
  <si>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</si>
  <si>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</si>
  <si>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</si>
  <si>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</si>
  <si>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</si>
  <si>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</si>
  <si>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</si>
  <si>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</si>
  <si>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</si>
  <si>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</si>
  <si>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</si>
  <si>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</si>
  <si>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</si>
  <si>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</si>
  <si>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</si>
  <si>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</si>
  <si>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</si>
  <si>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</si>
  <si>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</si>
  <si>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</si>
  <si>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</si>
  <si>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</si>
  <si>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</si>
  <si>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</si>
  <si>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</si>
  <si>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</si>
  <si>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</si>
  <si>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</si>
  <si>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</si>
  <si>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</si>
  <si>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</si>
  <si>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</si>
  <si>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</si>
  <si>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</si>
  <si>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</si>
  <si>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</si>
  <si>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</si>
  <si>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</si>
  <si>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</si>
  <si>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</si>
  <si>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</si>
  <si>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</si>
  <si>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</si>
  <si>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</si>
  <si>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</si>
  <si>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</si>
  <si>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</si>
  <si>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</si>
  <si>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</si>
  <si>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</si>
  <si>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</si>
  <si>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</si>
  <si>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</si>
  <si>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</si>
  <si>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</si>
  <si>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</si>
  <si>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</si>
  <si>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</si>
  <si>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</si>
  <si>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</si>
  <si>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</si>
  <si>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</si>
  <si>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</si>
  <si>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</si>
  <si>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</si>
  <si>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</si>
  <si>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</si>
  <si>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</si>
  <si>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</si>
  <si>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</si>
  <si>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</si>
  <si>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</si>
  <si>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</si>
  <si>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</si>
  <si>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</si>
  <si>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</si>
  <si>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</si>
  <si>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</si>
  <si>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</si>
  <si>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</si>
  <si>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</si>
  <si>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</si>
  <si>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</si>
  <si>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</si>
  <si>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</si>
  <si>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</si>
  <si>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</si>
  <si>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</si>
  <si>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</si>
  <si>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</si>
  <si>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</si>
  <si>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</si>
  <si>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</si>
  <si>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</si>
  <si>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</si>
  <si>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</si>
  <si>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</si>
  <si>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</si>
  <si>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</si>
  <si>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</si>
  <si>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</si>
  <si>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</si>
  <si>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</si>
  <si>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</si>
  <si>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</si>
  <si>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</si>
  <si>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</si>
  <si>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</si>
  <si>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</si>
  <si>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</si>
  <si>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</si>
  <si>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</si>
  <si>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</si>
  <si>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</si>
  <si>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</si>
  <si>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</si>
  <si>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</si>
  <si>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</si>
  <si>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</si>
  <si>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</si>
  <si>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</si>
  <si>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</si>
  <si>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</si>
  <si>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</si>
  <si>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</si>
  <si>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</si>
  <si>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</si>
  <si>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</si>
  <si>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</si>
  <si>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</si>
  <si>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</si>
  <si>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</si>
  <si>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</si>
  <si>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</si>
  <si>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</si>
  <si>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</si>
  <si>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</si>
  <si>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</si>
  <si>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</si>
  <si>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</si>
  <si>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</si>
  <si>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</si>
  <si>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</si>
  <si>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</si>
  <si>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</si>
  <si>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</si>
  <si>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</si>
  <si>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</si>
  <si>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</si>
  <si>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</si>
  <si>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</si>
  <si>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</si>
  <si>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</si>
  <si>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</si>
  <si>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</si>
  <si>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</si>
  <si>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</si>
  <si>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</si>
  <si>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</si>
  <si>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</si>
  <si>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</si>
  <si>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</si>
  <si>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</si>
  <si>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</si>
  <si>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</si>
  <si>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</si>
  <si>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</si>
  <si>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</si>
  <si>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</si>
  <si>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</si>
  <si>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</si>
  <si>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</si>
  <si>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</si>
  <si>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</si>
  <si>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</si>
  <si>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</si>
  <si>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</si>
  <si>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</si>
  <si>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</si>
  <si>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</si>
  <si>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</si>
  <si>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</si>
  <si>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</si>
  <si>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</si>
  <si>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</si>
  <si>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</si>
  <si>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</si>
  <si>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</si>
  <si>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</si>
  <si>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</si>
  <si>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</si>
  <si>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</si>
  <si>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</si>
  <si>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</si>
  <si>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</si>
  <si>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</si>
  <si>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</si>
  <si>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</si>
  <si>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</si>
  <si>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</si>
  <si>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</si>
  <si>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</si>
  <si>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</si>
  <si>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</si>
  <si>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</si>
  <si>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</si>
  <si>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</si>
  <si>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</si>
  <si>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</si>
  <si>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</si>
  <si>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</si>
  <si>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</si>
  <si>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</si>
  <si>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</si>
  <si>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</si>
  <si>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</si>
  <si>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</si>
  <si>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</si>
  <si>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</si>
  <si>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</si>
  <si>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</si>
  <si>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</si>
  <si>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</si>
  <si>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</si>
  <si>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</si>
  <si>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</si>
  <si>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</si>
  <si>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</si>
  <si>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</si>
  <si>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</si>
  <si>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</si>
  <si>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</si>
  <si>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</si>
  <si>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</si>
  <si>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</si>
  <si>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</si>
  <si>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</si>
  <si>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</si>
  <si>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</si>
  <si>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</si>
  <si>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</si>
  <si>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</si>
  <si>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</si>
  <si>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</si>
  <si>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</si>
  <si>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</si>
  <si>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</si>
  <si>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</si>
  <si>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</si>
  <si>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</si>
  <si>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</si>
  <si>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</si>
  <si>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</si>
  <si>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</si>
  <si>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</si>
  <si>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</si>
  <si>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</si>
  <si>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</si>
  <si>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</si>
  <si>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</si>
  <si>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</si>
  <si>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</si>
  <si>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</si>
  <si>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</si>
  <si>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</si>
  <si>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</si>
  <si>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</si>
  <si>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</si>
  <si>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</si>
  <si>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</si>
  <si>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</si>
  <si>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</si>
  <si>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</si>
  <si>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</si>
  <si>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</si>
  <si>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</si>
  <si>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</si>
  <si>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</si>
  <si>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</si>
  <si>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</si>
  <si>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</si>
  <si>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</si>
  <si>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</si>
  <si>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</si>
  <si>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</si>
  <si>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</si>
  <si>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</si>
  <si>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</si>
  <si>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</si>
  <si>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</si>
  <si>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</si>
  <si>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</si>
  <si>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</si>
  <si>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</si>
  <si>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</si>
  <si>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</si>
  <si>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</si>
  <si>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</si>
  <si>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</si>
  <si>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</si>
  <si>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</si>
  <si>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</si>
  <si>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</si>
  <si>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</si>
  <si>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</si>
  <si>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</si>
  <si>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</si>
  <si>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</si>
  <si>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</si>
  <si>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</si>
  <si>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</si>
  <si>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</si>
  <si>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</si>
  <si>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</si>
  <si>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</si>
  <si>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</si>
  <si>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</si>
  <si>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</si>
  <si>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</si>
  <si>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</si>
  <si>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</si>
  <si>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</si>
  <si>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</si>
  <si>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</si>
  <si>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</si>
  <si>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</si>
  <si>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</si>
  <si>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</si>
  <si>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</si>
  <si>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</si>
  <si>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</si>
  <si>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</si>
  <si>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</si>
  <si>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</si>
  <si>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</si>
  <si>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</si>
  <si>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</si>
  <si>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</si>
  <si>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</si>
  <si>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</si>
  <si>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</si>
  <si>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</si>
  <si>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</si>
  <si>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</si>
  <si>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</si>
  <si>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</si>
  <si>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</si>
  <si>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</si>
  <si>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</si>
  <si>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</si>
  <si>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</si>
  <si>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</si>
  <si>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</si>
  <si>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</si>
  <si>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</si>
  <si>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</si>
  <si>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</si>
  <si>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</si>
  <si>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</si>
  <si>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</si>
  <si>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</si>
  <si>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</si>
  <si>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</si>
  <si>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</si>
  <si>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</si>
  <si>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</si>
  <si>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</si>
  <si>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</si>
  <si>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</si>
  <si>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</si>
  <si>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</si>
  <si>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</si>
  <si>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</si>
  <si>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</si>
  <si>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</si>
  <si>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</si>
  <si>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</si>
  <si>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</si>
  <si>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</si>
  <si>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</si>
  <si>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</si>
  <si>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</si>
  <si>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</si>
  <si>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</si>
  <si>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</si>
  <si>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</si>
  <si>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</si>
  <si>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</si>
  <si>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</si>
  <si>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</si>
  <si>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</si>
  <si>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</si>
  <si>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</si>
  <si>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</si>
  <si>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</si>
  <si>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</si>
  <si>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</si>
  <si>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</si>
  <si>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</si>
  <si>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</si>
  <si>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</si>
  <si>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</si>
  <si>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</si>
  <si>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</si>
  <si>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</si>
  <si>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</si>
  <si>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</si>
  <si>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</si>
  <si>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</si>
  <si>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</si>
  <si>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</si>
  <si>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</si>
  <si>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</si>
  <si>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</si>
  <si>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</si>
  <si>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</si>
  <si>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</si>
  <si>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</si>
  <si>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</si>
  <si>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</si>
  <si>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</si>
  <si>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</si>
  <si>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</si>
  <si>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</si>
  <si>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</si>
  <si>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</si>
  <si>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</si>
  <si>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</si>
  <si>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</si>
  <si>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</si>
  <si>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</si>
  <si>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</si>
  <si>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</si>
  <si>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</si>
  <si>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</si>
  <si>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</si>
  <si>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</si>
  <si>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</si>
  <si>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</si>
  <si>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</si>
  <si>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</si>
  <si>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</si>
  <si>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</si>
  <si>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</si>
  <si>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</si>
  <si>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</si>
  <si>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</si>
  <si>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</si>
  <si>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</si>
  <si>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</si>
  <si>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</si>
  <si>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</si>
  <si>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</si>
  <si>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</si>
  <si>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</si>
  <si>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</si>
  <si>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</si>
  <si>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</si>
  <si>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</si>
  <si>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</si>
  <si>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</si>
  <si>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</si>
  <si>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</si>
  <si>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</si>
  <si>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</si>
  <si>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</si>
  <si>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</si>
  <si>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</si>
  <si>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</si>
  <si>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</si>
  <si>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</si>
  <si>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</si>
  <si>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</si>
  <si>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</si>
  <si>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</si>
  <si>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</si>
  <si>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</si>
  <si>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</si>
  <si>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</si>
  <si>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</si>
  <si>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</si>
  <si>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</si>
  <si>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</si>
  <si>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</si>
  <si>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</si>
  <si>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</si>
  <si>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</si>
  <si>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</si>
  <si>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</si>
  <si>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</si>
  <si>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</si>
  <si>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</si>
  <si>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</si>
  <si>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</si>
  <si>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</si>
  <si>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</si>
  <si>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</si>
  <si>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</si>
  <si>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</si>
  <si>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</si>
  <si>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</si>
  <si>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</si>
  <si>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</si>
  <si>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</si>
  <si>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</si>
  <si>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</si>
  <si>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</si>
  <si>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</si>
  <si>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</si>
  <si>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</si>
  <si>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</si>
  <si>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</si>
  <si>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</si>
  <si>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</si>
  <si>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</si>
  <si>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</si>
  <si>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</si>
  <si>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</si>
  <si>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</si>
  <si>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</si>
  <si>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</si>
  <si>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</si>
  <si>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</si>
  <si>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</si>
  <si>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</si>
  <si>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</si>
  <si>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</si>
  <si>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</si>
  <si>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</si>
  <si>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</si>
  <si>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</si>
  <si>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</si>
  <si>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</si>
  <si>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</si>
  <si>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</si>
  <si>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</si>
  <si>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</si>
  <si>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</si>
  <si>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</si>
  <si>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</si>
  <si>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</si>
  <si>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</si>
  <si>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</si>
  <si>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</si>
  <si>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</si>
  <si>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</si>
  <si>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</si>
  <si>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</si>
  <si>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</si>
  <si>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</si>
  <si>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</si>
  <si>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</si>
  <si>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</si>
  <si>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</si>
  <si>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</si>
  <si>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</si>
  <si>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</si>
  <si>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</si>
  <si>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</si>
  <si>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</si>
  <si>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</si>
  <si>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</si>
  <si>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</si>
  <si>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</si>
  <si>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</si>
  <si>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</si>
  <si>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</si>
  <si>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</si>
  <si>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</si>
  <si>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</si>
  <si>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</si>
  <si>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</si>
  <si>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</si>
  <si>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</si>
  <si>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</si>
  <si>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</si>
  <si>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</si>
  <si>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</si>
  <si>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</si>
  <si>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</si>
  <si>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</si>
  <si>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</si>
  <si>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</si>
  <si>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</si>
  <si>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</si>
  <si>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</si>
  <si>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</si>
  <si>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</si>
  <si>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</si>
  <si>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</si>
  <si>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</si>
  <si>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</si>
  <si>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</si>
  <si>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</si>
  <si>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</si>
  <si>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</si>
  <si>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</si>
  <si>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</si>
  <si>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</si>
  <si>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</si>
  <si>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</si>
  <si>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</si>
  <si>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</si>
  <si>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</si>
  <si>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</si>
  <si>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</si>
  <si>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</si>
  <si>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</si>
  <si>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</si>
  <si>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</si>
  <si>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</si>
  <si>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</si>
  <si>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</si>
  <si>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</si>
  <si>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</si>
  <si>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</si>
  <si>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</si>
  <si>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</si>
  <si>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</si>
  <si>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</si>
  <si>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</si>
  <si>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</si>
  <si>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</si>
  <si>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</si>
  <si>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</si>
  <si>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</si>
  <si>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</si>
  <si>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</si>
  <si>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</si>
  <si>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</si>
  <si>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</si>
  <si>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</si>
  <si>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</si>
  <si>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</si>
  <si>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</si>
  <si>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</si>
  <si>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</si>
  <si>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</si>
  <si>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</si>
  <si>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</si>
  <si>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</si>
  <si>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</si>
  <si>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</si>
  <si>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</si>
  <si>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</si>
  <si>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</si>
  <si>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</si>
  <si>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</si>
  <si>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</si>
  <si>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</si>
  <si>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</si>
  <si>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</si>
  <si>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</si>
  <si>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</si>
  <si>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</si>
  <si>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</si>
  <si>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</si>
  <si>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</si>
  <si>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</si>
  <si>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</si>
  <si>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</si>
  <si>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</si>
  <si>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</si>
  <si>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</si>
  <si>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</si>
  <si>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</si>
  <si>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</si>
  <si>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</si>
  <si>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</si>
  <si>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</si>
  <si>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</si>
  <si>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</si>
  <si>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</si>
  <si>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</si>
  <si>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</si>
  <si>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</si>
  <si>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</si>
  <si>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</si>
  <si>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</si>
  <si>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</si>
  <si>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</si>
  <si>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</si>
  <si>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</si>
  <si>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</si>
  <si>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</si>
  <si>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</si>
  <si>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</si>
  <si>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</si>
  <si>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</si>
  <si>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</si>
  <si>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</si>
  <si>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</si>
  <si>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</si>
  <si>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</si>
  <si>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</si>
  <si>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</si>
  <si>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</si>
  <si>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</si>
  <si>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</si>
  <si>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</si>
  <si>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</si>
  <si>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</si>
  <si>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</si>
  <si>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</si>
  <si>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</si>
  <si>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</si>
  <si>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</si>
  <si>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</si>
  <si>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</si>
  <si>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</si>
  <si>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</si>
  <si>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</si>
  <si>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</si>
  <si>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</si>
  <si>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</si>
  <si>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</si>
  <si>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</si>
  <si>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</si>
  <si>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</si>
  <si>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</si>
  <si>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</si>
  <si>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</si>
  <si>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</si>
  <si>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</si>
  <si>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</si>
  <si>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</si>
  <si>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</si>
  <si>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</si>
  <si>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</si>
  <si>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</si>
  <si>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</si>
  <si>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</si>
  <si>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</si>
  <si>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</si>
  <si>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</si>
  <si>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</si>
  <si>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</si>
  <si>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</si>
  <si>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</si>
  <si>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</si>
  <si>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</si>
  <si>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</si>
  <si>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</si>
  <si>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</si>
  <si>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</si>
  <si>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</si>
  <si>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</si>
  <si>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</si>
  <si>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</si>
  <si>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</si>
  <si>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</si>
  <si>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</si>
  <si>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</si>
  <si>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</si>
  <si>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</si>
  <si>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</si>
  <si>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</si>
  <si>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</si>
  <si>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</si>
  <si>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</si>
  <si>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</si>
  <si>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</si>
  <si>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</si>
  <si>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</si>
  <si>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</si>
  <si>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</si>
  <si>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</si>
  <si>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</si>
  <si>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</si>
  <si>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</si>
  <si>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</si>
  <si>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</si>
  <si>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</si>
  <si>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</si>
  <si>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</si>
  <si>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</si>
  <si>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</si>
  <si>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</si>
  <si>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</si>
  <si>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</si>
  <si>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</si>
  <si>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</si>
  <si>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</si>
  <si>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</si>
  <si>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</si>
  <si>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</si>
  <si>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</si>
  <si>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</si>
  <si>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</si>
  <si>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</si>
  <si>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</si>
  <si>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</si>
  <si>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</si>
  <si>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</si>
  <si>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</si>
  <si>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</si>
  <si>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</si>
  <si>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</si>
  <si>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</si>
  <si>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</si>
  <si>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</si>
  <si>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</si>
  <si>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</si>
  <si>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</si>
  <si>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</si>
  <si>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</si>
  <si>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</si>
  <si>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</si>
  <si>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</si>
  <si>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</si>
  <si>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</si>
  <si>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</si>
  <si>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</si>
  <si>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</si>
  <si>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</si>
  <si>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</si>
  <si>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</si>
  <si>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</si>
  <si>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</si>
  <si>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</si>
  <si>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</si>
  <si>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</si>
  <si>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</si>
  <si>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</si>
  <si>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</si>
  <si>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</si>
  <si>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</si>
  <si>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</si>
  <si>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</si>
  <si>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</si>
  <si>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</si>
  <si>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</si>
  <si>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</si>
  <si>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</si>
  <si>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</si>
  <si>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</si>
  <si>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</si>
  <si>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</si>
  <si>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</si>
  <si>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</si>
  <si>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</si>
  <si>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</si>
  <si>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</si>
  <si>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</si>
  <si>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</si>
  <si>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</si>
  <si>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</si>
  <si>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</si>
  <si>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</si>
  <si>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</si>
  <si>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</si>
  <si>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</si>
  <si>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</si>
  <si>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</si>
  <si>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</si>
  <si>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</si>
  <si>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</si>
  <si>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</si>
  <si>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</si>
  <si>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</si>
  <si>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</si>
  <si>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</si>
  <si>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</si>
  <si>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</si>
  <si>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</si>
  <si>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</si>
  <si>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</si>
  <si>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</si>
  <si>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</si>
  <si>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</si>
  <si>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</si>
  <si>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</si>
  <si>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</si>
  <si>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</si>
  <si>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</si>
  <si>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</si>
  <si>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</si>
  <si>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</si>
  <si>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</si>
  <si>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</si>
  <si>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</si>
  <si>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</si>
  <si>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</si>
  <si>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</si>
  <si>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</si>
  <si>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</si>
  <si>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</si>
  <si>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</si>
  <si>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</si>
  <si>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</si>
  <si>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</si>
  <si>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</si>
  <si>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</si>
  <si>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</si>
  <si>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</si>
  <si>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</si>
  <si>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</si>
  <si>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</si>
  <si>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</si>
  <si>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</si>
  <si>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</si>
  <si>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</si>
  <si>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</si>
  <si>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</si>
  <si>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</si>
  <si>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</si>
  <si>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</si>
  <si>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</si>
  <si>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</si>
  <si>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</si>
  <si>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</si>
  <si>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</si>
  <si>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</si>
  <si>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</si>
  <si>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</si>
  <si>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</si>
  <si>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</si>
  <si>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</si>
  <si>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</si>
  <si>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</si>
  <si>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</si>
  <si>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</si>
  <si>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</si>
  <si>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</si>
  <si>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</si>
  <si>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</si>
  <si>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</si>
  <si>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</si>
  <si>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</si>
  <si>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</si>
  <si>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</si>
  <si>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</si>
  <si>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</si>
  <si>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</si>
  <si>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</si>
  <si>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</si>
  <si>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</si>
  <si>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</si>
  <si>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</si>
  <si>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</si>
  <si>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</si>
  <si>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</si>
  <si>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</si>
  <si>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</si>
  <si>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</si>
  <si>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</si>
  <si>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</si>
  <si>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</si>
  <si>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</si>
  <si>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</si>
  <si>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</si>
  <si>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</si>
  <si>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</si>
  <si>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</si>
  <si>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</si>
  <si>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</si>
  <si>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</si>
  <si>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</si>
  <si>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</si>
  <si>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</si>
  <si>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</si>
  <si>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</si>
  <si>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</si>
  <si>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</si>
  <si>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</si>
  <si>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</si>
  <si>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</si>
  <si>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</si>
  <si>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</si>
  <si>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</si>
  <si>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</si>
  <si>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</si>
  <si>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</si>
  <si>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</si>
  <si>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</si>
  <si>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</si>
  <si>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</si>
  <si>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</si>
  <si>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</si>
  <si>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</si>
  <si>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</si>
  <si>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</si>
  <si>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</si>
  <si>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</si>
  <si>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</si>
  <si>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</si>
  <si>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</si>
  <si>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</si>
  <si>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</si>
  <si>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</si>
  <si>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</si>
  <si>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</si>
  <si>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</si>
  <si>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</si>
  <si>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</si>
  <si>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</si>
  <si>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</si>
  <si>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</si>
  <si>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</si>
  <si>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</si>
  <si>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</si>
  <si>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</si>
  <si>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</si>
  <si>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</si>
  <si>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</si>
  <si>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</si>
  <si>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</si>
  <si>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</si>
  <si>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</si>
  <si>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</si>
  <si>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</si>
  <si>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</si>
  <si>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</si>
  <si>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</si>
  <si>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</si>
  <si>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</si>
  <si>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</si>
  <si>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</si>
  <si>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</si>
  <si>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</si>
  <si>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</si>
  <si>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</si>
  <si>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</si>
  <si>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</si>
  <si>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</si>
  <si>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</si>
  <si>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</si>
  <si>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</si>
  <si>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</si>
  <si>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</si>
  <si>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</si>
  <si>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</si>
  <si>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</si>
  <si>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</si>
  <si>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</si>
  <si>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</si>
  <si>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</si>
  <si>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</si>
  <si>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</si>
  <si>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</si>
  <si>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</si>
  <si>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</si>
  <si>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</si>
  <si>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</si>
  <si>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</si>
  <si>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</si>
  <si>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</si>
  <si>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</si>
  <si>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</si>
  <si>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</si>
  <si>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</si>
  <si>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</si>
  <si>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</si>
  <si>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</si>
  <si>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</si>
  <si>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</si>
  <si>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</si>
  <si>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</si>
  <si>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</si>
  <si>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</si>
  <si>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</si>
  <si>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</si>
  <si>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</si>
  <si>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</si>
  <si>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</si>
  <si>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</si>
  <si>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</si>
  <si>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</si>
  <si>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</si>
  <si>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</si>
  <si>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</si>
  <si>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</si>
  <si>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</si>
  <si>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</si>
  <si>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</si>
  <si>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</si>
  <si>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</si>
  <si>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</si>
  <si>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</si>
  <si>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</si>
  <si>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</si>
  <si>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</si>
  <si>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</si>
  <si>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</si>
  <si>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</si>
  <si>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</si>
  <si>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</si>
  <si>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</si>
  <si>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</si>
  <si>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</si>
  <si>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</si>
  <si>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</si>
  <si>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</si>
  <si>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</si>
  <si>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</si>
  <si>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</si>
  <si>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</si>
  <si>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</si>
  <si>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</si>
  <si>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</si>
  <si>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</si>
  <si>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</si>
  <si>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</si>
  <si>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</si>
  <si>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</si>
  <si>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</si>
  <si>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</si>
  <si>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</si>
  <si>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</si>
  <si>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</si>
  <si>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</si>
  <si>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</si>
  <si>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</si>
  <si>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</si>
  <si>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</si>
  <si>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</si>
  <si>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</si>
  <si>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</si>
  <si>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</si>
  <si>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</si>
  <si>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</si>
  <si>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</si>
  <si>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</si>
  <si>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</si>
  <si>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</si>
  <si>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</si>
  <si>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</si>
  <si>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</si>
  <si>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</si>
  <si>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</si>
  <si>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</si>
  <si>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</si>
  <si>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</si>
  <si>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</si>
  <si>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</si>
  <si>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</si>
  <si>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</si>
  <si>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</si>
  <si>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</si>
  <si>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</si>
  <si>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</si>
  <si>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</si>
  <si>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</si>
  <si>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</si>
  <si>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</si>
  <si>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</si>
  <si>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</si>
  <si>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</si>
  <si>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</si>
  <si>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</si>
  <si>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</si>
  <si>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</si>
  <si>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</si>
  <si>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</si>
  <si>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</si>
  <si>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</si>
  <si>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</si>
  <si>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</si>
  <si>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</si>
  <si>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</si>
  <si>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</si>
  <si>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</si>
  <si>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</si>
  <si>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</si>
  <si>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</si>
  <si>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</si>
  <si>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</si>
  <si>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</si>
  <si>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</si>
  <si>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</si>
  <si>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</si>
  <si>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</si>
  <si>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</si>
  <si>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</si>
  <si>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</si>
  <si>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</si>
  <si>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</si>
  <si>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</si>
  <si>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</si>
  <si>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</si>
  <si>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</si>
  <si>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</si>
  <si>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</si>
  <si>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</si>
  <si>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</si>
  <si>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</si>
  <si>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</si>
  <si>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</si>
  <si>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</si>
  <si>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</si>
  <si>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</si>
  <si>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</si>
  <si>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</si>
  <si>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</si>
  <si>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</si>
  <si>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</si>
  <si>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</si>
  <si>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</si>
  <si>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</si>
  <si>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</si>
  <si>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</si>
  <si>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</si>
  <si>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</si>
  <si>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</si>
  <si>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</si>
  <si>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</si>
  <si>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</si>
  <si>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</si>
  <si>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</si>
  <si>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</si>
  <si>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</si>
  <si>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</si>
  <si>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</si>
  <si>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</si>
  <si>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</si>
  <si>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</si>
  <si>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</si>
  <si>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</si>
  <si>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</si>
  <si>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</si>
  <si>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</si>
  <si>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</si>
  <si>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</si>
  <si>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</si>
  <si>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</si>
  <si>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</si>
  <si>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</si>
  <si>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</si>
  <si>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</si>
  <si>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</si>
  <si>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</si>
  <si>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</si>
  <si>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</si>
  <si>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</si>
  <si>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</si>
  <si>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</si>
  <si>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</si>
  <si>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</si>
  <si>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</si>
  <si>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</si>
  <si>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</si>
  <si>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</si>
  <si>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</si>
  <si>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</si>
  <si>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</si>
  <si>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</si>
  <si>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</si>
  <si>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</si>
  <si>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</si>
  <si>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</si>
  <si>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</si>
  <si>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</si>
  <si>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</si>
  <si>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</si>
  <si>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</si>
  <si>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</si>
  <si>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</si>
  <si>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</si>
  <si>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</si>
  <si>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</si>
  <si>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</si>
  <si>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</si>
  <si>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</si>
  <si>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</si>
  <si>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</si>
  <si>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</si>
  <si>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</si>
  <si>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</si>
  <si>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</si>
  <si>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</si>
  <si>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</si>
  <si>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</si>
  <si>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</si>
  <si>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</si>
  <si>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</si>
  <si>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</si>
  <si>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</si>
  <si>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</si>
  <si>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</si>
  <si>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</si>
  <si>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</si>
  <si>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</si>
  <si>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</si>
  <si>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</si>
  <si>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</si>
  <si>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</si>
  <si>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</si>
  <si>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</si>
  <si>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</si>
  <si>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</si>
  <si>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</si>
  <si>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</si>
  <si>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</si>
  <si>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</si>
  <si>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</si>
  <si>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</si>
  <si>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</si>
  <si>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</si>
  <si>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</si>
  <si>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</si>
  <si>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</si>
  <si>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</si>
  <si>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</si>
  <si>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</si>
  <si>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</si>
  <si>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</si>
  <si>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</si>
  <si>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</si>
  <si>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</si>
  <si>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</si>
  <si>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</si>
  <si>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</si>
  <si>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</si>
  <si>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</si>
  <si>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</si>
  <si>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</si>
  <si>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</si>
  <si>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</si>
  <si>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</si>
  <si>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</si>
  <si>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</si>
  <si>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</si>
  <si>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</si>
  <si>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</si>
  <si>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</si>
  <si>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</si>
  <si>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</si>
  <si>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</si>
  <si>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</si>
  <si>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</si>
  <si>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</si>
  <si>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</si>
  <si>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</si>
  <si>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</si>
  <si>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</si>
  <si>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</si>
  <si>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</si>
  <si>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</si>
  <si>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</si>
  <si>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</si>
  <si>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</si>
  <si>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</si>
  <si>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</si>
  <si>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</si>
  <si>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</si>
  <si>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</si>
  <si>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</si>
  <si>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</si>
  <si>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</si>
  <si>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</si>
  <si>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</si>
  <si>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</si>
  <si>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</si>
  <si>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</si>
  <si>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</si>
  <si>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</si>
  <si>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</si>
  <si>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</si>
  <si>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</si>
  <si>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</si>
  <si>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</si>
  <si>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</si>
  <si>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</si>
  <si>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</si>
  <si>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</si>
  <si>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</si>
  <si>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</si>
  <si>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</si>
  <si>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</si>
  <si>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</si>
  <si>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</si>
  <si>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</si>
  <si>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</si>
  <si>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</si>
  <si>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</si>
  <si>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</si>
  <si>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</si>
  <si>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</si>
  <si>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</si>
  <si>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</si>
  <si>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</si>
  <si>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</si>
  <si>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</si>
  <si>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</si>
  <si>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</si>
  <si>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</si>
  <si>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</si>
  <si>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</si>
  <si>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</si>
  <si>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</si>
  <si>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</si>
  <si>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</si>
  <si>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</si>
  <si>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</si>
  <si>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</si>
  <si>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</si>
  <si>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</si>
  <si>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</si>
  <si>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</si>
  <si>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</si>
  <si>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</si>
  <si>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</si>
  <si>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</si>
  <si>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</si>
  <si>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</si>
  <si>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</si>
  <si>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</si>
  <si>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</si>
  <si>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</si>
  <si>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</si>
  <si>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</si>
  <si>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</si>
  <si>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</si>
  <si>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</si>
  <si>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</si>
  <si>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</si>
  <si>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</si>
  <si>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</si>
  <si>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</si>
  <si>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</si>
  <si>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</si>
  <si>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</si>
  <si>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</si>
  <si>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</si>
  <si>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</si>
  <si>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</si>
  <si>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</si>
  <si>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</si>
  <si>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</si>
  <si>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</si>
  <si>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</si>
  <si>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</si>
  <si>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</si>
  <si>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</si>
  <si>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</si>
  <si>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</si>
  <si>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</si>
  <si>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</si>
  <si>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</si>
  <si>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</si>
  <si>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</si>
  <si>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</si>
  <si>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</si>
  <si>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</si>
  <si>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</si>
  <si>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</si>
  <si>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</si>
  <si>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</si>
  <si>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</si>
  <si>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</si>
  <si>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</si>
  <si>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</si>
  <si>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</si>
  <si>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</si>
  <si>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</si>
  <si>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</si>
  <si>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</si>
  <si>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</si>
  <si>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</si>
  <si>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</si>
  <si>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</si>
  <si>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</si>
  <si>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</si>
  <si>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</si>
  <si>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</si>
  <si>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</si>
  <si>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</si>
  <si>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</si>
  <si>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</si>
  <si>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</si>
  <si>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</si>
  <si>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</si>
  <si>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</si>
  <si>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</si>
  <si>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</si>
  <si>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</si>
  <si>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</si>
  <si>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</si>
  <si>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</si>
  <si>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</si>
  <si>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</si>
  <si>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</si>
  <si>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</si>
  <si>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</si>
  <si>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</si>
  <si>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</si>
  <si>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</si>
  <si>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</si>
  <si>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</si>
  <si>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</si>
  <si>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</si>
  <si>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</si>
  <si>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</si>
  <si>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</si>
  <si>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</si>
  <si>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</si>
  <si>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</si>
  <si>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</si>
  <si>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</si>
  <si>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</si>
  <si>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</si>
  <si>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</si>
  <si>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</si>
  <si>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</si>
  <si>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</si>
  <si>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</si>
  <si>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</si>
  <si>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</si>
  <si>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</si>
  <si>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</si>
  <si>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</si>
  <si>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</si>
  <si>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</si>
  <si>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</si>
  <si>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</si>
  <si>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</si>
  <si>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</si>
  <si>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</si>
  <si>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</si>
  <si>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</si>
  <si>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</si>
  <si>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</si>
  <si>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</si>
  <si>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</si>
  <si>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</si>
  <si>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</si>
  <si>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</si>
  <si>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</si>
  <si>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</si>
  <si>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</si>
  <si>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</si>
  <si>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</si>
  <si>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</si>
  <si>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</si>
  <si>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</si>
  <si>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</si>
  <si>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</si>
  <si>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</si>
  <si>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</si>
  <si>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</si>
  <si>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</si>
  <si>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</si>
  <si>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</si>
  <si>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</si>
  <si>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</si>
  <si>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</si>
  <si>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</si>
  <si>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</si>
  <si>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</si>
  <si>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</si>
  <si>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</si>
  <si>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</si>
  <si>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</si>
  <si>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</si>
  <si>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</si>
  <si>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</si>
  <si>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</si>
  <si>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</si>
  <si>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</si>
  <si>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</si>
  <si>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</si>
  <si>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</si>
  <si>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</si>
  <si>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</si>
  <si>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</si>
  <si>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</si>
  <si>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</si>
  <si>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</si>
  <si>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</si>
  <si>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</si>
  <si>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</si>
  <si>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</si>
  <si>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</si>
  <si>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</si>
  <si>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</si>
  <si>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</si>
  <si>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</si>
  <si>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</si>
  <si>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</si>
  <si>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</si>
  <si>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</si>
  <si>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</si>
  <si>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</si>
  <si>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</si>
  <si>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</si>
  <si>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</si>
  <si>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</si>
  <si>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</si>
  <si>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</si>
  <si>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</si>
  <si>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</si>
  <si>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</si>
  <si>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</si>
  <si>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</si>
  <si>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</si>
  <si>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</si>
  <si>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</si>
  <si>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</si>
  <si>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</si>
  <si>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</si>
  <si>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</si>
  <si>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</si>
  <si>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</si>
  <si>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</si>
  <si>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</si>
  <si>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</si>
  <si>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</si>
  <si>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</si>
  <si>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</si>
  <si>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</si>
  <si>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</si>
  <si>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</si>
  <si>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</si>
  <si>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</si>
  <si>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</si>
  <si>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</si>
  <si>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</si>
  <si>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</si>
  <si>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</si>
  <si>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</si>
  <si>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</si>
  <si>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</si>
  <si>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</si>
  <si>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</si>
  <si>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</si>
  <si>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</si>
  <si>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</si>
  <si>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</si>
  <si>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</si>
  <si>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</si>
  <si>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</si>
  <si>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</si>
  <si>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</si>
  <si>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</si>
  <si>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</si>
  <si>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</si>
  <si>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</si>
  <si>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</si>
  <si>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</si>
  <si>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</si>
  <si>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</si>
  <si>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</si>
  <si>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</si>
  <si>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</si>
  <si>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</si>
  <si>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</si>
  <si>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</si>
  <si>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</si>
  <si>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</si>
  <si>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</si>
  <si>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</si>
  <si>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</si>
  <si>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</si>
  <si>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</si>
  <si>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</si>
  <si>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</si>
  <si>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</si>
  <si>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</si>
  <si>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</si>
  <si>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</si>
  <si>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</si>
  <si>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</si>
  <si>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</si>
  <si>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</si>
  <si>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</si>
  <si>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</si>
  <si>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</si>
  <si>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</si>
  <si>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</si>
  <si>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</si>
  <si>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</si>
  <si>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</si>
  <si>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</si>
  <si>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</si>
  <si>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</si>
  <si>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</si>
  <si>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</si>
  <si>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</si>
  <si>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</si>
  <si>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</si>
  <si>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</si>
  <si>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</si>
  <si>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</si>
  <si>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</si>
  <si>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</si>
  <si>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</si>
  <si>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</si>
  <si>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</si>
  <si>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</si>
  <si>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</si>
  <si>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</si>
  <si>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</si>
  <si>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</si>
  <si>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</si>
  <si>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</si>
  <si>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</si>
  <si>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</si>
  <si>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</si>
  <si>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</si>
  <si>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</si>
  <si>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</si>
  <si>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</si>
  <si>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</si>
  <si>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</si>
  <si>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</si>
  <si>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</si>
  <si>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</si>
  <si>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</si>
  <si>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</si>
  <si>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</si>
  <si>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</si>
  <si>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</si>
  <si>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</si>
  <si>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</si>
  <si>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</si>
  <si>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</si>
  <si>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</si>
  <si>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</si>
  <si>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</si>
  <si>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</si>
  <si>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</si>
  <si>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</si>
  <si>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</si>
  <si>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</si>
  <si>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</si>
  <si>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</si>
  <si>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</si>
  <si>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</si>
  <si>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</si>
  <si>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</si>
  <si>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</si>
  <si>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</si>
  <si>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</si>
  <si>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</si>
  <si>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</si>
  <si>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</si>
  <si>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</si>
  <si>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</si>
  <si>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</si>
  <si>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</si>
  <si>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</si>
  <si>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</si>
  <si>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</si>
  <si>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</si>
  <si>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</si>
  <si>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</si>
  <si>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</si>
  <si>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</si>
  <si>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</si>
  <si>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</si>
  <si>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</si>
  <si>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</si>
  <si>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</si>
  <si>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</si>
  <si>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</si>
  <si>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</si>
  <si>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</si>
  <si>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</si>
  <si>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</si>
  <si>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</si>
  <si>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</si>
  <si>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</si>
  <si>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</si>
  <si>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</si>
  <si>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</si>
  <si>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</si>
  <si>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</si>
  <si>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</si>
  <si>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</si>
  <si>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</si>
  <si>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</si>
  <si>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</si>
  <si>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</si>
  <si>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</si>
  <si>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</si>
  <si>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</si>
  <si>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</si>
  <si>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</si>
  <si>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</si>
  <si>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</si>
  <si>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</si>
  <si>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</si>
  <si>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</si>
  <si>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</si>
  <si>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</si>
  <si>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</si>
  <si>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</si>
  <si>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</si>
  <si>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</si>
  <si>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</si>
  <si>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</si>
  <si>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</si>
  <si>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</si>
  <si>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</si>
  <si>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</si>
  <si>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</si>
  <si>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</si>
  <si>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</si>
  <si>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</si>
  <si>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</si>
  <si>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</si>
  <si>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</si>
  <si>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</si>
  <si>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</si>
  <si>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</si>
  <si>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</si>
  <si>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</si>
  <si>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</si>
  <si>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</si>
  <si>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</si>
  <si>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</si>
  <si>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</si>
  <si>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</si>
  <si>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</si>
  <si>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</si>
  <si>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</si>
  <si>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</si>
  <si>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</si>
  <si>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</si>
  <si>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</si>
  <si>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</si>
  <si>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</si>
  <si>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</si>
  <si>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</si>
  <si>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</si>
  <si>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</si>
  <si>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</si>
  <si>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</si>
  <si>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</si>
  <si>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</si>
  <si>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</si>
  <si>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</si>
  <si>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</si>
  <si>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</si>
  <si>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</si>
  <si>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</si>
  <si>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</si>
  <si>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</si>
  <si>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</si>
  <si>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</si>
  <si>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</si>
  <si>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</si>
  <si>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</si>
  <si>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</si>
  <si>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</si>
  <si>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</si>
  <si>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</si>
  <si>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</si>
  <si>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</si>
  <si>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</si>
  <si>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</si>
  <si>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</si>
  <si>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</si>
  <si>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</si>
  <si>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</si>
  <si>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</si>
  <si>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</si>
  <si>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</si>
  <si>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</si>
  <si>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</si>
  <si>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</si>
  <si>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</si>
  <si>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</si>
  <si>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</si>
  <si>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</si>
  <si>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</si>
  <si>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</si>
  <si>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</si>
  <si>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</si>
  <si>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</si>
  <si>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</si>
  <si>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</si>
  <si>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</si>
  <si>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</si>
  <si>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</si>
  <si>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</si>
  <si>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</si>
  <si>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</si>
  <si>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</si>
  <si>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</si>
  <si>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</si>
  <si>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</si>
  <si>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</si>
  <si>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</si>
  <si>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</si>
  <si>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</si>
  <si>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</si>
  <si>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</si>
  <si>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</si>
  <si>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</si>
  <si>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</si>
  <si>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</si>
  <si>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</si>
  <si>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</si>
  <si>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</si>
  <si>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</si>
  <si>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</si>
  <si>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</si>
  <si>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</si>
  <si>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</si>
  <si>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</si>
  <si>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</si>
  <si>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</si>
  <si>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</si>
  <si>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</si>
  <si>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</si>
  <si>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</si>
  <si>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</si>
  <si>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</si>
  <si>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</si>
  <si>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</si>
  <si>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</si>
  <si>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</si>
  <si>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</si>
  <si>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</si>
  <si>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</si>
  <si>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</si>
  <si>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</si>
  <si>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</si>
  <si>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</si>
  <si>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</si>
  <si>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</si>
  <si>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</si>
  <si>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</si>
  <si>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</si>
  <si>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</si>
  <si>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</si>
  <si>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</si>
  <si>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</si>
  <si>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</si>
  <si>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</si>
  <si>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</si>
  <si>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</si>
  <si>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</si>
  <si>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</si>
  <si>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</si>
  <si>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</si>
  <si>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</si>
  <si>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</si>
  <si>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</si>
  <si>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</si>
  <si>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</si>
  <si>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</si>
  <si>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</si>
  <si>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</si>
  <si>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</si>
  <si>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</si>
  <si>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</si>
  <si>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</si>
  <si>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</si>
  <si>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</si>
  <si>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</si>
  <si>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</si>
  <si>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</si>
  <si>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</si>
  <si>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</si>
  <si>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</si>
  <si>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</si>
  <si>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</si>
  <si>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</si>
  <si>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</si>
  <si>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</si>
  <si>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</si>
  <si>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</si>
  <si>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</si>
  <si>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</si>
  <si>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</si>
  <si>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</si>
  <si>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</si>
  <si>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</si>
  <si>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</si>
  <si>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</si>
  <si>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</si>
  <si>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</si>
  <si>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</si>
  <si>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</si>
  <si>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</si>
  <si>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</si>
  <si>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</si>
  <si>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</si>
  <si>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</si>
  <si>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</si>
  <si>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</si>
  <si>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</si>
  <si>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</si>
  <si>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</si>
  <si>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</si>
  <si>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</si>
  <si>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</si>
  <si>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</si>
  <si>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</si>
  <si>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</si>
  <si>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</si>
  <si>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</si>
  <si>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</si>
  <si>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</si>
  <si>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</si>
  <si>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</si>
  <si>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</si>
  <si>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</si>
  <si>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</si>
  <si>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</si>
  <si>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</si>
  <si>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</si>
  <si>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</si>
  <si>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</si>
  <si>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</si>
  <si>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</si>
  <si>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</si>
  <si>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</si>
  <si>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</si>
  <si>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</si>
  <si>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</si>
  <si>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</si>
  <si>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</si>
  <si>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</si>
  <si>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</si>
  <si>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</si>
  <si>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</si>
  <si>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</si>
  <si>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</si>
  <si>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</si>
  <si>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</si>
  <si>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</si>
  <si>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</si>
  <si>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</si>
  <si>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</si>
  <si>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</si>
  <si>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</si>
  <si>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</si>
  <si>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</si>
  <si>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</si>
  <si>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</si>
  <si>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</si>
  <si>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</si>
  <si>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</si>
  <si>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</si>
  <si>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</si>
  <si>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</si>
  <si>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</si>
  <si>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</si>
  <si>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</si>
  <si>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</si>
  <si>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</si>
  <si>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</si>
  <si>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</si>
  <si>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</si>
  <si>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</si>
  <si>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</si>
  <si>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</si>
  <si>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</si>
  <si>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</si>
  <si>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</si>
  <si>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</si>
  <si>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</si>
  <si>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</si>
  <si>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</si>
  <si>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</si>
  <si>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</si>
  <si>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</si>
  <si>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</si>
  <si>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</si>
  <si>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</si>
  <si>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</si>
  <si>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</si>
  <si>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</si>
  <si>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</si>
  <si>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</si>
  <si>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</si>
  <si>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</si>
  <si>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</si>
  <si>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</si>
  <si>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</si>
  <si>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</si>
  <si>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</si>
  <si>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</si>
  <si>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</si>
  <si>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</si>
  <si>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</si>
  <si>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</si>
  <si>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</si>
  <si>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</si>
  <si>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</si>
  <si>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</si>
  <si>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</si>
  <si>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</si>
  <si>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</si>
  <si>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</si>
  <si>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</si>
  <si>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</si>
  <si>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</si>
  <si>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</si>
  <si>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</si>
  <si>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</si>
  <si>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</si>
  <si>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</si>
  <si>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</si>
  <si>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</si>
  <si>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</si>
  <si>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</si>
  <si>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</si>
  <si>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</si>
  <si>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</si>
  <si>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</si>
  <si>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</si>
  <si>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</si>
  <si>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</si>
  <si>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</si>
  <si>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</si>
  <si>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</si>
  <si>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</si>
  <si>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</si>
  <si>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</si>
  <si>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</si>
  <si>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</si>
  <si>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</si>
  <si>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</si>
  <si>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</si>
  <si>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</si>
  <si>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</si>
  <si>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</si>
  <si>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</si>
  <si>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</si>
  <si>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</si>
  <si>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</si>
  <si>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</si>
  <si>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</si>
  <si>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</si>
  <si>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</si>
  <si>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</si>
  <si>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</si>
  <si>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</si>
  <si>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</si>
  <si>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</si>
  <si>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</si>
  <si>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</si>
  <si>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</si>
  <si>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</si>
  <si>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</si>
  <si>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</si>
  <si>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</si>
  <si>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</si>
  <si>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</si>
  <si>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</si>
  <si>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</si>
  <si>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</si>
  <si>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</si>
  <si>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</si>
  <si>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</si>
  <si>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</si>
  <si>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</si>
  <si>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</si>
  <si>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</si>
  <si>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</si>
  <si>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</si>
  <si>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</si>
  <si>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</si>
  <si>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</si>
  <si>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</si>
  <si>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</si>
  <si>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</si>
  <si>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</si>
  <si>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</si>
  <si>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</si>
  <si>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</si>
  <si>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</si>
  <si>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</si>
  <si>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</si>
  <si>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</si>
  <si>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</si>
  <si>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</si>
  <si>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</si>
  <si>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</si>
  <si>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</si>
  <si>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</si>
  <si>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</si>
  <si>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</si>
  <si>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</si>
  <si>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</si>
  <si>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</si>
  <si>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</si>
  <si>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</si>
  <si>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</si>
  <si>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</si>
  <si>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</si>
  <si>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</si>
  <si>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</si>
  <si>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</si>
  <si>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</si>
  <si>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</si>
  <si>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</si>
  <si>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</si>
  <si>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</si>
  <si>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</si>
  <si>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</si>
  <si>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</si>
  <si>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</si>
  <si>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</si>
  <si>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</si>
  <si>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</si>
  <si>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</si>
  <si>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</si>
  <si>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</si>
  <si>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</si>
  <si>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</si>
  <si>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</si>
  <si>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</si>
  <si>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</si>
  <si>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</si>
  <si>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</si>
  <si>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</si>
  <si>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</si>
  <si>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</si>
  <si>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</si>
  <si>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</si>
  <si>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</si>
  <si>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</si>
  <si>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</si>
  <si>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</si>
  <si>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</si>
  <si>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</si>
  <si>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</si>
  <si>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</si>
  <si>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</si>
  <si>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</si>
  <si>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</si>
  <si>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</si>
  <si>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</si>
  <si>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</si>
  <si>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</si>
  <si>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</si>
  <si>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</si>
  <si>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</si>
  <si>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</si>
  <si>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</si>
  <si>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</si>
  <si>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</si>
  <si>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</si>
  <si>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</si>
  <si>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</si>
  <si>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</si>
  <si>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</si>
  <si>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</si>
  <si>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</si>
  <si>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</si>
  <si>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</si>
  <si>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</si>
  <si>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</si>
  <si>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</si>
  <si>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</si>
  <si>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</si>
  <si>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</si>
  <si>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</si>
  <si>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</si>
  <si>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</si>
  <si>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</si>
  <si>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</si>
  <si>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</si>
  <si>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</si>
  <si>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</si>
  <si>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</si>
  <si>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</si>
  <si>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</si>
  <si>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</si>
  <si>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</si>
  <si>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</si>
  <si>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</si>
  <si>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</si>
  <si>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</si>
  <si>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</si>
  <si>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</si>
  <si>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</si>
  <si>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</si>
  <si>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</si>
  <si>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</si>
  <si>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</si>
  <si>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</si>
  <si>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</si>
  <si>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</si>
  <si>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</si>
  <si>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</si>
  <si>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</si>
  <si>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</si>
  <si>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</si>
  <si>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</si>
  <si>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</si>
  <si>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</si>
  <si>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</si>
  <si>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</si>
  <si>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</si>
  <si>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</si>
  <si>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</si>
  <si>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</si>
  <si>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</si>
  <si>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</si>
  <si>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</si>
  <si>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</si>
  <si>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</si>
  <si>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</si>
  <si>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</si>
  <si>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</si>
  <si>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</si>
  <si>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</si>
  <si>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</si>
  <si>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</si>
  <si>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</si>
  <si>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</si>
  <si>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</si>
  <si>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</si>
  <si>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</si>
  <si>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</si>
  <si>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</si>
  <si>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</si>
  <si>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</si>
  <si>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</si>
  <si>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</si>
  <si>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</si>
  <si>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</si>
  <si>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</si>
  <si>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</si>
  <si>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</si>
  <si>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</si>
  <si>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</si>
  <si>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</si>
  <si>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</si>
  <si>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</si>
  <si>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</si>
  <si>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</si>
  <si>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</si>
  <si>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</si>
  <si>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</si>
  <si>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</si>
  <si>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</si>
  <si>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</si>
  <si>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</si>
  <si>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</si>
  <si>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</si>
  <si>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</si>
  <si>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</si>
  <si>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</si>
  <si>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</si>
  <si>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</si>
  <si>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</si>
  <si>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</si>
  <si>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</si>
  <si>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</si>
  <si>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</si>
  <si>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</si>
  <si>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</si>
  <si>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</si>
  <si>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</si>
  <si>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</si>
  <si>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</si>
  <si>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</si>
  <si>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</si>
  <si>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</si>
  <si>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</si>
  <si>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</si>
  <si>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</si>
  <si>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</si>
  <si>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</si>
  <si>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</si>
  <si>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</si>
  <si>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</si>
  <si>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</si>
  <si>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</si>
  <si>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</si>
  <si>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</si>
  <si>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</si>
  <si>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</si>
  <si>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</si>
  <si>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</si>
  <si>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</si>
  <si>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</si>
  <si>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</si>
  <si>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</si>
  <si>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</si>
  <si>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</si>
  <si>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</si>
  <si>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</si>
  <si>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</si>
  <si>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</si>
  <si>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</si>
  <si>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</si>
  <si>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</si>
  <si>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</si>
  <si>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</si>
  <si>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</si>
  <si>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</si>
  <si>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</si>
  <si>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</si>
  <si>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</si>
  <si>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</si>
  <si>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</si>
  <si>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</si>
  <si>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</si>
  <si>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</si>
  <si>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</si>
  <si>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</si>
  <si>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</si>
  <si>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</si>
  <si>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</si>
  <si>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</si>
  <si>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</si>
  <si>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</si>
  <si>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</si>
  <si>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</si>
  <si>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</si>
  <si>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</si>
  <si>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</si>
  <si>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</si>
  <si>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</si>
  <si>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</si>
  <si>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</si>
  <si>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</si>
  <si>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</si>
  <si>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</si>
  <si>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</si>
  <si>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</si>
  <si>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</si>
  <si>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</si>
  <si>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</si>
  <si>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</si>
  <si>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</si>
  <si>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</si>
  <si>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</si>
  <si>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</si>
  <si>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</si>
  <si>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</si>
  <si>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</si>
  <si>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</si>
  <si>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</si>
  <si>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</si>
  <si>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</si>
  <si>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</si>
  <si>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</si>
  <si>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</si>
  <si>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</si>
  <si>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</si>
  <si>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</si>
  <si>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</si>
  <si>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</si>
  <si>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</si>
  <si>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</si>
  <si>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</si>
  <si>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</si>
  <si>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</si>
  <si>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</si>
  <si>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</si>
  <si>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</si>
  <si>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</si>
  <si>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</si>
  <si>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</si>
  <si>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</si>
  <si>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</si>
  <si>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</si>
  <si>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</si>
  <si>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</si>
  <si>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</si>
  <si>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</si>
  <si>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</si>
  <si>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</si>
  <si>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</si>
  <si>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</si>
  <si>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</si>
  <si>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</si>
  <si>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</si>
  <si>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</si>
  <si>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</si>
  <si>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</si>
  <si>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</si>
  <si>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</si>
  <si>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</si>
  <si>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</si>
  <si>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</si>
  <si>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</si>
  <si>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</si>
  <si>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</si>
  <si>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</si>
  <si>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</si>
  <si>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</si>
  <si>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</si>
  <si>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</si>
  <si>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</si>
  <si>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</si>
  <si>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</si>
  <si>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</si>
  <si>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</si>
  <si>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</si>
  <si>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</si>
  <si>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</si>
  <si>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</si>
  <si>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</si>
  <si>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</si>
  <si>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</si>
  <si>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</si>
  <si>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</si>
  <si>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</si>
  <si>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</si>
  <si>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</si>
  <si>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</si>
  <si>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</si>
  <si>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</si>
  <si>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</si>
  <si>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</si>
  <si>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</si>
  <si>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</si>
  <si>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</si>
  <si>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</si>
  <si>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</si>
  <si>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</si>
  <si>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</si>
  <si>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</si>
  <si>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</si>
  <si>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</si>
  <si>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</si>
  <si>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</si>
  <si>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</si>
  <si>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</si>
  <si>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</si>
  <si>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</si>
  <si>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</si>
  <si>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</si>
  <si>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</si>
  <si>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</si>
  <si>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</si>
  <si>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</si>
  <si>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</si>
  <si>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</si>
  <si>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</si>
  <si>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</si>
  <si>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</si>
  <si>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</si>
  <si>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</si>
  <si>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</si>
  <si>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</si>
  <si>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</si>
  <si>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</si>
  <si>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</si>
  <si>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</si>
  <si>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</si>
  <si>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</si>
  <si>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</si>
  <si>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</si>
  <si>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</si>
  <si>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</si>
  <si>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</si>
  <si>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</si>
  <si>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</si>
  <si>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</si>
  <si>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</si>
  <si>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</si>
  <si>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</si>
  <si>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</si>
  <si>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</si>
  <si>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</si>
  <si>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</si>
  <si>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</si>
  <si>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</si>
  <si>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</si>
  <si>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</si>
  <si>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</si>
  <si>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</si>
  <si>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</si>
  <si>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</si>
  <si>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</si>
  <si>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</si>
  <si>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</si>
  <si>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</si>
  <si>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</si>
  <si>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</si>
  <si>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</si>
  <si>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</si>
  <si>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</si>
  <si>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</si>
  <si>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</si>
  <si>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</si>
  <si>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</si>
  <si>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</si>
  <si>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</si>
  <si>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</si>
  <si>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</si>
  <si>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</si>
  <si>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</si>
  <si>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</si>
  <si>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</si>
  <si>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</si>
  <si>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</si>
  <si>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</si>
  <si>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</si>
  <si>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</si>
  <si>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</si>
  <si>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</si>
  <si>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</si>
  <si>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</si>
  <si>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</si>
  <si>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</si>
  <si>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</si>
  <si>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</si>
  <si>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</si>
  <si>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</si>
  <si>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</si>
  <si>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</si>
  <si>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</si>
  <si>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</si>
  <si>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</si>
  <si>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</si>
  <si>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</si>
  <si>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</si>
  <si>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</si>
  <si>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</si>
  <si>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</si>
  <si>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</si>
  <si>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</si>
  <si>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</si>
  <si>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</si>
  <si>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</si>
  <si>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</si>
  <si>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</si>
  <si>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</si>
  <si>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</si>
  <si>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</si>
  <si>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</si>
  <si>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</si>
  <si>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</si>
  <si>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</si>
  <si>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</si>
  <si>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</si>
  <si>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</si>
  <si>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</si>
  <si>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</si>
  <si>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</si>
  <si>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</si>
  <si>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</si>
  <si>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</si>
  <si>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</si>
  <si>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</si>
  <si>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</si>
  <si>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</si>
  <si>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</si>
  <si>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</si>
  <si>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</si>
  <si>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</si>
  <si>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</si>
  <si>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</si>
  <si>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</si>
  <si>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</si>
  <si>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</si>
  <si>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</si>
  <si>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</si>
  <si>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</si>
  <si>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</si>
  <si>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</si>
  <si>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</si>
  <si>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</si>
  <si>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</si>
  <si>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</si>
  <si>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</si>
  <si>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</si>
  <si>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</si>
  <si>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</si>
  <si>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</si>
  <si>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</si>
  <si>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</si>
  <si>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</si>
  <si>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</si>
  <si>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</si>
  <si>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</si>
  <si>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</si>
  <si>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</si>
  <si>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</si>
  <si>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</si>
  <si>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</si>
  <si>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</si>
  <si>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</si>
  <si>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</si>
  <si>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</si>
  <si>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</si>
  <si>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</si>
  <si>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</si>
  <si>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</si>
  <si>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</si>
  <si>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</si>
  <si>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</si>
  <si>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</si>
  <si>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</si>
  <si>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</si>
  <si>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</si>
  <si>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</si>
  <si>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</si>
  <si>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</si>
  <si>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</si>
  <si>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</si>
  <si>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</si>
  <si>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</si>
  <si>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</si>
  <si>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</si>
  <si>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</si>
  <si>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</si>
  <si>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</si>
  <si>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</si>
  <si>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</si>
  <si>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</si>
  <si>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</si>
  <si>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</si>
  <si>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</si>
  <si>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</si>
  <si>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</si>
  <si>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</si>
  <si>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</si>
  <si>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</si>
  <si>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</si>
  <si>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</si>
  <si>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</si>
  <si>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</si>
  <si>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</si>
  <si>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</si>
  <si>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</si>
  <si>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</si>
  <si>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</si>
  <si>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</si>
  <si>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</si>
  <si>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</si>
  <si>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</si>
  <si>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</si>
  <si>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</si>
  <si>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</si>
  <si>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</si>
  <si>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</si>
  <si>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</si>
  <si>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</si>
  <si>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</si>
  <si>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</si>
  <si>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</si>
  <si>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</si>
  <si>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</si>
  <si>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</si>
  <si>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</si>
  <si>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</si>
  <si>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</si>
  <si>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</si>
  <si>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</si>
  <si>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</si>
  <si>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</si>
  <si>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</si>
  <si>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</si>
  <si>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</si>
  <si>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</si>
  <si>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</si>
  <si>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</si>
  <si>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</si>
  <si>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</si>
  <si>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</si>
  <si>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</si>
  <si>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</si>
  <si>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</si>
  <si>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</si>
  <si>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</si>
  <si>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</si>
  <si>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</si>
  <si>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</si>
  <si>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</si>
  <si>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</si>
  <si>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</si>
  <si>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</si>
  <si>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</si>
  <si>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</si>
  <si>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</si>
  <si>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</si>
  <si>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</si>
  <si>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</si>
  <si>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</si>
  <si>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</si>
  <si>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</si>
  <si>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</si>
  <si>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</si>
  <si>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</si>
  <si>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</si>
  <si>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</si>
  <si>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</si>
  <si>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</si>
  <si>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</si>
  <si>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</si>
  <si>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</si>
  <si>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</si>
  <si>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</si>
  <si>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</si>
  <si>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</si>
  <si>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</si>
  <si>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</si>
  <si>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</si>
  <si>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</si>
  <si>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</si>
  <si>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</si>
  <si>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</si>
  <si>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</si>
  <si>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</si>
  <si>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</si>
  <si>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</si>
  <si>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</si>
  <si>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</si>
  <si>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</si>
  <si>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</si>
  <si>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</si>
  <si>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</si>
  <si>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</si>
  <si>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</si>
  <si>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</si>
  <si>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</si>
  <si>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</si>
  <si>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</si>
  <si>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</si>
  <si>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</si>
  <si>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</si>
  <si>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</si>
  <si>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</si>
  <si>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</si>
  <si>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</si>
  <si>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</si>
  <si>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</si>
  <si>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</si>
  <si>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</si>
  <si>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</si>
  <si>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</si>
  <si>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</si>
  <si>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</si>
  <si>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</si>
  <si>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</si>
  <si>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</si>
  <si>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</si>
  <si>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</si>
  <si>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</si>
  <si>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</si>
  <si>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</si>
  <si>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</si>
  <si>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</si>
  <si>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</si>
  <si>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</si>
  <si>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</si>
  <si>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</si>
  <si>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</si>
  <si>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</si>
  <si>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</si>
  <si>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</si>
  <si>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</si>
  <si>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</si>
  <si>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</si>
  <si>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</si>
  <si>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</si>
  <si>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</si>
  <si>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</si>
  <si>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</si>
  <si>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</si>
  <si>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</si>
  <si>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</si>
  <si>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</si>
  <si>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</si>
  <si>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</si>
  <si>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</si>
  <si>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</si>
  <si>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</si>
  <si>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</si>
  <si>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</si>
  <si>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</si>
  <si>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</si>
  <si>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</si>
  <si>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</si>
  <si>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</si>
  <si>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</si>
  <si>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</si>
  <si>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</si>
  <si>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</si>
  <si>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</si>
  <si>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</si>
  <si>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</si>
  <si>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</si>
  <si>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</si>
  <si>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</si>
  <si>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</si>
  <si>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</si>
  <si>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</si>
  <si>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</si>
  <si>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</si>
  <si>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</si>
  <si>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</si>
  <si>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</si>
  <si>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</si>
  <si>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</si>
  <si>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</si>
  <si>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</si>
  <si>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</si>
  <si>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</si>
  <si>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</si>
  <si>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</si>
  <si>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</si>
  <si>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</si>
  <si>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</si>
  <si>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</si>
  <si>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</si>
  <si>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</si>
  <si>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</si>
  <si>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</si>
  <si>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</si>
  <si>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</si>
  <si>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</si>
  <si>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</si>
  <si>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</si>
  <si>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</si>
  <si>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</si>
  <si>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</si>
  <si>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</si>
  <si>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</si>
  <si>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</si>
  <si>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</si>
  <si>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</si>
  <si>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</si>
  <si>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</si>
  <si>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</si>
  <si>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</si>
  <si>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</si>
  <si>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</si>
  <si>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</si>
  <si>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</si>
  <si>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</si>
  <si>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</si>
  <si>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</si>
  <si>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</si>
  <si>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</si>
  <si>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</si>
  <si>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</si>
  <si>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</si>
  <si>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</si>
  <si>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</si>
  <si>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</si>
  <si>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</si>
  <si>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</si>
  <si>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</si>
  <si>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</si>
  <si>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</si>
  <si>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</si>
  <si>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</si>
  <si>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</si>
  <si>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</si>
  <si>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</si>
  <si>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</si>
  <si>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</si>
  <si>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</si>
  <si>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</si>
  <si>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</si>
  <si>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</si>
  <si>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</si>
  <si>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</si>
  <si>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</si>
  <si>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</si>
  <si>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</si>
  <si>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</si>
  <si>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</si>
  <si>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</si>
  <si>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</si>
  <si>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</si>
  <si>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</si>
  <si>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</si>
  <si>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</si>
  <si>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</si>
  <si>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</si>
  <si>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</si>
  <si>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</si>
  <si>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</si>
  <si>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</si>
  <si>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</si>
  <si>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</si>
  <si>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</si>
  <si>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</si>
  <si>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</si>
  <si>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</si>
  <si>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</si>
  <si>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</si>
  <si>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</si>
  <si>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</si>
  <si>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</si>
  <si>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</si>
  <si>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</si>
  <si>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</si>
  <si>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</si>
  <si>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</si>
  <si>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</si>
  <si>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</si>
  <si>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</si>
  <si>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</si>
  <si>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</si>
  <si>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</si>
  <si>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</si>
  <si>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</si>
  <si>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</si>
  <si>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</si>
  <si>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</si>
  <si>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</si>
  <si>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</si>
  <si>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</si>
  <si>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</si>
  <si>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</si>
  <si>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</si>
  <si>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</si>
  <si>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</si>
  <si>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</si>
  <si>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</si>
  <si>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</si>
  <si>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</si>
  <si>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</si>
  <si>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</si>
  <si>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</si>
  <si>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</si>
  <si>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</si>
  <si>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</si>
  <si>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</si>
  <si>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</si>
  <si>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</si>
  <si>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</si>
  <si>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</si>
  <si>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</si>
  <si>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</si>
  <si>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</si>
  <si>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</si>
  <si>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</si>
  <si>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</si>
  <si>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</si>
  <si>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</si>
  <si>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</si>
  <si>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</si>
  <si>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</si>
  <si>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</si>
  <si>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</si>
  <si>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</si>
  <si>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</si>
  <si>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</si>
  <si>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</si>
  <si>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</si>
  <si>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</si>
  <si>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</si>
  <si>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</si>
  <si>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</si>
  <si>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</si>
  <si>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</si>
  <si>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</si>
  <si>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</si>
  <si>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</si>
  <si>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</si>
  <si>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</si>
  <si>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</si>
  <si>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</si>
  <si>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</si>
  <si>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</si>
  <si>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</si>
  <si>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</si>
  <si>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</si>
  <si>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</si>
  <si>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</si>
  <si>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</si>
  <si>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</si>
  <si>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</si>
  <si>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</si>
  <si>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</si>
  <si>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</si>
  <si>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</si>
  <si>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</si>
  <si>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</si>
  <si>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</si>
  <si>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</si>
  <si>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</si>
  <si>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</si>
  <si>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</si>
  <si>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</si>
  <si>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</si>
  <si>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</si>
  <si>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</si>
  <si>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</si>
  <si>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</si>
  <si>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</si>
  <si>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</si>
  <si>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</si>
  <si>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</si>
  <si>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</si>
  <si>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</si>
  <si>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</si>
  <si>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</si>
  <si>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</si>
  <si>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</si>
  <si>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</si>
  <si>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</si>
  <si>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</si>
  <si>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</si>
  <si>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</si>
  <si>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</si>
  <si>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</si>
  <si>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</si>
  <si>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</si>
  <si>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</si>
  <si>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</si>
  <si>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</si>
  <si>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</si>
  <si>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</si>
  <si>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</si>
  <si>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</si>
  <si>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</si>
  <si>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</si>
  <si>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</si>
  <si>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</si>
  <si>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</si>
  <si>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</si>
  <si>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</si>
  <si>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</si>
  <si>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</si>
  <si>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</si>
  <si>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</si>
  <si>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</si>
  <si>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</si>
  <si>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</si>
  <si>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</si>
  <si>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</si>
  <si>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</si>
  <si>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</si>
  <si>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</si>
  <si>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</si>
  <si>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</si>
  <si>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</si>
  <si>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</si>
  <si>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</si>
  <si>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</si>
  <si>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</si>
  <si>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</si>
  <si>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</si>
  <si>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</si>
  <si>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</si>
  <si>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</si>
  <si>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</si>
  <si>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</si>
  <si>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</si>
  <si>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</si>
  <si>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</si>
  <si>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</si>
  <si>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</si>
  <si>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</si>
  <si>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</si>
  <si>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</si>
  <si>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</si>
  <si>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</si>
  <si>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</si>
  <si>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</si>
  <si>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</si>
  <si>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</si>
  <si>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</si>
  <si>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</si>
  <si>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</si>
  <si>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</si>
  <si>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</si>
  <si>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</si>
  <si>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</si>
  <si>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</si>
  <si>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</si>
  <si>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</si>
  <si>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</si>
  <si>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</si>
  <si>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</si>
  <si>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</si>
  <si>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</si>
  <si>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</si>
  <si>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</si>
  <si>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</si>
  <si>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</si>
  <si>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</si>
  <si>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</si>
  <si>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</si>
  <si>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</si>
  <si>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</si>
  <si>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</si>
  <si>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</si>
  <si>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</si>
  <si>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</si>
  <si>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</si>
  <si>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</si>
  <si>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</si>
  <si>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</si>
  <si>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</si>
  <si>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</si>
  <si>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</si>
  <si>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</si>
  <si>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</si>
  <si>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</si>
  <si>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</si>
  <si>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</si>
  <si>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</si>
  <si>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</si>
  <si>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</si>
  <si>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</si>
  <si>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</si>
  <si>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</si>
  <si>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</si>
  <si>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</si>
  <si>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</si>
  <si>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</si>
  <si>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</si>
  <si>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</si>
  <si>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</si>
  <si>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</si>
  <si>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</si>
  <si>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</si>
  <si>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</si>
  <si>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</si>
  <si>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</si>
  <si>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</si>
  <si>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</si>
  <si>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</si>
  <si>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</si>
  <si>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</si>
  <si>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</si>
  <si>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</si>
  <si>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</si>
  <si>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</si>
  <si>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</si>
  <si>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</si>
  <si>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</si>
  <si>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</si>
  <si>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</si>
  <si>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</si>
  <si>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</si>
  <si>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</si>
  <si>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</si>
  <si>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</si>
  <si>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</si>
  <si>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</si>
  <si>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</si>
  <si>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</si>
  <si>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</si>
  <si>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</si>
  <si>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</si>
  <si>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</si>
  <si>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</si>
  <si>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</si>
  <si>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</si>
  <si>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</si>
  <si>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</si>
  <si>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</si>
  <si>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</si>
  <si>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</si>
  <si>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</si>
  <si>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</si>
  <si>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</si>
  <si>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</si>
  <si>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</si>
  <si>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</si>
  <si>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</si>
  <si>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</si>
  <si>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</si>
  <si>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</si>
  <si>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</si>
  <si>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</si>
  <si>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</si>
  <si>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</si>
  <si>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</si>
  <si>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</si>
  <si>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</si>
  <si>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</si>
  <si>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</si>
  <si>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</si>
  <si>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</si>
  <si>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</si>
  <si>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</si>
  <si>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</si>
  <si>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</si>
  <si>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</si>
  <si>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</si>
  <si>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</si>
  <si>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</si>
  <si>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</si>
  <si>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</si>
  <si>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</si>
  <si>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</si>
  <si>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</si>
  <si>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</si>
  <si>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</si>
  <si>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</si>
  <si>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</si>
  <si>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</si>
  <si>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</si>
  <si>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</si>
  <si>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</si>
  <si>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</si>
  <si>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</si>
  <si>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</si>
  <si>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</si>
  <si>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</si>
  <si>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</si>
  <si>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</si>
  <si>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</si>
  <si>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</si>
  <si>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</si>
  <si>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</si>
  <si>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</si>
  <si>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</si>
  <si>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</si>
  <si>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</si>
  <si>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</si>
  <si>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</si>
  <si>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</si>
  <si>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</si>
  <si>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</si>
  <si>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</si>
  <si>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</si>
  <si>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</si>
  <si>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</si>
  <si>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</si>
  <si>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</si>
  <si>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</si>
  <si>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</si>
  <si>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</si>
  <si>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</si>
  <si>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</si>
  <si>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</si>
  <si>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</si>
  <si>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</si>
  <si>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</si>
  <si>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</si>
  <si>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</si>
  <si>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</si>
  <si>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</si>
  <si>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</si>
  <si>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</si>
  <si>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</si>
  <si>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</si>
  <si>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</si>
  <si>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</si>
  <si>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</si>
  <si>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</si>
  <si>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</si>
  <si>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</si>
  <si>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</si>
  <si>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</si>
  <si>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</si>
  <si>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</si>
  <si>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</si>
  <si>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</si>
  <si>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</si>
  <si>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</si>
  <si>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</si>
  <si>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</si>
  <si>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</si>
  <si>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</si>
  <si>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</si>
  <si>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</si>
  <si>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</si>
  <si>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</si>
  <si>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</si>
  <si>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</si>
  <si>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</si>
  <si>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</si>
  <si>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</si>
  <si>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</si>
  <si>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</si>
  <si>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</si>
  <si>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</si>
  <si>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</si>
  <si>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</si>
  <si>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</si>
  <si>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</si>
  <si>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</si>
  <si>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</si>
  <si>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</si>
  <si>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</si>
  <si>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</si>
  <si>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</si>
  <si>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</si>
  <si>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</si>
  <si>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</si>
  <si>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</si>
  <si>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</si>
  <si>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</si>
  <si>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</si>
  <si>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</si>
  <si>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</si>
  <si>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</si>
  <si>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</si>
  <si>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</si>
  <si>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</si>
  <si>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</si>
  <si>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</si>
  <si>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</si>
  <si>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</si>
  <si>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</si>
  <si>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</si>
  <si>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</si>
  <si>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</si>
  <si>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</si>
  <si>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</si>
  <si>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</si>
  <si>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</si>
  <si>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</si>
  <si>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</si>
  <si>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</si>
  <si>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</si>
  <si>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</si>
  <si>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</si>
  <si>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</si>
  <si>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</si>
  <si>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</si>
  <si>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</si>
  <si>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</si>
  <si>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</si>
  <si>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</si>
  <si>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</si>
  <si>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</si>
  <si>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</si>
  <si>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</si>
  <si>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</si>
  <si>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</si>
  <si>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</si>
  <si>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</si>
  <si>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</si>
  <si>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</si>
  <si>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</si>
  <si>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</si>
  <si>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</si>
  <si>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</si>
  <si>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</si>
  <si>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</si>
  <si>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</si>
  <si>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</si>
  <si>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</si>
  <si>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</si>
  <si>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</si>
  <si>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</si>
  <si>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</si>
  <si>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</si>
  <si>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</si>
  <si>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</si>
  <si>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</si>
  <si>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</si>
  <si>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</si>
  <si>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</si>
  <si>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</si>
  <si>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</si>
  <si>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</si>
  <si>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</si>
  <si>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</si>
  <si>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</si>
  <si>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</si>
  <si>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</si>
  <si>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</si>
  <si>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</si>
  <si>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</si>
  <si>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</si>
  <si>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</si>
  <si>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</si>
  <si>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</si>
  <si>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</si>
  <si>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</si>
  <si>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</si>
  <si>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</si>
  <si>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</si>
  <si>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</si>
  <si>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</si>
  <si>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</si>
  <si>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</si>
  <si>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</si>
  <si>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</si>
  <si>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</si>
  <si>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</si>
  <si>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</si>
  <si>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</si>
  <si>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</si>
  <si>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</si>
  <si>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</si>
  <si>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</si>
  <si>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</si>
  <si>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</si>
  <si>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</si>
  <si>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</si>
  <si>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</si>
  <si>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</si>
  <si>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</si>
  <si>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</si>
  <si>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</si>
  <si>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</si>
  <si>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</si>
  <si>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</si>
  <si>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</si>
  <si>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</si>
  <si>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</si>
  <si>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</si>
  <si>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</si>
  <si>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</si>
  <si>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</si>
  <si>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</si>
  <si>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</si>
  <si>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</si>
  <si>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</si>
  <si>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</si>
  <si>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</si>
  <si>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</si>
  <si>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</si>
  <si>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</si>
  <si>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</si>
  <si>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</si>
  <si>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</si>
  <si>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</si>
  <si>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</si>
  <si>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</si>
  <si>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</si>
  <si>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</si>
  <si>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</si>
  <si>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</si>
  <si>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</si>
  <si>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</si>
  <si>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</si>
  <si>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</si>
  <si>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</si>
  <si>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</si>
  <si>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</si>
  <si>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</si>
  <si>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</si>
  <si>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</si>
  <si>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</si>
  <si>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</si>
  <si>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</si>
  <si>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</si>
  <si>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</si>
  <si>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</si>
  <si>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</si>
  <si>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</si>
  <si>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</si>
  <si>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</si>
  <si>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</si>
  <si>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</si>
  <si>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</si>
  <si>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</si>
  <si>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</si>
  <si>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</si>
  <si>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</si>
  <si>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</si>
  <si>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</si>
  <si>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</si>
  <si>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</si>
  <si>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</si>
  <si>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</si>
  <si>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</si>
  <si>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</si>
  <si>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</si>
  <si>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</si>
  <si>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</si>
  <si>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</si>
  <si>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</si>
  <si>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</si>
  <si>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</si>
  <si>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</si>
  <si>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</si>
  <si>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</si>
  <si>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</si>
  <si>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</si>
  <si>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</si>
  <si>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</si>
  <si>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</si>
  <si>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</si>
  <si>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</si>
  <si>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</si>
  <si>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</si>
  <si>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</si>
  <si>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</si>
  <si>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</si>
  <si>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</si>
  <si>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</si>
  <si>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</si>
  <si>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</si>
  <si>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</si>
  <si>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</si>
  <si>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</si>
  <si>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</si>
  <si>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</si>
  <si>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</si>
  <si>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</si>
  <si>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</si>
  <si>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</si>
  <si>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</si>
  <si>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</si>
  <si>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</si>
  <si>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</si>
  <si>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</si>
  <si>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</si>
  <si>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</si>
  <si>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</si>
  <si>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</si>
  <si>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</si>
  <si>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</si>
  <si>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</si>
  <si>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</si>
  <si>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</si>
  <si>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</si>
  <si>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</si>
  <si>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</si>
  <si>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</si>
  <si>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</si>
  <si>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</si>
  <si>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</si>
  <si>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</si>
  <si>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</si>
  <si>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</si>
  <si>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</si>
  <si>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</si>
  <si>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</si>
  <si>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</si>
  <si>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</si>
  <si>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</si>
  <si>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</si>
  <si>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</si>
  <si>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</si>
  <si>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</si>
  <si>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</si>
  <si>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</si>
  <si>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</si>
  <si>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</si>
  <si>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</si>
  <si>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</si>
  <si>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</si>
  <si>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</si>
  <si>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</si>
  <si>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</si>
  <si>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</si>
  <si>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</si>
  <si>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</si>
  <si>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</si>
  <si>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</si>
  <si>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</si>
  <si>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</si>
  <si>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</si>
  <si>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</si>
  <si>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</si>
  <si>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</si>
  <si>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</si>
  <si>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</si>
  <si>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</si>
  <si>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</si>
  <si>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</si>
  <si>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</si>
  <si>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</si>
  <si>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</si>
  <si>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</si>
  <si>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</si>
  <si>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</si>
  <si>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</si>
  <si>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</si>
  <si>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</si>
  <si>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</si>
  <si>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</si>
  <si>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</si>
  <si>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</si>
  <si>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</si>
  <si>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</si>
  <si>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</si>
  <si>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</si>
  <si>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</si>
  <si>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</si>
  <si>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</si>
  <si>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</si>
  <si>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</si>
  <si>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</si>
  <si>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</si>
  <si>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</si>
  <si>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</si>
  <si>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</si>
  <si>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</si>
  <si>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</si>
  <si>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</si>
  <si>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</si>
  <si>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</si>
  <si>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</si>
  <si>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</si>
  <si>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</si>
  <si>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</si>
  <si>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</si>
  <si>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</si>
  <si>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</si>
  <si>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</si>
  <si>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</si>
  <si>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</si>
  <si>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</si>
  <si>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</si>
  <si>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</si>
  <si>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</si>
  <si>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</si>
  <si>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</si>
  <si>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</si>
  <si>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</si>
  <si>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</si>
  <si>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</si>
  <si>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</si>
  <si>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</si>
  <si>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</si>
  <si>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</si>
  <si>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</si>
  <si>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</si>
  <si>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</si>
  <si>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</si>
  <si>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</si>
  <si>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</si>
  <si>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</si>
  <si>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</si>
  <si>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</si>
  <si>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</si>
  <si>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</si>
  <si>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</si>
  <si>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</si>
  <si>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</si>
  <si>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</si>
  <si>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</si>
  <si>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</si>
  <si>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</si>
  <si>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</si>
  <si>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</si>
  <si>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</si>
  <si>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</si>
  <si>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</si>
  <si>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</si>
  <si>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</si>
  <si>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</si>
  <si>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</si>
  <si>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</si>
  <si>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</si>
  <si>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</si>
  <si>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</si>
  <si>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</si>
  <si>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</si>
  <si>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</si>
  <si>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</si>
  <si>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</si>
  <si>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</si>
  <si>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</si>
  <si>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</si>
  <si>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</si>
  <si>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</si>
  <si>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</si>
  <si>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</si>
  <si>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</si>
  <si>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</si>
  <si>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</si>
  <si>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</si>
  <si>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</si>
  <si>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</si>
  <si>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</si>
  <si>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</si>
  <si>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</si>
  <si>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</si>
  <si>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</si>
  <si>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</si>
  <si>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</si>
  <si>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</si>
  <si>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</si>
  <si>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</si>
  <si>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</si>
  <si>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</si>
  <si>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</si>
  <si>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</si>
  <si>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</si>
  <si>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</si>
  <si>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</si>
  <si>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</si>
  <si>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</si>
  <si>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</si>
  <si>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</si>
  <si>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</si>
  <si>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</si>
  <si>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</si>
  <si>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</si>
  <si>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</si>
  <si>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</si>
  <si>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</si>
  <si>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</si>
  <si>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</si>
  <si>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</si>
  <si>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</si>
  <si>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</si>
  <si>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</si>
  <si>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</si>
  <si>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</si>
  <si>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</si>
  <si>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</si>
  <si>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</si>
  <si>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</si>
  <si>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</si>
  <si>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</si>
  <si>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</si>
  <si>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</si>
  <si>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</si>
  <si>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</si>
  <si>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</si>
  <si>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</si>
  <si>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</si>
  <si>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</si>
  <si>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</si>
  <si>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</si>
  <si>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</si>
  <si>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</si>
  <si>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</si>
  <si>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</si>
  <si>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</si>
  <si>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</si>
  <si>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</si>
  <si>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</si>
  <si>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</si>
  <si>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</si>
  <si>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</si>
  <si>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</si>
  <si>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</si>
  <si>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</si>
  <si>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</si>
  <si>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</si>
  <si>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</si>
  <si>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</si>
  <si>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</si>
  <si>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</si>
  <si>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</si>
  <si>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</si>
  <si>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</si>
  <si>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</si>
  <si>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</si>
  <si>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</si>
  <si>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</si>
  <si>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</si>
  <si>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</si>
  <si>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</si>
  <si>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</si>
  <si>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</si>
  <si>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</si>
  <si>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</si>
  <si>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</si>
  <si>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</si>
  <si>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</si>
  <si>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</si>
  <si>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</si>
  <si>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</si>
  <si>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</si>
  <si>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</si>
  <si>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</si>
  <si>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</si>
  <si>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</si>
  <si>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</si>
  <si>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</si>
  <si>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</si>
  <si>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</si>
  <si>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</si>
  <si>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</si>
  <si>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</si>
  <si>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</si>
  <si>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</si>
  <si>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</si>
  <si>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</si>
  <si>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</si>
  <si>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</si>
  <si>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</si>
  <si>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</si>
  <si>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</si>
  <si>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</si>
  <si>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</si>
  <si>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</si>
  <si>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</si>
  <si>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</si>
  <si>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</si>
  <si>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</si>
  <si>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</si>
  <si>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</si>
  <si>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</si>
  <si>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</si>
  <si>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</si>
  <si>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</si>
  <si>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</si>
  <si>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</si>
  <si>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</si>
  <si>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</si>
  <si>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</si>
  <si>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</si>
  <si>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</si>
  <si>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</si>
  <si>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</si>
  <si>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</si>
  <si>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</si>
  <si>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</si>
  <si>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</si>
  <si>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</si>
  <si>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</si>
  <si>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</si>
  <si>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</si>
  <si>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</si>
  <si>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</si>
  <si>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</si>
  <si>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</si>
  <si>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</si>
  <si>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</si>
  <si>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</si>
  <si>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</si>
  <si>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</si>
  <si>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</si>
  <si>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</si>
  <si>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</si>
  <si>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</si>
  <si>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</si>
  <si>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</si>
  <si>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</si>
  <si>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</si>
  <si>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</si>
  <si>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</si>
  <si>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</si>
  <si>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</si>
  <si>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</si>
  <si>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</si>
  <si>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</si>
  <si>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</si>
  <si>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</si>
  <si>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</si>
  <si>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</si>
  <si>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</si>
  <si>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</si>
  <si>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</si>
  <si>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</si>
  <si>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</si>
  <si>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</si>
  <si>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</si>
  <si>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</si>
  <si>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</si>
  <si>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</si>
  <si>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</si>
  <si>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</si>
  <si>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</si>
  <si>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</si>
  <si>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</si>
  <si>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</si>
  <si>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</si>
  <si>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</si>
  <si>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</si>
  <si>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</si>
  <si>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</si>
  <si>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</si>
  <si>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</si>
  <si>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</si>
  <si>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</si>
  <si>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</si>
  <si>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</si>
  <si>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</si>
  <si>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</si>
  <si>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</si>
  <si>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</si>
  <si>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</si>
  <si>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</si>
  <si>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</si>
  <si>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</si>
  <si>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</si>
  <si>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</si>
  <si>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</si>
  <si>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</si>
  <si>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</si>
  <si>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</si>
  <si>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</si>
  <si>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</si>
  <si>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</si>
  <si>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</si>
  <si>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</si>
  <si>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</si>
  <si>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</si>
  <si>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</si>
  <si>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</si>
  <si>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</si>
  <si>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</si>
  <si>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</si>
  <si>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</si>
  <si>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</si>
  <si>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</si>
  <si>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</si>
  <si>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</si>
  <si>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</si>
  <si>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</si>
  <si>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</si>
  <si>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</si>
  <si>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</si>
  <si>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</si>
  <si>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</si>
  <si>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</si>
  <si>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</si>
  <si>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</si>
  <si>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</si>
  <si>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</si>
  <si>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</si>
  <si>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</si>
  <si>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</si>
  <si>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</si>
  <si>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</si>
  <si>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</si>
  <si>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</si>
  <si>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</si>
  <si>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</si>
  <si>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</si>
  <si>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</si>
  <si>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</si>
  <si>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</si>
  <si>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</si>
  <si>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</si>
  <si>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</si>
  <si>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</si>
  <si>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</si>
  <si>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</si>
  <si>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</si>
  <si>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</si>
  <si>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</si>
  <si>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</si>
  <si>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</si>
  <si>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</si>
  <si>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</si>
  <si>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</si>
  <si>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</si>
  <si>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</si>
  <si>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</si>
  <si>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</si>
  <si>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</si>
  <si>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</si>
  <si>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</si>
  <si>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</si>
  <si>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</si>
  <si>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</si>
  <si>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</si>
  <si>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</si>
  <si>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</si>
  <si>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</si>
  <si>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</si>
  <si>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</si>
  <si>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</si>
  <si>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</si>
  <si>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</si>
  <si>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</si>
  <si>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</si>
  <si>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</si>
  <si>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</si>
  <si>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</si>
  <si>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</si>
  <si>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</si>
  <si>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</si>
  <si>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</si>
  <si>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</si>
  <si>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</si>
  <si>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</si>
  <si>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</si>
  <si>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</si>
  <si>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</si>
  <si>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</si>
  <si>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</si>
  <si>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</si>
  <si>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</si>
  <si>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</si>
  <si>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</si>
  <si>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</si>
  <si>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</si>
  <si>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</si>
  <si>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</si>
  <si>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</si>
  <si>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</si>
  <si>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</si>
  <si>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</si>
  <si>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</si>
  <si>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</si>
  <si>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</si>
  <si>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</si>
  <si>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</si>
  <si>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</si>
  <si>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</si>
  <si>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</si>
  <si>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</si>
  <si>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</si>
  <si>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</si>
  <si>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</si>
  <si>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</si>
  <si>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</si>
  <si>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</si>
  <si>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</si>
  <si>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</si>
  <si>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</si>
  <si>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</si>
  <si>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</si>
  <si>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</si>
  <si>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</si>
  <si>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</si>
  <si>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</si>
  <si>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</si>
  <si>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</si>
  <si>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</si>
  <si>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</si>
  <si>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</si>
  <si>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</si>
  <si>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</si>
  <si>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</si>
  <si>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</si>
  <si>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</si>
  <si>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</si>
  <si>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</si>
  <si>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</si>
  <si>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</si>
  <si>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</si>
  <si>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</si>
  <si>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</si>
  <si>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</si>
  <si>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</si>
  <si>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</si>
  <si>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</si>
  <si>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</si>
  <si>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</si>
  <si>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</si>
  <si>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</si>
  <si>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</si>
  <si>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</si>
  <si>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</si>
  <si>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</si>
  <si>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</si>
  <si>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</si>
  <si>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</si>
  <si>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</si>
  <si>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</si>
  <si>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</si>
  <si>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</si>
  <si>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</si>
  <si>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</si>
  <si>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</si>
  <si>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</si>
  <si>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</si>
  <si>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</si>
  <si>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</si>
  <si>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</si>
  <si>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</si>
  <si>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</si>
  <si>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</si>
  <si>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</si>
  <si>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</si>
  <si>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</si>
  <si>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</si>
  <si>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</si>
  <si>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</si>
  <si>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</si>
  <si>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</si>
  <si>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</si>
  <si>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</si>
  <si>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</si>
  <si>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</si>
  <si>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</si>
  <si>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</si>
  <si>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</si>
  <si>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</si>
  <si>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</si>
  <si>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</si>
  <si>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</si>
  <si>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</si>
  <si>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</si>
  <si>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</si>
  <si>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</si>
  <si>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</si>
  <si>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</si>
  <si>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</si>
  <si>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</si>
  <si>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</si>
  <si>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</si>
  <si>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</si>
  <si>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</si>
  <si>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</si>
  <si>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</si>
  <si>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</si>
  <si>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</si>
  <si>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</si>
  <si>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</si>
  <si>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</si>
  <si>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</si>
  <si>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</si>
  <si>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</si>
  <si>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</si>
  <si>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</si>
  <si>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</si>
  <si>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</si>
  <si>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</si>
  <si>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</si>
  <si>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</si>
  <si>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</si>
  <si>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</si>
  <si>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</si>
  <si>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</si>
  <si>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</si>
  <si>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</si>
  <si>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</si>
  <si>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</si>
  <si>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</si>
  <si>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</si>
  <si>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</si>
  <si>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</si>
  <si>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</si>
  <si>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</si>
  <si>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</si>
  <si>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</si>
  <si>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</si>
  <si>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</si>
  <si>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</si>
  <si>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</si>
  <si>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</si>
  <si>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</si>
  <si>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</si>
  <si>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</si>
  <si>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</si>
  <si>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</si>
  <si>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</si>
  <si>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</si>
  <si>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</si>
  <si>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</si>
  <si>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</si>
  <si>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</si>
  <si>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</si>
  <si>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</si>
  <si>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</si>
  <si>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</si>
  <si>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</si>
  <si>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</si>
  <si>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</si>
  <si>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</si>
  <si>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</si>
  <si>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</si>
  <si>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</si>
  <si>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</si>
  <si>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</si>
  <si>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</si>
  <si>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</si>
  <si>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</si>
  <si>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</si>
  <si>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</si>
  <si>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</si>
  <si>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</si>
  <si>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</si>
  <si>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</si>
  <si>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</si>
  <si>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</si>
  <si>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</si>
  <si>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</si>
  <si>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</si>
  <si>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</si>
  <si>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</si>
  <si>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</si>
  <si>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</si>
  <si>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</si>
  <si>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</si>
  <si>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</si>
  <si>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</si>
  <si>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</si>
  <si>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</si>
  <si>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</si>
  <si>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</si>
  <si>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</si>
  <si>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</si>
  <si>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</si>
  <si>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</si>
  <si>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</si>
  <si>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</si>
  <si>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</si>
  <si>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</si>
  <si>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</si>
  <si>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</si>
  <si>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</si>
  <si>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</si>
  <si>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</si>
  <si>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</si>
  <si>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</si>
  <si>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</si>
  <si>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</si>
  <si>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</si>
  <si>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</si>
  <si>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</si>
  <si>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</si>
  <si>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</si>
  <si>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</si>
  <si>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</si>
  <si>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</si>
  <si>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</si>
  <si>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</si>
  <si>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</si>
  <si>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</si>
  <si>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</si>
  <si>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</si>
  <si>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</si>
  <si>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</si>
  <si>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</si>
  <si>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</si>
  <si>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</si>
  <si>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</si>
  <si>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</si>
  <si>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</si>
  <si>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</si>
  <si>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</si>
  <si>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</si>
  <si>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</si>
  <si>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</si>
  <si>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</si>
  <si>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</si>
  <si>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</si>
  <si>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</si>
  <si>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</si>
  <si>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</si>
  <si>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</si>
  <si>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</si>
  <si>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</si>
  <si>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</si>
  <si>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</si>
  <si>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</si>
  <si>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</si>
  <si>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</si>
  <si>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</si>
  <si>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</si>
  <si>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</si>
  <si>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</si>
  <si>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</si>
  <si>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</si>
  <si>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</si>
  <si>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</si>
  <si>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</si>
  <si>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</si>
  <si>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</si>
  <si>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</si>
  <si>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</si>
  <si>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</si>
  <si>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</si>
  <si>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</si>
  <si>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</si>
  <si>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</si>
  <si>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</si>
  <si>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</si>
  <si>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</si>
  <si>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</si>
  <si>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</si>
  <si>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</si>
  <si>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</si>
  <si>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</si>
  <si>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</si>
  <si>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</si>
  <si>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</si>
  <si>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</si>
  <si>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</si>
  <si>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</si>
  <si>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</si>
  <si>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</si>
  <si>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</si>
  <si>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</si>
  <si>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</si>
  <si>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</si>
  <si>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</si>
  <si>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</si>
  <si>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</si>
  <si>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</si>
  <si>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</si>
  <si>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</si>
  <si>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</si>
  <si>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</si>
  <si>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</si>
  <si>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</si>
  <si>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</si>
  <si>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</si>
  <si>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</si>
  <si>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</si>
  <si>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</si>
  <si>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</si>
  <si>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</si>
  <si>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</si>
  <si>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</si>
  <si>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</si>
  <si>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</si>
  <si>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</si>
  <si>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</si>
  <si>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</si>
  <si>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</si>
  <si>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</si>
  <si>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</si>
  <si>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</si>
  <si>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</si>
  <si>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</si>
  <si>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</si>
  <si>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</si>
  <si>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</si>
  <si>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</si>
  <si>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</si>
  <si>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</si>
  <si>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</si>
  <si>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</si>
  <si>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</si>
  <si>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</si>
  <si>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</si>
  <si>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</si>
  <si>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</si>
  <si>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</si>
  <si>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</si>
  <si>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</si>
  <si>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</si>
  <si>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</si>
  <si>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</si>
  <si>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</si>
  <si>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</si>
  <si>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</si>
  <si>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</si>
  <si>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</si>
  <si>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</si>
  <si>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</si>
  <si>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</si>
  <si>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</si>
  <si>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</si>
  <si>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</si>
  <si>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</si>
  <si>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</si>
  <si>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</si>
  <si>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</si>
  <si>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</si>
  <si>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</si>
  <si>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</si>
  <si>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</si>
  <si>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</si>
  <si>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</si>
  <si>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</si>
  <si>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</si>
  <si>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</si>
  <si>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</si>
  <si>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</si>
  <si>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</si>
  <si>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</si>
  <si>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</si>
  <si>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</si>
  <si>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</si>
  <si>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</si>
  <si>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</si>
  <si>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</si>
  <si>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</si>
  <si>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</si>
  <si>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</si>
  <si>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</si>
  <si>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</si>
  <si>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</si>
  <si>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</si>
  <si>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</si>
  <si>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</si>
  <si>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</si>
  <si>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</si>
  <si>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</si>
  <si>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</si>
  <si>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</si>
  <si>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</si>
  <si>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</si>
  <si>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</si>
  <si>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</si>
  <si>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</si>
  <si>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</si>
  <si>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</si>
  <si>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</si>
  <si>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</si>
  <si>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</si>
  <si>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</si>
  <si>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</si>
  <si>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</si>
  <si>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</si>
  <si>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</si>
  <si>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</si>
  <si>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</si>
  <si>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</si>
  <si>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</si>
  <si>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</si>
  <si>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</si>
  <si>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</si>
  <si>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</si>
  <si>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</si>
  <si>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</si>
  <si>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</si>
  <si>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</si>
  <si>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</si>
  <si>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</si>
  <si>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</si>
  <si>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</si>
  <si>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</si>
  <si>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</si>
  <si>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</si>
  <si>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</si>
  <si>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</si>
  <si>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</si>
  <si>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</si>
  <si>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</si>
  <si>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</si>
  <si>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</si>
  <si>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</si>
  <si>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</si>
  <si>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</si>
  <si>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</si>
  <si>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</si>
  <si>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</si>
  <si>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</si>
  <si>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</si>
  <si>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</si>
  <si>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</si>
  <si>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</si>
  <si>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</si>
  <si>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</si>
  <si>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</si>
  <si>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</si>
  <si>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</si>
  <si>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</si>
  <si>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</si>
  <si>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</si>
  <si>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</si>
  <si>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</si>
  <si>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</si>
  <si>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</si>
  <si>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</si>
  <si>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</si>
  <si>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</si>
  <si>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</si>
  <si>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</si>
  <si>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</si>
  <si>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</si>
  <si>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</si>
  <si>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</si>
  <si>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</si>
  <si>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</si>
  <si>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</si>
  <si>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</si>
  <si>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</si>
  <si>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</si>
  <si>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</si>
  <si>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</si>
  <si>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</si>
  <si>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</si>
  <si>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</si>
  <si>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</si>
  <si>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</si>
  <si>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</si>
  <si>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</si>
  <si>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</si>
  <si>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</si>
  <si>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</si>
  <si>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</si>
  <si>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</si>
  <si>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</si>
  <si>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</si>
  <si>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</si>
  <si>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</si>
  <si>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</si>
  <si>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</si>
  <si>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</si>
  <si>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</si>
  <si>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</si>
  <si>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</si>
  <si>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</si>
  <si>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</si>
  <si>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</si>
  <si>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</si>
  <si>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</si>
  <si>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</si>
  <si>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</si>
  <si>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</si>
  <si>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</si>
  <si>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</si>
  <si>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</si>
  <si>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</si>
  <si>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</si>
  <si>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</si>
  <si>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</si>
  <si>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</si>
  <si>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</si>
  <si>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</si>
  <si>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</si>
  <si>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</si>
  <si>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</si>
  <si>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</si>
  <si>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</si>
  <si>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</si>
  <si>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</si>
  <si>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</si>
  <si>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</si>
  <si>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</si>
  <si>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</si>
  <si>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</si>
  <si>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</si>
  <si>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</si>
  <si>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</si>
  <si>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</si>
  <si>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</si>
  <si>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</si>
  <si>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</si>
  <si>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</si>
  <si>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</si>
  <si>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</si>
  <si>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</si>
  <si>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</si>
  <si>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</si>
  <si>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</si>
  <si>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</si>
  <si>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</si>
  <si>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</si>
  <si>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</si>
  <si>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</si>
  <si>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</si>
  <si>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</si>
  <si>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</si>
  <si>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</si>
  <si>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</si>
  <si>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</si>
  <si>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</si>
  <si>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</si>
  <si>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</si>
  <si>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</si>
  <si>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</si>
  <si>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</si>
  <si>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</si>
  <si>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</si>
  <si>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</si>
  <si>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</si>
  <si>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</si>
  <si>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</si>
  <si>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</si>
  <si>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</si>
  <si>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</si>
  <si>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</si>
  <si>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</si>
  <si>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</si>
  <si>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</si>
  <si>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</si>
  <si>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</si>
  <si>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</si>
  <si>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</si>
  <si>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</si>
  <si>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</si>
  <si>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</si>
  <si>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</si>
  <si>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</si>
  <si>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</si>
  <si>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</si>
  <si>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</si>
  <si>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</si>
  <si>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</si>
  <si>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</si>
  <si>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</si>
  <si>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</si>
  <si>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</si>
  <si>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</si>
  <si>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</si>
  <si>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</si>
  <si>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</si>
  <si>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</si>
  <si>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</si>
  <si>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</si>
  <si>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</si>
  <si>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</si>
  <si>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</si>
  <si>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</si>
  <si>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</si>
  <si>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</si>
  <si>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</si>
  <si>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</si>
  <si>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</si>
  <si>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</si>
  <si>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</si>
  <si>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</si>
  <si>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</si>
  <si>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</si>
  <si>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</si>
  <si>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</si>
  <si>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</si>
  <si>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</si>
  <si>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</si>
  <si>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</si>
  <si>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</si>
  <si>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</si>
  <si>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</si>
  <si>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</si>
  <si>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</si>
  <si>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</si>
  <si>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</si>
  <si>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</si>
  <si>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</si>
  <si>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</si>
  <si>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</si>
  <si>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</si>
  <si>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</si>
  <si>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</si>
  <si>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</si>
  <si>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</si>
  <si>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</si>
  <si>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</si>
  <si>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</si>
  <si>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</si>
  <si>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</si>
  <si>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</si>
  <si>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</si>
  <si>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</si>
  <si>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</si>
  <si>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</si>
  <si>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</si>
  <si>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</si>
  <si>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</si>
  <si>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</si>
  <si>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</si>
  <si>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</si>
  <si>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</si>
  <si>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</si>
  <si>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</si>
  <si>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</si>
  <si>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</si>
  <si>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</si>
  <si>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</si>
  <si>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</si>
  <si>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</si>
  <si>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</si>
  <si>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</si>
  <si>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</si>
  <si>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</si>
  <si>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</si>
  <si>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</si>
  <si>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</si>
  <si>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</si>
  <si>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</si>
  <si>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</si>
  <si>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</si>
  <si>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</si>
  <si>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</si>
  <si>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</si>
  <si>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</si>
  <si>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</si>
  <si>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</si>
  <si>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</si>
  <si>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</si>
  <si>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</si>
  <si>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</si>
  <si>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</si>
  <si>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</si>
  <si>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</si>
  <si>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</si>
  <si>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</si>
  <si>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</si>
  <si>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</si>
  <si>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</si>
  <si>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</si>
  <si>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</si>
  <si>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</si>
  <si>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</si>
  <si>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</si>
  <si>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</si>
  <si>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</si>
  <si>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</si>
  <si>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</si>
  <si>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</si>
  <si>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</si>
  <si>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</si>
  <si>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</si>
  <si>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</si>
  <si>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</si>
  <si>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</si>
  <si>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</si>
  <si>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</si>
  <si>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</si>
  <si>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</si>
  <si>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</si>
  <si>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</si>
  <si>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</si>
  <si>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</si>
  <si>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</si>
  <si>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</si>
  <si>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</si>
  <si>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</si>
  <si>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</si>
  <si>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</si>
  <si>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</si>
  <si>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</si>
  <si>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</si>
  <si>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</si>
  <si>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</si>
  <si>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</si>
  <si>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</si>
  <si>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</si>
  <si>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</si>
  <si>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</si>
  <si>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</si>
  <si>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</si>
  <si>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</si>
  <si>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</si>
  <si>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</si>
  <si>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</si>
  <si>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</si>
  <si>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</si>
  <si>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</si>
  <si>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</si>
  <si>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</si>
  <si>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</si>
  <si>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</si>
  <si>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</si>
  <si>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</si>
  <si>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</si>
  <si>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</si>
  <si>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</si>
  <si>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</si>
  <si>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</si>
  <si>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</si>
  <si>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</si>
  <si>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</si>
  <si>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</si>
  <si>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</si>
  <si>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</si>
  <si>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</si>
  <si>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</si>
  <si>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</si>
  <si>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</si>
  <si>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</si>
  <si>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</si>
  <si>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</si>
  <si>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</si>
  <si>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</si>
  <si>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</si>
  <si>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</si>
  <si>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</si>
  <si>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</si>
  <si>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</si>
  <si>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</si>
  <si>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</si>
  <si>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</si>
  <si>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</si>
  <si>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</si>
  <si>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</si>
  <si>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</si>
  <si>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</si>
  <si>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</si>
  <si>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</si>
  <si>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</si>
  <si>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</si>
  <si>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</si>
  <si>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</si>
  <si>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</si>
  <si>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</si>
  <si>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</si>
  <si>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</si>
  <si>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</si>
  <si>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</si>
  <si>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</si>
  <si>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</si>
  <si>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</si>
  <si>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</si>
  <si>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</si>
  <si>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</si>
  <si>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</si>
  <si>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</si>
  <si>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</si>
  <si>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</si>
  <si>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</si>
  <si>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</si>
  <si>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</si>
  <si>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</si>
  <si>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</si>
  <si>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</si>
  <si>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</si>
  <si>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</si>
  <si>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</si>
  <si>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</si>
  <si>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</si>
  <si>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</si>
  <si>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</si>
  <si>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</si>
  <si>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</si>
  <si>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</si>
  <si>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</si>
  <si>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</si>
  <si>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</si>
  <si>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</si>
  <si>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</si>
  <si>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</si>
  <si>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</si>
  <si>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</si>
  <si>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</si>
  <si>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</si>
  <si>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</si>
  <si>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</si>
  <si>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</si>
  <si>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</si>
  <si>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</si>
  <si>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</si>
  <si>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</si>
  <si>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</si>
  <si>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</si>
  <si>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</si>
  <si>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</si>
  <si>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</si>
  <si>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</si>
  <si>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</si>
  <si>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</si>
  <si>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</si>
  <si>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</si>
  <si>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</si>
  <si>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</si>
  <si>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</si>
  <si>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</si>
  <si>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</si>
  <si>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</si>
  <si>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</si>
  <si>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</si>
  <si>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</si>
  <si>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</si>
  <si>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</si>
  <si>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</si>
  <si>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</si>
  <si>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</si>
  <si>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</si>
  <si>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</si>
  <si>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</si>
  <si>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</si>
  <si>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</si>
  <si>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</si>
  <si>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</si>
  <si>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</si>
  <si>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</si>
  <si>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</si>
  <si>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</si>
  <si>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</si>
  <si>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</si>
  <si>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</si>
  <si>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</si>
  <si>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</si>
  <si>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</si>
  <si>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</si>
  <si>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</si>
  <si>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</si>
  <si>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</si>
  <si>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</si>
  <si>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</si>
  <si>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</si>
  <si>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</si>
  <si>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</si>
  <si>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</si>
  <si>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</si>
  <si>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</si>
  <si>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</si>
  <si>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</si>
  <si>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</si>
  <si>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</si>
  <si>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</si>
  <si>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</si>
  <si>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</si>
  <si>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</si>
  <si>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</si>
  <si>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</si>
  <si>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</si>
  <si>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</si>
  <si>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</si>
  <si>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</si>
  <si>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</si>
  <si>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</si>
  <si>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</si>
  <si>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</si>
  <si>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</si>
  <si>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</si>
  <si>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</si>
  <si>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</si>
  <si>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</si>
  <si>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</si>
  <si>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</si>
  <si>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</si>
  <si>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</si>
  <si>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</si>
  <si>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</si>
  <si>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</si>
  <si>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</si>
  <si>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</si>
  <si>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</si>
  <si>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</si>
  <si>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</si>
  <si>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</si>
  <si>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</si>
  <si>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</si>
  <si>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</si>
  <si>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</si>
  <si>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</si>
  <si>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</si>
  <si>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</si>
  <si>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</si>
  <si>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</si>
  <si>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</si>
  <si>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</si>
  <si>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</si>
  <si>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</si>
  <si>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</si>
  <si>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</si>
  <si>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</si>
  <si>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</si>
  <si>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</si>
  <si>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</si>
  <si>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</si>
  <si>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</si>
  <si>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</si>
  <si>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</si>
  <si>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</si>
  <si>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</si>
  <si>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</si>
  <si>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</si>
  <si>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</si>
  <si>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</si>
  <si>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</si>
  <si>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</si>
  <si>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</si>
  <si>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</si>
  <si>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</si>
  <si>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</si>
  <si>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</si>
  <si>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</si>
  <si>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</si>
  <si>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</si>
  <si>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</si>
  <si>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</si>
  <si>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</si>
  <si>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</si>
  <si>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</si>
  <si>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</si>
  <si>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</si>
  <si>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</si>
  <si>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</si>
  <si>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</si>
  <si>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</si>
  <si>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</si>
  <si>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</si>
  <si>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</si>
  <si>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</si>
  <si>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</si>
  <si>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</si>
  <si>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</si>
  <si>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</si>
  <si>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</si>
  <si>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</si>
  <si>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</si>
  <si>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</si>
  <si>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</si>
  <si>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</si>
  <si>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</si>
  <si>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</si>
  <si>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</si>
  <si>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</si>
  <si>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</si>
  <si>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</si>
  <si>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</si>
  <si>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</si>
  <si>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</si>
  <si>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</si>
  <si>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</si>
  <si>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</si>
  <si>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</si>
  <si>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</si>
  <si>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</si>
  <si>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</si>
  <si>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</si>
  <si>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</si>
  <si>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</si>
  <si>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</si>
  <si>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</si>
  <si>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</si>
  <si>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</si>
  <si>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</si>
  <si>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</si>
  <si>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</si>
  <si>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</si>
  <si>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</si>
  <si>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</si>
  <si>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</si>
  <si>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</si>
  <si>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</si>
  <si>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</si>
  <si>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</si>
  <si>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</si>
  <si>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</si>
  <si>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</si>
  <si>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</si>
  <si>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</si>
  <si>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</si>
  <si>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</si>
  <si>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</si>
  <si>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</si>
  <si>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</si>
  <si>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</si>
  <si>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</si>
  <si>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</si>
  <si>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</si>
  <si>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</si>
  <si>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</si>
  <si>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</si>
  <si>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</si>
  <si>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</si>
  <si>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</si>
  <si>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</si>
  <si>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</si>
  <si>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</si>
  <si>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</si>
  <si>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</si>
  <si>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</si>
  <si>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</si>
  <si>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</si>
  <si>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</si>
  <si>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</si>
  <si>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</si>
  <si>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</si>
  <si>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</si>
  <si>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</si>
  <si>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</si>
  <si>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</si>
  <si>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</si>
  <si>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</si>
  <si>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</si>
  <si>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</si>
  <si>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</si>
  <si>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</si>
  <si>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</si>
  <si>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</si>
  <si>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</si>
  <si>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</si>
  <si>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</si>
  <si>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</si>
  <si>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</si>
  <si>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</si>
  <si>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</si>
  <si>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</si>
  <si>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</si>
  <si>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</si>
  <si>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</si>
  <si>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</si>
  <si>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</si>
  <si>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</si>
  <si>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</si>
  <si>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</si>
  <si>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</si>
  <si>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</si>
  <si>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</si>
  <si>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</si>
  <si>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</si>
  <si>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</si>
  <si>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</si>
  <si>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</si>
  <si>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</si>
  <si>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</si>
  <si>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</si>
  <si>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</si>
  <si>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</si>
  <si>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</si>
  <si>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</si>
  <si>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</si>
  <si>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</si>
  <si>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</si>
  <si>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</si>
  <si>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</si>
  <si>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</si>
  <si>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</si>
  <si>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</si>
  <si>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</si>
  <si>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</si>
  <si>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</si>
  <si>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</si>
  <si>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</si>
  <si>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</si>
  <si>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</si>
  <si>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</si>
  <si>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</si>
  <si>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</si>
  <si>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</si>
  <si>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</si>
  <si>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</si>
  <si>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</si>
  <si>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</si>
  <si>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</si>
  <si>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</si>
  <si>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</si>
  <si>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</si>
  <si>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</si>
  <si>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</si>
  <si>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</si>
  <si>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</si>
  <si>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</si>
  <si>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</si>
  <si>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</si>
  <si>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</si>
  <si>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</si>
  <si>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</si>
  <si>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</si>
  <si>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</si>
  <si>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</si>
  <si>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</si>
  <si>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</si>
  <si>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</si>
  <si>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</si>
  <si>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</si>
  <si>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</si>
  <si>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</si>
  <si>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</si>
  <si>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</si>
  <si>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</si>
  <si>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</si>
  <si>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</si>
  <si>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</si>
  <si>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</si>
  <si>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</si>
  <si>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</si>
  <si>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</si>
  <si>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</si>
  <si>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</si>
  <si>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</si>
  <si>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</si>
  <si>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</si>
  <si>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</si>
  <si>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</si>
  <si>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</si>
  <si>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</si>
  <si>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</si>
  <si>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</si>
  <si>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</si>
  <si>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</si>
  <si>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</si>
  <si>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</si>
  <si>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</si>
  <si>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</si>
  <si>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</si>
  <si>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</si>
  <si>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</si>
  <si>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</si>
  <si>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</si>
  <si>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</si>
  <si>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</si>
  <si>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</si>
  <si>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</si>
  <si>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</si>
  <si>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</si>
  <si>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</si>
  <si>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</si>
  <si>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</si>
  <si>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</si>
  <si>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</si>
  <si>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</si>
  <si>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</si>
  <si>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</si>
  <si>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</si>
  <si>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</si>
  <si>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</si>
  <si>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</si>
  <si>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</si>
  <si>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</si>
  <si>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</si>
  <si>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</si>
  <si>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</si>
  <si>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</si>
  <si>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</si>
  <si>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</si>
  <si>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</si>
  <si>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</si>
  <si>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</si>
  <si>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</si>
  <si>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</si>
  <si>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</si>
  <si>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</si>
  <si>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</si>
  <si>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</si>
  <si>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</si>
  <si>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</si>
  <si>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</si>
  <si>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</si>
  <si>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</si>
  <si>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</si>
  <si>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</si>
  <si>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</si>
  <si>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</si>
  <si>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</si>
  <si>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</si>
  <si>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</si>
  <si>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</si>
  <si>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</si>
  <si>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</si>
  <si>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</si>
  <si>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</si>
  <si>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</si>
  <si>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</si>
  <si>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</si>
  <si>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</si>
  <si>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</si>
  <si>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</si>
  <si>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</si>
  <si>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</si>
  <si>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</si>
  <si>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</si>
  <si>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</si>
  <si>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</si>
  <si>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</si>
  <si>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</si>
  <si>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</si>
  <si>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</si>
  <si>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</si>
  <si>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</si>
  <si>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</si>
  <si>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</si>
  <si>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</si>
  <si>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</si>
  <si>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</si>
  <si>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</si>
  <si>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</si>
  <si>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</si>
  <si>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</si>
  <si>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</si>
  <si>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</si>
  <si>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</si>
  <si>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</si>
  <si>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</si>
  <si>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</si>
  <si>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</si>
  <si>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</si>
  <si>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</si>
  <si>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</si>
  <si>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</si>
  <si>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</si>
  <si>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</si>
  <si>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</si>
  <si>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</si>
  <si>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</si>
  <si>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</si>
  <si>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</si>
  <si>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</si>
  <si>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</si>
  <si>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</si>
  <si>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</si>
  <si>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</si>
  <si>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</si>
  <si>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</si>
  <si>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</si>
  <si>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</si>
  <si>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</si>
  <si>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</si>
  <si>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</si>
  <si>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</si>
  <si>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</si>
  <si>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</si>
  <si>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</si>
  <si>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</si>
  <si>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</si>
  <si>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</si>
  <si>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</si>
  <si>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</si>
  <si>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</si>
  <si>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</si>
  <si>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</si>
  <si>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</si>
  <si>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</si>
  <si>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</si>
  <si>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</si>
  <si>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</si>
  <si>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</si>
  <si>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</si>
  <si>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</si>
  <si>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</si>
  <si>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</si>
  <si>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</si>
  <si>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</si>
  <si>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</si>
  <si>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</si>
  <si>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</si>
  <si>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</si>
  <si>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</si>
  <si>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</si>
  <si>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</si>
  <si>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</si>
  <si>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</si>
  <si>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</si>
  <si>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</si>
  <si>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</si>
  <si>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</si>
  <si>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</si>
  <si>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</si>
  <si>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</si>
  <si>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</si>
  <si>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</si>
  <si>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</si>
  <si>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</si>
  <si>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</si>
  <si>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</si>
  <si>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</si>
  <si>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</si>
  <si>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</si>
  <si>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</si>
  <si>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</si>
  <si>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</si>
  <si>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</si>
  <si>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</si>
  <si>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</si>
  <si>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</si>
  <si>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</si>
  <si>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</si>
  <si>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</si>
  <si>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</si>
  <si>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</si>
  <si>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</si>
  <si>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</si>
  <si>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</si>
  <si>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</si>
  <si>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</si>
  <si>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</si>
  <si>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</si>
  <si>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</si>
  <si>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</si>
  <si>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</si>
  <si>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</si>
  <si>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</si>
  <si>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</si>
  <si>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</si>
  <si>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</si>
  <si>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</si>
  <si>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</si>
  <si>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</si>
  <si>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</si>
  <si>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</si>
  <si>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</si>
  <si>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</si>
  <si>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</si>
  <si>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</si>
  <si>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</si>
  <si>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</si>
  <si>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</si>
  <si>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</si>
  <si>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</si>
  <si>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</si>
  <si>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</si>
  <si>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</si>
  <si>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</si>
  <si>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</si>
  <si>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</si>
  <si>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</si>
  <si>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</si>
  <si>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</si>
  <si>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</si>
  <si>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</si>
  <si>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</si>
  <si>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</si>
  <si>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</si>
  <si>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</si>
  <si>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</si>
  <si>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</si>
  <si>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</si>
  <si>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</si>
  <si>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</si>
  <si>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</si>
  <si>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</si>
  <si>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</si>
  <si>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</si>
  <si>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</si>
  <si>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</si>
  <si>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</si>
  <si>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</si>
  <si>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</si>
  <si>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</si>
  <si>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</si>
  <si>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</si>
  <si>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</si>
  <si>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</si>
  <si>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</si>
  <si>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</si>
  <si>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</si>
  <si>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</si>
  <si>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</si>
  <si>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</si>
  <si>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</si>
  <si>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</si>
  <si>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</si>
  <si>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</si>
  <si>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</si>
  <si>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</si>
  <si>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</si>
  <si>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</si>
  <si>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</si>
  <si>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</si>
  <si>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</si>
  <si>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</si>
  <si>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</si>
  <si>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</si>
  <si>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</si>
  <si>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</si>
  <si>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</si>
  <si>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</si>
  <si>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</si>
  <si>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</si>
  <si>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</si>
  <si>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</si>
  <si>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</si>
  <si>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</si>
  <si>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</si>
  <si>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</si>
  <si>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</si>
  <si>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</si>
  <si>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</si>
  <si>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</si>
  <si>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</si>
  <si>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</si>
  <si>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</si>
  <si>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</si>
  <si>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</si>
  <si>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</si>
  <si>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</si>
  <si>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</si>
  <si>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</si>
  <si>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</si>
  <si>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</si>
  <si>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</si>
  <si>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</si>
  <si>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</si>
  <si>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</si>
  <si>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</si>
  <si>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</si>
  <si>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</si>
  <si>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</si>
  <si>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</si>
  <si>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</si>
  <si>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</si>
  <si>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</si>
  <si>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</si>
  <si>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</si>
  <si>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</si>
  <si>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</si>
  <si>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</si>
  <si>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</si>
  <si>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</si>
  <si>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</si>
  <si>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</si>
  <si>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</si>
  <si>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</si>
  <si>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</si>
  <si>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</si>
  <si>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</si>
  <si>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</si>
  <si>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</si>
  <si>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</si>
  <si>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</si>
  <si>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</si>
  <si>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</si>
  <si>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</si>
  <si>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</si>
  <si>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</si>
  <si>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</si>
  <si>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</si>
  <si>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</si>
  <si>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</si>
  <si>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</si>
  <si>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</si>
  <si>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</si>
  <si>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</si>
  <si>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</si>
  <si>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</si>
  <si>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</si>
  <si>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</si>
  <si>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</si>
  <si>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</si>
  <si>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</si>
  <si>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</si>
  <si>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</si>
  <si>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</si>
  <si>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</si>
  <si>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</si>
  <si>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</si>
  <si>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</si>
  <si>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</si>
  <si>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</si>
  <si>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</si>
  <si>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</si>
  <si>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</si>
  <si>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</si>
  <si>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</si>
  <si>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</si>
  <si>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</si>
  <si>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</si>
  <si>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</si>
  <si>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</si>
  <si>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</si>
  <si>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</si>
  <si>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</si>
  <si>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</si>
  <si>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</si>
  <si>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</si>
  <si>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</si>
  <si>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</si>
  <si>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</si>
  <si>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</si>
  <si>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</si>
  <si>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</si>
  <si>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</si>
  <si>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</si>
  <si>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</si>
  <si>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</si>
  <si>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</si>
  <si>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</si>
  <si>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</si>
  <si>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</si>
  <si>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</si>
  <si>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</si>
  <si>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</si>
  <si>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</si>
  <si>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</si>
  <si>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</si>
  <si>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</si>
  <si>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</si>
  <si>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</si>
  <si>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</si>
  <si>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</si>
  <si>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</si>
  <si>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</si>
  <si>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</si>
  <si>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</si>
  <si>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</si>
  <si>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</si>
  <si>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</si>
  <si>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</si>
  <si>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</si>
  <si>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</si>
  <si>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</si>
  <si>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</si>
  <si>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</si>
  <si>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</si>
  <si>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</si>
  <si>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</si>
  <si>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</si>
  <si>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</si>
  <si>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</si>
  <si>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</si>
  <si>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</si>
  <si>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</si>
  <si>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</si>
  <si>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</si>
  <si>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</si>
  <si>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</si>
  <si>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</si>
  <si>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</si>
  <si>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</si>
  <si>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</si>
  <si>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</si>
  <si>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</si>
  <si>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</si>
  <si>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</si>
  <si>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</si>
  <si>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</si>
  <si>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</si>
  <si>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</si>
  <si>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</si>
  <si>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</si>
  <si>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</si>
  <si>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</si>
  <si>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</si>
  <si>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</si>
  <si>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</si>
  <si>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</si>
  <si>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</si>
  <si>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</si>
  <si>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</si>
  <si>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</si>
  <si>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</si>
  <si>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</si>
  <si>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</si>
  <si>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</si>
  <si>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</si>
  <si>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</si>
  <si>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</si>
  <si>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</si>
  <si>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</si>
  <si>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</si>
  <si>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</si>
  <si>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</si>
  <si>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</si>
  <si>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</si>
  <si>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</si>
  <si>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</si>
  <si>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</si>
  <si>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</si>
  <si>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</si>
  <si>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</si>
  <si>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</si>
  <si>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</si>
  <si>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</si>
  <si>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</si>
  <si>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</si>
  <si>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</si>
  <si>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</si>
  <si>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</si>
  <si>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</si>
  <si>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</si>
  <si>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</si>
  <si>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</si>
  <si>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</si>
  <si>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</si>
  <si>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</si>
  <si>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</si>
  <si>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</si>
  <si>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</si>
  <si>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</si>
  <si>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</si>
  <si>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</si>
  <si>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</si>
  <si>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</si>
  <si>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</si>
  <si>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</si>
  <si>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</si>
  <si>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</si>
  <si>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</si>
  <si>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</si>
  <si>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</si>
  <si>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</si>
  <si>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</si>
  <si>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</si>
  <si>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</si>
  <si>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</si>
  <si>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</si>
  <si>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</si>
  <si>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</si>
  <si>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</si>
  <si>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</si>
  <si>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</si>
  <si>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</si>
  <si>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</si>
  <si>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</si>
  <si>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</si>
  <si>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</si>
  <si>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</si>
  <si>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</si>
  <si>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</si>
  <si>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</si>
  <si>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</si>
  <si>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</si>
  <si>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</si>
  <si>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</si>
  <si>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</si>
  <si>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</si>
  <si>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</si>
  <si>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</si>
  <si>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</si>
  <si>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</si>
  <si>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</si>
  <si>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</si>
  <si>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</si>
  <si>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</si>
  <si>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</si>
  <si>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</si>
  <si>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</si>
  <si>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</si>
  <si>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</si>
  <si>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</si>
  <si>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</si>
  <si>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</si>
  <si>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</si>
  <si>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</si>
  <si>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</si>
  <si>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</si>
  <si>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</si>
  <si>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</si>
  <si>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</si>
  <si>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</si>
  <si>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</si>
  <si>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</si>
  <si>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</si>
  <si>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</si>
  <si>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</si>
  <si>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</si>
  <si>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</si>
  <si>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</si>
  <si>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</si>
  <si>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</si>
  <si>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</si>
  <si>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</si>
  <si>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</si>
  <si>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</si>
  <si>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</si>
  <si>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</si>
  <si>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</si>
  <si>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</si>
  <si>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</si>
  <si>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</si>
  <si>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</si>
  <si>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</si>
  <si>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</si>
  <si>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</si>
  <si>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</si>
  <si>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</si>
  <si>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</si>
  <si>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</si>
  <si>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</si>
  <si>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</si>
  <si>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</si>
  <si>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</si>
  <si>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</si>
  <si>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</si>
  <si>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</si>
  <si>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</si>
  <si>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</si>
  <si>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</si>
  <si>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</si>
  <si>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</si>
  <si>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</si>
  <si>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</si>
  <si>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</si>
  <si>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</si>
  <si>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</si>
  <si>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</si>
  <si>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</si>
  <si>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</si>
  <si>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</si>
  <si>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</si>
  <si>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</si>
  <si>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</si>
  <si>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</si>
  <si>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</si>
  <si>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</si>
  <si>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</si>
  <si>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</si>
  <si>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</si>
  <si>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</si>
  <si>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</si>
  <si>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</si>
  <si>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</si>
  <si>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</si>
  <si>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</si>
  <si>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</si>
  <si>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</si>
  <si>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</si>
  <si>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</si>
  <si>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</si>
  <si>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</si>
  <si>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</si>
  <si>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</si>
  <si>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</si>
  <si>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</si>
  <si>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</si>
  <si>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</si>
  <si>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</si>
  <si>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</si>
  <si>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</si>
  <si>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</si>
  <si>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</si>
  <si>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</si>
  <si>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</si>
  <si>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</si>
  <si>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</si>
  <si>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</si>
  <si>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</si>
  <si>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</si>
  <si>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</si>
  <si>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</si>
  <si>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</si>
  <si>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</si>
  <si>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</si>
  <si>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</si>
  <si>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</si>
  <si>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</si>
  <si>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</si>
  <si>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</si>
  <si>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</si>
  <si>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</si>
  <si>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</si>
  <si>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</si>
  <si>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</si>
  <si>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</si>
  <si>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</si>
  <si>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</si>
  <si>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</si>
  <si>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</si>
  <si>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</si>
  <si>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</si>
  <si>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</si>
  <si>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</si>
  <si>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</si>
  <si>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</si>
  <si>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</si>
  <si>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</si>
  <si>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</si>
  <si>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</si>
  <si>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</si>
  <si>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</si>
  <si>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</si>
  <si>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</si>
  <si>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</si>
  <si>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</si>
  <si>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</si>
  <si>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</si>
  <si>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</si>
  <si>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</si>
  <si>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</si>
  <si>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</si>
  <si>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</si>
  <si>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</si>
  <si>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</si>
  <si>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</si>
  <si>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</si>
  <si>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</si>
  <si>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</si>
  <si>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</si>
  <si>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</si>
  <si>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</si>
  <si>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</si>
  <si>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</si>
  <si>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</si>
  <si>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</si>
  <si>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</si>
  <si>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</si>
  <si>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</si>
  <si>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</si>
  <si>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</si>
  <si>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</si>
  <si>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</si>
  <si>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</si>
  <si>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</si>
  <si>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</si>
  <si>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</si>
  <si>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</si>
  <si>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</si>
  <si>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</si>
  <si>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</si>
  <si>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</si>
  <si>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</si>
  <si>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</si>
  <si>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</si>
  <si>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</si>
  <si>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</si>
  <si>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</si>
  <si>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</si>
  <si>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</si>
  <si>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</si>
  <si>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</si>
  <si>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</si>
  <si>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</si>
  <si>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</si>
  <si>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</si>
  <si>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</si>
  <si>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</si>
  <si>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</si>
  <si>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</si>
  <si>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</si>
  <si>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</si>
  <si>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</si>
  <si>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</si>
  <si>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</si>
  <si>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</si>
  <si>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</si>
  <si>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</si>
  <si>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</si>
  <si>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</si>
  <si>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</si>
  <si>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</si>
  <si>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</si>
  <si>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</si>
  <si>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</si>
  <si>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</si>
  <si>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</si>
  <si>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</si>
  <si>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</si>
  <si>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</si>
  <si>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</si>
  <si>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</si>
  <si>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</si>
  <si>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</si>
  <si>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</si>
  <si>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</si>
  <si>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</si>
  <si>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</si>
  <si>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</si>
  <si>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</si>
  <si>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</si>
  <si>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</si>
  <si>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</si>
  <si>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</si>
  <si>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</si>
  <si>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</si>
  <si>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</si>
  <si>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</si>
  <si>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</si>
  <si>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</si>
  <si>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</si>
  <si>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</si>
  <si>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</si>
  <si>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</si>
  <si>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</si>
  <si>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</si>
  <si>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</si>
  <si>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</si>
  <si>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</si>
  <si>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</si>
  <si>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</si>
  <si>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</si>
  <si>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</si>
  <si>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</si>
  <si>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</si>
  <si>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</si>
  <si>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</si>
  <si>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</si>
  <si>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</si>
  <si>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</si>
  <si>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</si>
  <si>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</si>
  <si>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</si>
  <si>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</si>
  <si>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</si>
  <si>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</si>
  <si>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</si>
  <si>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</si>
  <si>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</si>
  <si>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</si>
  <si>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</si>
  <si>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</si>
  <si>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</si>
  <si>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</si>
  <si>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</si>
  <si>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</si>
  <si>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</si>
  <si>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</si>
  <si>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</si>
  <si>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</si>
  <si>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</si>
  <si>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</si>
  <si>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</si>
  <si>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</si>
  <si>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</si>
  <si>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</si>
  <si>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</si>
  <si>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</si>
  <si>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</si>
  <si>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</si>
  <si>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</si>
  <si>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</si>
  <si>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</si>
  <si>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</si>
  <si>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</si>
  <si>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</si>
  <si>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</si>
  <si>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</si>
  <si>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</si>
  <si>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</si>
  <si>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</si>
  <si>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</si>
  <si>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</si>
  <si>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</si>
  <si>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</si>
  <si>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</si>
  <si>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</si>
  <si>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</si>
  <si>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</si>
  <si>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</si>
  <si>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</si>
  <si>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</si>
  <si>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</si>
  <si>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</si>
  <si>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</si>
  <si>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</si>
  <si>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</si>
  <si>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</si>
  <si>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</si>
  <si>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</si>
  <si>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</si>
  <si>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</si>
  <si>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</si>
  <si>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</si>
  <si>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</si>
  <si>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</si>
  <si>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</si>
  <si>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</si>
  <si>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</si>
  <si>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</si>
  <si>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</si>
  <si>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</si>
  <si>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</si>
  <si>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</si>
  <si>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</si>
  <si>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</si>
  <si>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</si>
  <si>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</si>
  <si>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</si>
  <si>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</si>
  <si>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</si>
  <si>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</si>
  <si>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</si>
  <si>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</si>
  <si>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</si>
  <si>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</si>
  <si>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</si>
  <si>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</si>
  <si>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</si>
  <si>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</si>
  <si>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</si>
  <si>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</si>
  <si>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</si>
  <si>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</si>
  <si>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</si>
  <si>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</si>
  <si>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</si>
  <si>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</si>
  <si>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</si>
  <si>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</si>
  <si>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</si>
  <si>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</si>
  <si>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</si>
  <si>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</si>
  <si>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</si>
  <si>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</si>
  <si>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</si>
  <si>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</si>
  <si>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</si>
  <si>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</si>
  <si>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</si>
  <si>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</si>
  <si>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</si>
  <si>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</si>
  <si>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</si>
  <si>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</si>
  <si>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</si>
  <si>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</si>
  <si>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</si>
  <si>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</si>
  <si>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</si>
  <si>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</si>
  <si>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</si>
  <si>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</si>
  <si>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</si>
  <si>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</si>
  <si>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</si>
  <si>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</si>
  <si>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</si>
  <si>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</si>
  <si>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</si>
  <si>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</si>
  <si>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</si>
  <si>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</si>
  <si>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</si>
  <si>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</si>
  <si>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</si>
  <si>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</si>
  <si>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</si>
  <si>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</si>
  <si>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</si>
  <si>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</si>
  <si>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</si>
  <si>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</si>
  <si>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</si>
  <si>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</si>
  <si>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</si>
  <si>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</si>
  <si>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</si>
  <si>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</si>
  <si>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</si>
  <si>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</si>
  <si>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</si>
  <si>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</si>
  <si>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</si>
  <si>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</si>
  <si>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</si>
  <si>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</si>
  <si>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</si>
  <si>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</si>
  <si>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</si>
  <si>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</si>
  <si>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</si>
  <si>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</si>
  <si>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</si>
  <si>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</si>
  <si>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</si>
  <si>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</si>
  <si>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</si>
  <si>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</si>
  <si>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</si>
  <si>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</si>
  <si>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</si>
  <si>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</si>
  <si>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</si>
  <si>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</si>
  <si>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</si>
  <si>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</si>
  <si>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</si>
  <si>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</si>
  <si>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</si>
  <si>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</si>
  <si>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</si>
  <si>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</si>
  <si>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</si>
  <si>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</si>
  <si>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</si>
  <si>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</si>
  <si>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</si>
  <si>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</si>
  <si>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</si>
  <si>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</si>
  <si>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</si>
  <si>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</si>
  <si>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</si>
  <si>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</si>
  <si>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</si>
  <si>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</si>
  <si>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</si>
  <si>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</si>
  <si>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</si>
  <si>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</si>
  <si>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</si>
  <si>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</si>
  <si>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</si>
  <si>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</si>
  <si>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</si>
  <si>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</si>
  <si>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</si>
  <si>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</si>
  <si>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</si>
  <si>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</si>
  <si>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</si>
  <si>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</si>
  <si>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</si>
  <si>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</si>
  <si>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</si>
  <si>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</si>
  <si>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</si>
  <si>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</si>
  <si>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</si>
  <si>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</si>
  <si>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</si>
  <si>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</si>
  <si>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</si>
  <si>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</si>
  <si>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</si>
  <si>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</si>
  <si>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</si>
  <si>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</si>
  <si>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</si>
  <si>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</si>
  <si>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</si>
  <si>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</si>
  <si>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</si>
  <si>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</si>
  <si>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</si>
  <si>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</si>
  <si>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</si>
  <si>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</si>
  <si>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</si>
  <si>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</si>
  <si>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</si>
  <si>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</si>
  <si>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</si>
  <si>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</si>
  <si>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</si>
  <si>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</si>
  <si>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</si>
  <si>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</si>
  <si>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</si>
  <si>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</si>
  <si>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</si>
  <si>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</si>
  <si>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</si>
  <si>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</si>
  <si>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</si>
  <si>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</si>
  <si>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</si>
  <si>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</si>
  <si>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</si>
  <si>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</si>
  <si>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</si>
  <si>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</si>
  <si>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</si>
  <si>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</si>
  <si>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</si>
  <si>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</si>
  <si>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</si>
  <si>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</si>
  <si>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</si>
  <si>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</si>
  <si>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</si>
  <si>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</si>
  <si>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</si>
  <si>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</si>
  <si>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</si>
  <si>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</si>
  <si>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</si>
  <si>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</si>
  <si>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</si>
  <si>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</si>
  <si>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</si>
  <si>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</si>
  <si>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</si>
  <si>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</si>
  <si>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</si>
  <si>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</si>
  <si>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</si>
  <si>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</si>
  <si>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</si>
  <si>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</si>
  <si>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</si>
  <si>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</si>
  <si>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</si>
  <si>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</si>
  <si>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</si>
  <si>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</si>
  <si>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</si>
  <si>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</si>
  <si>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</si>
  <si>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</si>
  <si>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</si>
  <si>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</si>
  <si>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</si>
  <si>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</si>
  <si>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</si>
  <si>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</si>
  <si>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</si>
  <si>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</si>
  <si>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</si>
  <si>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</si>
  <si>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</si>
  <si>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</si>
  <si>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</si>
  <si>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</si>
  <si>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</si>
  <si>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</si>
  <si>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</si>
  <si>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</si>
  <si>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</si>
  <si>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</si>
  <si>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</si>
  <si>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</si>
  <si>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</si>
  <si>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</si>
  <si>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</si>
  <si>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</si>
  <si>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</si>
  <si>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</si>
  <si>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</si>
  <si>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</si>
  <si>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</si>
  <si>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</si>
  <si>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</si>
  <si>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</si>
  <si>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</si>
  <si>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</si>
  <si>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</si>
  <si>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</si>
  <si>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</si>
  <si>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</si>
  <si>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</si>
  <si>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</si>
  <si>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</si>
  <si>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</si>
  <si>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</si>
  <si>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</si>
  <si>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</si>
  <si>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</si>
  <si>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</si>
  <si>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</si>
  <si>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</si>
  <si>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</si>
  <si>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</si>
  <si>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</si>
  <si>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</si>
  <si>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</si>
  <si>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</si>
  <si>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</si>
  <si>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</si>
  <si>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</si>
  <si>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</si>
  <si>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</si>
  <si>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</si>
  <si>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</si>
  <si>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</si>
  <si>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</si>
  <si>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</si>
  <si>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</si>
  <si>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</si>
  <si>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</si>
  <si>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</si>
  <si>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</si>
  <si>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</si>
  <si>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</si>
  <si>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</si>
  <si>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</si>
  <si>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</si>
  <si>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</si>
  <si>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</si>
  <si>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</si>
  <si>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</si>
  <si>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</si>
  <si>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</si>
  <si>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</si>
  <si>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</si>
  <si>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</si>
  <si>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</si>
  <si>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</si>
  <si>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</si>
  <si>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</si>
  <si>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</si>
  <si>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</si>
  <si>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</si>
  <si>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</si>
  <si>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</si>
  <si>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</si>
  <si>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</si>
  <si>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</si>
  <si>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</si>
  <si>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</si>
  <si>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</si>
  <si>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</si>
  <si>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</si>
  <si>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</si>
  <si>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</si>
  <si>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</si>
  <si>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</si>
  <si>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</si>
  <si>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</si>
  <si>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</si>
  <si>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</si>
  <si>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</si>
  <si>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</si>
  <si>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</si>
  <si>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</si>
  <si>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</si>
  <si>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</si>
  <si>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</si>
  <si>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</si>
  <si>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</si>
  <si>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</si>
  <si>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</si>
  <si>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</si>
  <si>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</si>
  <si>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</si>
  <si>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</si>
  <si>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</si>
  <si>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</si>
  <si>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</si>
  <si>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</si>
  <si>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</si>
  <si>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</si>
  <si>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</si>
  <si>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</si>
  <si>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</si>
  <si>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</si>
  <si>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</si>
  <si>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</si>
  <si>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</si>
  <si>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</si>
  <si>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</si>
  <si>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</si>
  <si>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</si>
  <si>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</si>
  <si>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</si>
  <si>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</si>
  <si>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</si>
  <si>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</si>
  <si>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</si>
  <si>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</si>
  <si>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</si>
  <si>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</si>
  <si>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</si>
  <si>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</si>
  <si>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</si>
  <si>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</si>
  <si>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</si>
  <si>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</si>
  <si>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</si>
  <si>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</si>
  <si>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</si>
  <si>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</si>
  <si>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</si>
  <si>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</si>
  <si>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</si>
  <si>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</si>
  <si>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</si>
  <si>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</si>
  <si>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</si>
  <si>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</si>
  <si>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</si>
  <si>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</si>
  <si>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</si>
  <si>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</si>
  <si>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</si>
  <si>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</si>
  <si>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</si>
  <si>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</si>
  <si>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</si>
  <si>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</si>
  <si>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</si>
  <si>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</si>
  <si>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</si>
  <si>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</si>
  <si>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</si>
  <si>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</si>
  <si>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</si>
  <si>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</si>
  <si>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</si>
  <si>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</si>
  <si>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</si>
  <si>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</si>
  <si>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</si>
  <si>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</si>
  <si>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</si>
  <si>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</si>
  <si>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</si>
  <si>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</si>
  <si>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</si>
  <si>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</si>
  <si>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</si>
  <si>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</si>
  <si>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</si>
  <si>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</si>
  <si>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</si>
  <si>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</si>
  <si>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</si>
  <si>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</si>
  <si>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</si>
  <si>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</si>
  <si>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</si>
  <si>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</si>
  <si>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</si>
  <si>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</si>
  <si>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</si>
  <si>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</si>
  <si>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</si>
  <si>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</si>
  <si>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</si>
  <si>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</si>
  <si>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</si>
  <si>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</si>
  <si>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</si>
  <si>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</si>
  <si>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</si>
  <si>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</si>
  <si>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</si>
  <si>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</si>
  <si>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</si>
  <si>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</si>
  <si>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</si>
  <si>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</si>
  <si>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</si>
  <si>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</si>
  <si>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</si>
  <si>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</si>
  <si>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</si>
  <si>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</si>
  <si>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</si>
  <si>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</si>
  <si>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</si>
  <si>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</si>
  <si>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</si>
  <si>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</si>
  <si>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</si>
  <si>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</si>
  <si>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</si>
  <si>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</si>
  <si>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</si>
  <si>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</si>
  <si>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</si>
  <si>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</si>
  <si>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</si>
  <si>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</si>
  <si>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</si>
  <si>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</si>
  <si>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</si>
  <si>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</si>
  <si>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</si>
  <si>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</si>
  <si>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</si>
  <si>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</si>
  <si>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</si>
  <si>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</si>
  <si>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</si>
  <si>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</si>
  <si>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</si>
  <si>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</si>
  <si>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</si>
  <si>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</si>
  <si>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</si>
  <si>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</si>
  <si>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</si>
  <si>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</si>
  <si>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</si>
  <si>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</si>
  <si>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</si>
  <si>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</si>
  <si>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</si>
  <si>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</si>
  <si>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</si>
  <si>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</si>
  <si>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</si>
  <si>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</si>
  <si>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</si>
  <si>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</si>
  <si>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</si>
  <si>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</si>
  <si>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</si>
  <si>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</si>
  <si>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</si>
  <si>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</si>
  <si>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</si>
  <si>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</si>
  <si>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</si>
  <si>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</si>
  <si>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</si>
  <si>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</si>
  <si>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</si>
  <si>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</si>
  <si>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</si>
  <si>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</si>
  <si>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</si>
  <si>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</si>
  <si>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</si>
  <si>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</si>
  <si>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</si>
  <si>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</si>
  <si>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</si>
  <si>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</si>
  <si>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</si>
  <si>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</si>
  <si>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</si>
  <si>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</si>
  <si>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</si>
  <si>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</si>
  <si>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</si>
  <si>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</si>
  <si>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</si>
  <si>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</si>
  <si>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</si>
  <si>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</si>
  <si>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</si>
  <si>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</si>
  <si>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</si>
  <si>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</si>
  <si>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</si>
  <si>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</si>
  <si>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</si>
  <si>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</si>
  <si>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</si>
  <si>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</si>
  <si>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</si>
  <si>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</si>
  <si>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</si>
  <si>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</si>
  <si>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</si>
  <si>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</si>
  <si>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</si>
  <si>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</si>
  <si>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</si>
  <si>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</si>
  <si>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</si>
  <si>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</si>
  <si>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</si>
  <si>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</si>
  <si>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</si>
  <si>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</si>
  <si>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</si>
  <si>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</si>
  <si>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</si>
  <si>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</si>
  <si>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</si>
  <si>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</si>
  <si>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</si>
  <si>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</si>
  <si>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</si>
  <si>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</si>
  <si>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</si>
  <si>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</si>
  <si>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</si>
  <si>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</si>
  <si>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</si>
  <si>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</si>
  <si>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</si>
  <si>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</si>
  <si>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</si>
  <si>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</si>
  <si>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</si>
  <si>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</si>
  <si>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</si>
  <si>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</si>
  <si>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</si>
  <si>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</si>
  <si>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</si>
  <si>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</si>
  <si>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</si>
  <si>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</si>
  <si>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</si>
  <si>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</si>
  <si>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</si>
  <si>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</si>
  <si>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</si>
  <si>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</si>
  <si>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</si>
  <si>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</si>
  <si>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</si>
  <si>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</si>
  <si>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</si>
  <si>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</si>
  <si>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</si>
  <si>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</si>
  <si>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</si>
  <si>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</si>
  <si>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</si>
  <si>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</si>
  <si>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</si>
  <si>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</si>
  <si>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</si>
  <si>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</si>
  <si>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</si>
  <si>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</si>
  <si>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</si>
  <si>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</si>
  <si>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</si>
  <si>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</si>
  <si>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</si>
  <si>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</si>
  <si>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</si>
  <si>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</si>
  <si>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</si>
  <si>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</si>
  <si>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</si>
  <si>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</si>
  <si>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</si>
  <si>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</si>
  <si>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</si>
  <si>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</si>
  <si>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</si>
  <si>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</si>
  <si>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</si>
  <si>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</si>
  <si>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</si>
  <si>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</si>
  <si>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</si>
  <si>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</si>
  <si>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</si>
  <si>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</si>
  <si>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</si>
  <si>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</si>
  <si>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</si>
  <si>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</si>
  <si>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</si>
  <si>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</si>
  <si>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</si>
  <si>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</si>
  <si>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</si>
  <si>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</si>
  <si>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</si>
  <si>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</si>
  <si>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</si>
  <si>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</si>
  <si>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</si>
  <si>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</si>
  <si>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</si>
  <si>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</si>
  <si>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</si>
  <si>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</si>
  <si>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</si>
  <si>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</si>
  <si>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</si>
  <si>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</si>
  <si>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</si>
  <si>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</si>
  <si>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</si>
  <si>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</si>
  <si>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</si>
  <si>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</si>
  <si>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</si>
  <si>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</si>
  <si>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</si>
  <si>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</si>
  <si>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</si>
  <si>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</si>
  <si>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</si>
  <si>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</si>
  <si>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</si>
  <si>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</si>
  <si>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</si>
  <si>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</si>
  <si>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</si>
  <si>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</si>
  <si>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</si>
  <si>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</si>
  <si>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</si>
  <si>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</si>
  <si>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</si>
  <si>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</si>
  <si>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</si>
  <si>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</si>
  <si>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</si>
  <si>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</si>
  <si>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</si>
  <si>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</si>
  <si>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</si>
  <si>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</si>
  <si>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</si>
  <si>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</si>
  <si>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</si>
  <si>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</si>
  <si>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</si>
  <si>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</si>
  <si>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</si>
  <si>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</si>
  <si>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</si>
  <si>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</si>
  <si>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</si>
  <si>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</si>
  <si>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</si>
  <si>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</si>
  <si>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</si>
  <si>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</si>
  <si>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</si>
  <si>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</si>
  <si>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</si>
  <si>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</si>
  <si>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</si>
  <si>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</si>
  <si>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</si>
  <si>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</si>
  <si>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</si>
  <si>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</si>
  <si>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</si>
  <si>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</si>
  <si>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</si>
  <si>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</si>
  <si>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</si>
  <si>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</si>
  <si>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</si>
  <si>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</si>
  <si>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</si>
  <si>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</si>
  <si>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</si>
  <si>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</si>
  <si>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</si>
  <si>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</si>
  <si>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</si>
  <si>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</si>
  <si>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</si>
  <si>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</si>
  <si>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</si>
  <si>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</si>
  <si>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</si>
  <si>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</si>
  <si>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</si>
  <si>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</si>
  <si>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</si>
  <si>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</si>
  <si>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</si>
  <si>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</si>
  <si>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</si>
  <si>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</si>
  <si>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</si>
  <si>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</si>
  <si>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</si>
  <si>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</si>
  <si>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</si>
  <si>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</si>
  <si>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</si>
  <si>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</si>
  <si>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</si>
  <si>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</si>
  <si>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</si>
  <si>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</si>
  <si>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</si>
  <si>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</si>
  <si>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</si>
  <si>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</si>
  <si>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</si>
  <si>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</si>
  <si>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</si>
  <si>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</si>
  <si>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</si>
  <si>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</si>
  <si>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</si>
  <si>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</si>
  <si>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</si>
  <si>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</si>
  <si>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</si>
  <si>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</si>
  <si>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</si>
  <si>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</si>
  <si>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</si>
  <si>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</si>
  <si>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</si>
  <si>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</si>
  <si>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</si>
  <si>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</si>
  <si>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</si>
  <si>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</si>
  <si>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</si>
  <si>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</si>
  <si>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</si>
  <si>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</si>
  <si>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</si>
  <si>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</si>
  <si>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</si>
  <si>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</si>
  <si>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</si>
  <si>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</si>
  <si>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</si>
  <si>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</si>
  <si>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</si>
  <si>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</si>
  <si>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</si>
  <si>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</si>
  <si>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</si>
  <si>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</si>
  <si>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</si>
  <si>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</si>
  <si>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</si>
  <si>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</si>
  <si>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</si>
  <si>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</si>
  <si>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</si>
  <si>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</si>
  <si>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</si>
  <si>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</si>
  <si>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</si>
  <si>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</si>
  <si>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</si>
  <si>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</si>
  <si>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</si>
  <si>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</si>
  <si>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</si>
  <si>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</si>
  <si>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</si>
  <si>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</si>
  <si>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</si>
  <si>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</si>
  <si>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</si>
  <si>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</si>
  <si>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</si>
  <si>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</si>
  <si>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</si>
  <si>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</si>
  <si>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</si>
  <si>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</si>
  <si>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</si>
  <si>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</si>
  <si>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</si>
  <si>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</si>
  <si>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</si>
  <si>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</si>
  <si>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</si>
  <si>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</si>
  <si>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</si>
  <si>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</si>
  <si>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</si>
  <si>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</si>
  <si>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</si>
  <si>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</si>
  <si>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</si>
  <si>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</si>
  <si>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</si>
  <si>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</si>
  <si>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</si>
  <si>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</si>
  <si>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</si>
  <si>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</si>
  <si>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</si>
  <si>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</si>
  <si>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</si>
  <si>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</si>
  <si>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</si>
  <si>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</si>
  <si>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</si>
  <si>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</si>
  <si>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</si>
  <si>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</si>
  <si>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</si>
  <si>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</si>
  <si>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</si>
  <si>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</si>
  <si>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</si>
  <si>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</si>
  <si>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</si>
  <si>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</si>
  <si>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</si>
  <si>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</si>
  <si>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</si>
  <si>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</si>
  <si>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</si>
  <si>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</si>
  <si>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</si>
  <si>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</si>
  <si>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</si>
  <si>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</si>
  <si>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</si>
  <si>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</si>
  <si>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</si>
  <si>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</si>
  <si>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</si>
  <si>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</si>
  <si>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</si>
  <si>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</si>
  <si>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</si>
  <si>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</si>
  <si>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</si>
  <si>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</si>
  <si>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</si>
  <si>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</si>
  <si>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</si>
  <si>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</si>
  <si>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</si>
  <si>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</si>
  <si>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</si>
  <si>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</si>
  <si>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</si>
  <si>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</si>
  <si>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</si>
  <si>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</si>
  <si>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</si>
  <si>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</si>
  <si>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</si>
  <si>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</si>
  <si>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</si>
  <si>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</si>
  <si>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</si>
  <si>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</si>
  <si>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</si>
  <si>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</si>
  <si>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</si>
  <si>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</si>
  <si>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</si>
  <si>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</si>
  <si>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</si>
  <si>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</si>
  <si>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</si>
  <si>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</si>
  <si>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</si>
  <si>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</si>
  <si>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</si>
  <si>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</si>
  <si>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</si>
  <si>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</si>
  <si>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</si>
  <si>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</si>
  <si>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</si>
  <si>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</si>
  <si>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</si>
  <si>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</si>
  <si>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</si>
  <si>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</si>
  <si>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</si>
  <si>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</si>
  <si>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</si>
  <si>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</si>
  <si>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</si>
  <si>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</si>
  <si>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</si>
  <si>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</si>
  <si>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</si>
  <si>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</si>
  <si>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</si>
  <si>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</si>
  <si>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</si>
  <si>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</si>
  <si>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</si>
  <si>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</si>
  <si>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</si>
  <si>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</si>
  <si>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</si>
  <si>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</si>
  <si>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</si>
  <si>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</si>
  <si>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</si>
  <si>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</si>
  <si>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</si>
  <si>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</si>
  <si>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</si>
  <si>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</si>
  <si>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</si>
  <si>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</si>
  <si>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</si>
  <si>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</si>
  <si>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</si>
  <si>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</si>
  <si>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</si>
  <si>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</si>
  <si>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</si>
  <si>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</si>
  <si>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</si>
  <si>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</si>
  <si>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</si>
  <si>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</si>
  <si>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</si>
  <si>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</si>
  <si>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</si>
  <si>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</si>
  <si>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</si>
  <si>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</si>
  <si>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</si>
  <si>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</si>
  <si>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</si>
  <si>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</si>
  <si>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</si>
  <si>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</si>
  <si>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</si>
  <si>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</si>
  <si>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</si>
  <si>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</si>
  <si>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</si>
  <si>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</si>
  <si>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</si>
  <si>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</si>
  <si>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</si>
  <si>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</si>
  <si>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</si>
  <si>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</si>
  <si>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</si>
  <si>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</si>
  <si>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</si>
  <si>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</si>
  <si>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</si>
  <si>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</si>
  <si>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</si>
  <si>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</si>
  <si>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</si>
  <si>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</si>
  <si>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</si>
  <si>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</si>
  <si>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</si>
  <si>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</si>
  <si>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</si>
  <si>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</si>
  <si>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</si>
  <si>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</si>
  <si>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</si>
  <si>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</si>
  <si>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</si>
  <si>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</si>
  <si>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</si>
  <si>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</si>
  <si>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</si>
  <si>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</si>
  <si>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</si>
  <si>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</si>
  <si>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</si>
  <si>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</si>
  <si>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</si>
  <si>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</si>
  <si>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</si>
  <si>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</si>
  <si>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</si>
  <si>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</si>
  <si>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</si>
  <si>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</si>
  <si>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</si>
  <si>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</si>
  <si>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</si>
  <si>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</si>
  <si>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</si>
  <si>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</si>
  <si>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</si>
  <si>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</si>
  <si>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</si>
  <si>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</si>
  <si>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</si>
  <si>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</si>
  <si>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</si>
  <si>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</si>
  <si>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</si>
  <si>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</si>
  <si>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</si>
  <si>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</si>
  <si>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</si>
  <si>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</si>
  <si>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</si>
  <si>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</si>
  <si>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</si>
  <si>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</si>
  <si>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</si>
  <si>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</si>
  <si>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</si>
  <si>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</si>
  <si>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</si>
  <si>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</si>
  <si>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</si>
  <si>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</si>
  <si>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</si>
  <si>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</si>
  <si>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</si>
  <si>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</si>
  <si>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</si>
  <si>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</si>
  <si>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</si>
  <si>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</si>
  <si>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</si>
  <si>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</si>
  <si>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</si>
  <si>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</si>
  <si>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</si>
  <si>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</si>
  <si>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</si>
  <si>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</si>
  <si>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</si>
  <si>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</si>
  <si>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</si>
  <si>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</si>
  <si>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</si>
  <si>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</si>
  <si>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</si>
  <si>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</si>
  <si>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</si>
  <si>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</si>
  <si>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</si>
  <si>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</si>
  <si>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</si>
  <si>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</si>
  <si>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</si>
  <si>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</si>
  <si>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</si>
  <si>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</si>
  <si>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</si>
  <si>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</si>
  <si>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</si>
  <si>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</si>
  <si>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</si>
  <si>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</si>
  <si>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</si>
  <si>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</si>
  <si>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</si>
  <si>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</si>
  <si>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</si>
  <si>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</si>
  <si>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</si>
  <si>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</si>
  <si>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</si>
  <si>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</si>
  <si>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</si>
  <si>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</si>
  <si>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</si>
  <si>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</si>
  <si>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</si>
  <si>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</si>
  <si>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</si>
  <si>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</si>
  <si>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</si>
  <si>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</si>
  <si>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</si>
  <si>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</si>
  <si>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</si>
  <si>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</si>
  <si>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</si>
  <si>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</si>
  <si>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</si>
  <si>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</si>
  <si>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</si>
  <si>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</si>
  <si>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</si>
  <si>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</si>
  <si>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</si>
  <si>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</si>
  <si>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</si>
  <si>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</si>
  <si>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</si>
  <si>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</si>
  <si>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</si>
  <si>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</si>
  <si>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</si>
  <si>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</si>
  <si>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</si>
  <si>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</si>
  <si>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</si>
  <si>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</si>
  <si>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</si>
  <si>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</si>
  <si>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</si>
  <si>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</si>
  <si>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</si>
  <si>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</si>
  <si>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</si>
  <si>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</si>
  <si>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</si>
  <si>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</si>
  <si>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</si>
  <si>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</si>
  <si>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</si>
  <si>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</si>
  <si>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</si>
  <si>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</si>
  <si>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</si>
  <si>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</si>
  <si>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</si>
  <si>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</si>
  <si>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</si>
  <si>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</si>
  <si>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</si>
  <si>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</si>
  <si>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</si>
  <si>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</si>
  <si>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</si>
  <si>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</si>
  <si>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</si>
  <si>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</si>
  <si>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</si>
  <si>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</si>
  <si>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</si>
  <si>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</si>
  <si>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</si>
  <si>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</si>
  <si>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</si>
  <si>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</si>
  <si>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</si>
  <si>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</si>
  <si>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</si>
  <si>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</si>
  <si>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</si>
  <si>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</si>
  <si>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</si>
  <si>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</si>
  <si>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</si>
  <si>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</si>
  <si>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</si>
  <si>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</si>
  <si>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</si>
  <si>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</si>
  <si>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</si>
  <si>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</si>
  <si>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</si>
  <si>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</si>
  <si>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</si>
  <si>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</si>
  <si>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</si>
  <si>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</si>
  <si>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</si>
  <si>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</si>
  <si>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</si>
  <si>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</si>
  <si>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</si>
  <si>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</si>
  <si>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</si>
  <si>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</si>
  <si>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</si>
  <si>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</si>
  <si>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</si>
  <si>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</si>
  <si>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</si>
  <si>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</si>
  <si>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</si>
  <si>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</si>
  <si>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</si>
  <si>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</si>
  <si>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</si>
  <si>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</si>
  <si>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</si>
  <si>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</si>
  <si>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</si>
  <si>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</si>
  <si>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</si>
  <si>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</si>
  <si>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</si>
  <si>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</si>
  <si>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</si>
  <si>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</si>
  <si>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</si>
  <si>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</si>
  <si>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</si>
  <si>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</si>
  <si>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</si>
  <si>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</si>
  <si>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</si>
  <si>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</si>
  <si>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</si>
  <si>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</si>
  <si>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</si>
  <si>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</si>
  <si>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</si>
  <si>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</si>
  <si>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</si>
  <si>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</si>
  <si>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</si>
  <si>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</si>
  <si>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</si>
  <si>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</si>
  <si>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</si>
  <si>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</si>
  <si>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</si>
  <si>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</si>
  <si>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</si>
  <si>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</si>
  <si>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</si>
  <si>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</si>
  <si>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</si>
  <si>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</si>
  <si>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</si>
  <si>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</si>
  <si>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</si>
  <si>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</si>
  <si>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</si>
  <si>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</si>
  <si>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</si>
  <si>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</si>
  <si>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</si>
  <si>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</si>
  <si>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</si>
  <si>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</si>
  <si>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</si>
  <si>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</si>
  <si>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</si>
  <si>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</si>
  <si>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</si>
  <si>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</si>
  <si>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</si>
  <si>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</si>
  <si>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</si>
  <si>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</si>
  <si>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</si>
  <si>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</si>
  <si>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</si>
  <si>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</si>
  <si>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</si>
  <si>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</si>
  <si>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</si>
  <si>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</si>
  <si>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</si>
  <si>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</si>
  <si>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</si>
  <si>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</si>
  <si>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</si>
  <si>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</si>
  <si>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</si>
  <si>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</si>
  <si>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</si>
  <si>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</si>
  <si>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</si>
  <si>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</si>
  <si>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</si>
  <si>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</si>
  <si>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</si>
  <si>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</si>
  <si>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</si>
  <si>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</si>
  <si>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</si>
  <si>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</si>
  <si>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</si>
  <si>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</si>
  <si>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</si>
  <si>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</si>
  <si>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</si>
  <si>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</si>
  <si>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</si>
  <si>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</si>
  <si>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</si>
  <si>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</si>
  <si>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</si>
  <si>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</si>
  <si>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</si>
  <si>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</si>
  <si>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</si>
  <si>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</si>
  <si>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</si>
  <si>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</si>
  <si>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</si>
  <si>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</si>
  <si>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</si>
  <si>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</si>
  <si>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</si>
  <si>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</si>
  <si>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</si>
  <si>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</si>
  <si>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</si>
  <si>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</si>
  <si>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</si>
  <si>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</si>
  <si>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</si>
  <si>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</si>
  <si>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</si>
  <si>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</si>
  <si>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</si>
  <si>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</si>
  <si>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</si>
  <si>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</si>
  <si>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</si>
  <si>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</si>
  <si>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</si>
  <si>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</si>
  <si>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</si>
  <si>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</si>
  <si>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</si>
  <si>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</si>
  <si>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</si>
  <si>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</si>
  <si>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</si>
  <si>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</si>
  <si>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</si>
  <si>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</si>
  <si>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</si>
  <si>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</si>
  <si>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</si>
  <si>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</si>
  <si>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</si>
  <si>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</si>
  <si>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</si>
  <si>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</si>
  <si>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</si>
  <si>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</si>
  <si>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</si>
  <si>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</si>
  <si>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</si>
  <si>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</si>
  <si>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</si>
  <si>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</si>
  <si>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</si>
  <si>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</si>
  <si>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</si>
  <si>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</si>
  <si>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</si>
  <si>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</si>
  <si>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</si>
  <si>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</si>
  <si>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</si>
  <si>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</si>
  <si>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</si>
  <si>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</si>
  <si>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</si>
  <si>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</si>
  <si>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</si>
  <si>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</si>
  <si>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</si>
  <si>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</si>
  <si>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</si>
  <si>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</si>
  <si>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</si>
  <si>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</si>
  <si>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</si>
  <si>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</si>
  <si>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</si>
  <si>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</si>
  <si>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</si>
  <si>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</si>
  <si>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</si>
  <si>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</si>
  <si>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</si>
  <si>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</si>
  <si>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</si>
  <si>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</si>
  <si>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</si>
  <si>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</si>
  <si>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</si>
  <si>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</si>
  <si>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</si>
  <si>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</si>
  <si>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</si>
  <si>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</si>
  <si>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</si>
  <si>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</si>
  <si>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</si>
  <si>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</si>
  <si>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</si>
  <si>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</si>
  <si>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</si>
  <si>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</si>
  <si>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</si>
  <si>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</si>
  <si>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</si>
  <si>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</si>
  <si>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</si>
  <si>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</si>
  <si>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</si>
  <si>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</si>
  <si>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</si>
  <si>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</si>
  <si>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</si>
  <si>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</si>
  <si>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</si>
  <si>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</si>
  <si>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</si>
  <si>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</si>
  <si>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</si>
  <si>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</si>
  <si>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</si>
  <si>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</si>
  <si>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</si>
  <si>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</si>
  <si>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</si>
  <si>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</si>
  <si>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</si>
  <si>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</si>
  <si>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</si>
  <si>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</si>
  <si>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</si>
  <si>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</si>
  <si>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</si>
  <si>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</si>
  <si>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</si>
  <si>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</si>
  <si>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</si>
  <si>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</si>
  <si>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</si>
  <si>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</si>
  <si>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</si>
  <si>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</si>
  <si>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</si>
  <si>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</si>
  <si>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</si>
  <si>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</si>
  <si>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</si>
  <si>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</si>
  <si>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</si>
  <si>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</si>
  <si>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</si>
  <si>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</si>
  <si>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</si>
  <si>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</si>
  <si>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</si>
  <si>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</si>
  <si>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</si>
  <si>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</si>
  <si>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</si>
  <si>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</si>
  <si>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</si>
  <si>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</si>
  <si>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</si>
  <si>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</si>
  <si>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</si>
  <si>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</si>
  <si>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</si>
  <si>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</si>
  <si>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</si>
  <si>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</si>
  <si>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</si>
  <si>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</si>
  <si>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</si>
  <si>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</si>
  <si>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</si>
  <si>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</si>
  <si>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</si>
  <si>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</si>
  <si>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</si>
  <si>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</si>
  <si>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</si>
  <si>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</si>
  <si>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</si>
  <si>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</si>
  <si>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</si>
  <si>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</si>
  <si>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</si>
  <si>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</si>
  <si>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</si>
  <si>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</si>
  <si>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</si>
  <si>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</si>
  <si>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</si>
  <si>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</si>
  <si>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</si>
  <si>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</si>
  <si>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</si>
  <si>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</si>
  <si>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</si>
  <si>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</si>
  <si>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</si>
  <si>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</si>
  <si>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</si>
  <si>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</si>
  <si>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</si>
  <si>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</si>
  <si>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</si>
  <si>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</si>
  <si>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</si>
  <si>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</si>
  <si>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</si>
  <si>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</si>
  <si>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</si>
  <si>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</si>
  <si>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</si>
  <si>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</si>
  <si>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</si>
  <si>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</si>
  <si>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</si>
  <si>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</si>
  <si>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</si>
  <si>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</si>
  <si>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</si>
  <si>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</si>
  <si>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</si>
  <si>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</si>
  <si>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</si>
  <si>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</si>
  <si>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</si>
  <si>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</si>
  <si>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</si>
  <si>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</si>
  <si>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</si>
  <si>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</si>
  <si>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</si>
  <si>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</si>
  <si>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</si>
  <si>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</si>
  <si>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</si>
  <si>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</si>
  <si>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</si>
  <si>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</si>
  <si>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</si>
  <si>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</si>
  <si>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</si>
  <si>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</si>
  <si>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</si>
  <si>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</si>
  <si>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</si>
  <si>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</si>
  <si>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</si>
  <si>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</si>
  <si>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</si>
  <si>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</si>
  <si>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</si>
  <si>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</si>
  <si>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</si>
  <si>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</si>
  <si>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</si>
  <si>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</si>
  <si>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</si>
  <si>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</si>
  <si>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</si>
  <si>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</si>
  <si>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</si>
  <si>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</si>
  <si>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</si>
  <si>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</si>
  <si>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</si>
  <si>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</si>
  <si>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</si>
  <si>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</si>
  <si>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</si>
  <si>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</si>
  <si>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</si>
  <si>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</si>
  <si>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</si>
  <si>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</si>
  <si>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</si>
  <si>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</si>
  <si>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</si>
  <si>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</si>
  <si>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</si>
  <si>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</si>
  <si>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</si>
  <si>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</si>
  <si>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</si>
  <si>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</si>
  <si>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</si>
  <si>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</si>
  <si>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</si>
  <si>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</si>
  <si>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</si>
  <si>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</si>
  <si>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</si>
  <si>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</si>
  <si>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</si>
  <si>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</si>
  <si>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</si>
  <si>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</si>
  <si>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</si>
  <si>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</si>
  <si>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</si>
  <si>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</si>
  <si>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</si>
  <si>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</si>
  <si>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</si>
  <si>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</si>
  <si>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</si>
  <si>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</si>
  <si>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</si>
  <si>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</si>
  <si>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</si>
  <si>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</si>
  <si>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</si>
  <si>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</si>
  <si>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</si>
  <si>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</si>
  <si>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</si>
  <si>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</si>
  <si>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</si>
  <si>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</si>
  <si>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</si>
  <si>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</si>
  <si>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</si>
  <si>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</si>
  <si>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</si>
  <si>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</si>
  <si>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</si>
  <si>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</si>
  <si>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</si>
  <si>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</si>
  <si>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</si>
  <si>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</si>
  <si>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</si>
  <si>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</si>
  <si>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</si>
  <si>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</si>
  <si>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</si>
  <si>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</si>
  <si>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</si>
  <si>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</si>
  <si>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</si>
  <si>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</si>
  <si>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</si>
  <si>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</si>
  <si>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</si>
  <si>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</si>
  <si>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</si>
  <si>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</si>
  <si>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</si>
  <si>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</si>
  <si>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</si>
  <si>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</si>
  <si>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</si>
  <si>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</si>
  <si>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</si>
  <si>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</si>
  <si>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</si>
  <si>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</si>
  <si>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</si>
  <si>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</si>
  <si>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</si>
  <si>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</si>
  <si>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</si>
  <si>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</si>
  <si>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</si>
  <si>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</si>
  <si>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</si>
  <si>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</si>
  <si>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</si>
  <si>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</si>
  <si>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</si>
  <si>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</si>
  <si>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</si>
  <si>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</si>
  <si>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</si>
  <si>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</si>
  <si>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</si>
  <si>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</si>
  <si>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</si>
  <si>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</si>
  <si>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</si>
  <si>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</si>
  <si>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</si>
  <si>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</si>
  <si>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</si>
  <si>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</si>
  <si>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</si>
  <si>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</si>
  <si>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</si>
  <si>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</si>
  <si>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</si>
  <si>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</si>
  <si>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</si>
  <si>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</si>
  <si>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</si>
  <si>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</si>
  <si>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</si>
  <si>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</si>
  <si>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</si>
  <si>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</si>
  <si>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</si>
  <si>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</si>
  <si>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</si>
  <si>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</si>
  <si>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</si>
  <si>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</si>
  <si>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</si>
  <si>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</si>
  <si>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</si>
  <si>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</si>
  <si>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</si>
  <si>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</si>
  <si>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</si>
  <si>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</si>
  <si>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</si>
  <si>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</si>
  <si>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</si>
  <si>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</si>
  <si>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</si>
  <si>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</si>
  <si>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</si>
  <si>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</si>
  <si>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</si>
  <si>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</si>
  <si>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</si>
  <si>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</si>
  <si>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</si>
  <si>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</si>
  <si>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</si>
  <si>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</si>
  <si>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</si>
  <si>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</si>
  <si>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</si>
  <si>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</si>
  <si>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</si>
  <si>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</si>
  <si>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</si>
  <si>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</si>
  <si>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</si>
  <si>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</si>
  <si>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</si>
  <si>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</si>
  <si>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</si>
  <si>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</si>
  <si>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</si>
  <si>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</si>
  <si>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</si>
  <si>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</si>
  <si>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</si>
  <si>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</si>
  <si>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</si>
  <si>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</si>
  <si>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</si>
  <si>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</si>
  <si>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</si>
  <si>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</si>
  <si>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</si>
  <si>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</si>
  <si>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</si>
  <si>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</si>
  <si>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</si>
  <si>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</si>
  <si>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</si>
  <si>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</si>
  <si>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</si>
  <si>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</si>
  <si>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</si>
  <si>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</si>
  <si>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</si>
  <si>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</si>
  <si>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</si>
  <si>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</si>
  <si>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</si>
  <si>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</si>
  <si>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</si>
  <si>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</si>
  <si>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</si>
  <si>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</si>
  <si>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</si>
  <si>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</si>
  <si>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</si>
  <si>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</si>
  <si>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</si>
  <si>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</si>
  <si>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</si>
  <si>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</si>
  <si>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</si>
  <si>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</si>
  <si>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</si>
  <si>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</si>
  <si>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</si>
  <si>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</si>
  <si>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</si>
  <si>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</si>
  <si>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</si>
  <si>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</si>
  <si>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</si>
  <si>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</si>
  <si>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</si>
  <si>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</si>
  <si>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</si>
  <si>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</si>
  <si>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</si>
  <si>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</si>
  <si>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</si>
  <si>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</si>
  <si>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</si>
  <si>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</si>
  <si>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</si>
  <si>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</si>
  <si>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</si>
  <si>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</si>
  <si>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</si>
  <si>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</si>
  <si>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</si>
  <si>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</si>
  <si>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</si>
  <si>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</si>
  <si>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</si>
  <si>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</si>
  <si>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</si>
  <si>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</si>
  <si>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</si>
  <si>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</si>
  <si>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</si>
  <si>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</si>
  <si>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</si>
  <si>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</si>
  <si>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</si>
  <si>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</si>
  <si>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</si>
  <si>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</si>
  <si>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</si>
  <si>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</si>
  <si>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</si>
  <si>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</si>
  <si>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</si>
  <si>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</si>
  <si>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</si>
  <si>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</si>
  <si>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</si>
  <si>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</si>
  <si>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</si>
  <si>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</si>
  <si>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</si>
  <si>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</si>
  <si>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</si>
  <si>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</si>
  <si>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</si>
  <si>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</si>
  <si>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</si>
  <si>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</si>
  <si>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</si>
  <si>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</si>
  <si>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</si>
  <si>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</si>
  <si>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</si>
  <si>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</si>
  <si>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</si>
  <si>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</si>
  <si>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</si>
  <si>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</si>
  <si>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</si>
  <si>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</si>
  <si>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</si>
  <si>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</si>
  <si>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</si>
  <si>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</si>
  <si>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</si>
  <si>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</si>
  <si>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</si>
  <si>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</si>
  <si>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</si>
  <si>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</si>
  <si>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</si>
  <si>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</si>
  <si>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</si>
  <si>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</si>
  <si>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</si>
  <si>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</si>
  <si>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</si>
  <si>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</si>
  <si>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</si>
  <si>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</si>
  <si>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</si>
  <si>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</si>
  <si>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</si>
  <si>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</si>
  <si>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</si>
  <si>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</si>
  <si>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</si>
  <si>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</si>
  <si>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</si>
  <si>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</si>
  <si>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</si>
  <si>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</si>
  <si>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</si>
  <si>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</si>
  <si>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</si>
  <si>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</si>
  <si>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</si>
  <si>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</si>
  <si>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</si>
  <si>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</si>
  <si>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</si>
  <si>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</si>
  <si>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</si>
  <si>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</si>
  <si>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</si>
  <si>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</si>
  <si>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</si>
  <si>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</si>
  <si>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</si>
  <si>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</si>
  <si>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</si>
  <si>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</si>
  <si>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</si>
  <si>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</si>
  <si>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</si>
  <si>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</si>
  <si>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</si>
  <si>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</si>
  <si>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</si>
  <si>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</si>
  <si>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</si>
  <si>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</si>
  <si>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</si>
  <si>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</si>
  <si>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</si>
  <si>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</si>
  <si>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</si>
  <si>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</si>
  <si>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</si>
  <si>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</si>
  <si>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</si>
  <si>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</si>
  <si>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</si>
  <si>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</si>
  <si>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</si>
  <si>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</si>
  <si>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</si>
  <si>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</si>
  <si>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</si>
  <si>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</si>
  <si>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</si>
  <si>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</si>
  <si>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</si>
  <si>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</si>
  <si>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</si>
  <si>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</si>
  <si>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</si>
  <si>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</si>
  <si>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</si>
  <si>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</si>
  <si>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</si>
  <si>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</si>
  <si>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</si>
  <si>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</si>
  <si>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</si>
  <si>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</si>
  <si>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</si>
  <si>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</si>
  <si>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</si>
  <si>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</si>
  <si>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</si>
  <si>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</si>
  <si>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</si>
  <si>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</si>
  <si>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</si>
  <si>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</si>
  <si>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</si>
  <si>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</si>
  <si>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</si>
  <si>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</si>
  <si>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</si>
  <si>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</si>
  <si>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</si>
  <si>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</si>
  <si>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</si>
  <si>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</si>
  <si>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</si>
  <si>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</si>
  <si>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</si>
  <si>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</si>
  <si>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</si>
  <si>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</si>
  <si>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</si>
  <si>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</si>
  <si>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</si>
  <si>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</si>
  <si>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</si>
  <si>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</si>
  <si>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</si>
  <si>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</si>
  <si>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</si>
  <si>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</si>
  <si>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</si>
  <si>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</si>
  <si>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</si>
  <si>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</si>
  <si>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</si>
  <si>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</si>
  <si>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</si>
  <si>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</si>
  <si>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</si>
  <si>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</si>
  <si>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</si>
  <si>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</si>
  <si>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</si>
  <si>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</si>
  <si>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</si>
  <si>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</si>
  <si>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</si>
  <si>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</si>
  <si>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</si>
  <si>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</si>
  <si>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</si>
  <si>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</si>
  <si>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</si>
  <si>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</si>
  <si>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</si>
  <si>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</si>
  <si>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</si>
  <si>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</si>
  <si>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</si>
  <si>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</si>
  <si>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</si>
  <si>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</si>
  <si>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</si>
  <si>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</si>
  <si>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</si>
  <si>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</si>
  <si>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</si>
  <si>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</si>
  <si>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</si>
  <si>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</si>
  <si>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</si>
  <si>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</si>
  <si>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</si>
  <si>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</si>
  <si>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</si>
  <si>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</si>
  <si>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</si>
  <si>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</si>
  <si>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</si>
  <si>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</si>
  <si>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</si>
  <si>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</si>
  <si>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</si>
  <si>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</si>
  <si>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</si>
  <si>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</si>
  <si>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</si>
  <si>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</si>
  <si>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</si>
  <si>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</si>
  <si>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</si>
  <si>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</si>
  <si>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</si>
  <si>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</si>
  <si>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</si>
  <si>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</si>
  <si>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</si>
  <si>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</si>
  <si>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</si>
  <si>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</si>
  <si>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</si>
  <si>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</si>
  <si>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</si>
  <si>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</si>
  <si>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</si>
  <si>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</si>
  <si>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</si>
  <si>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</si>
  <si>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</si>
  <si>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</si>
  <si>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</si>
  <si>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</si>
  <si>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</si>
  <si>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</si>
  <si>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</si>
  <si>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</si>
  <si>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</si>
  <si>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</si>
  <si>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</si>
  <si>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</si>
  <si>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</si>
  <si>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</si>
  <si>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</si>
  <si>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</si>
  <si>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</si>
  <si>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</si>
  <si>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</si>
  <si>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</si>
  <si>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</si>
  <si>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</si>
  <si>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</si>
  <si>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</si>
  <si>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</si>
  <si>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</si>
  <si>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</si>
  <si>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</si>
  <si>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</si>
  <si>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</si>
  <si>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</si>
  <si>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</si>
  <si>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</si>
  <si>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</si>
  <si>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</si>
  <si>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</si>
  <si>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</si>
  <si>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</si>
  <si>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</si>
  <si>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</si>
  <si>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</si>
  <si>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</si>
  <si>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</si>
  <si>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</si>
  <si>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</si>
  <si>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</si>
  <si>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</si>
  <si>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</si>
  <si>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</si>
  <si>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</si>
  <si>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</si>
  <si>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</si>
  <si>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</si>
  <si>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</si>
  <si>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</si>
  <si>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</si>
  <si>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</si>
  <si>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</si>
  <si>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</si>
  <si>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</si>
  <si>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</si>
  <si>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</si>
  <si>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</si>
  <si>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</si>
  <si>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</si>
  <si>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</si>
  <si>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</si>
  <si>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</si>
  <si>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</si>
  <si>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</si>
  <si>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</si>
  <si>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</si>
  <si>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</si>
  <si>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</si>
  <si>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</si>
  <si>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</si>
  <si>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</si>
  <si>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</si>
  <si>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</si>
  <si>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</si>
  <si>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</si>
  <si>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</si>
  <si>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</si>
  <si>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</si>
  <si>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</si>
  <si>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</si>
  <si>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</si>
  <si>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</si>
  <si>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</si>
  <si>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</si>
  <si>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</si>
  <si>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</si>
  <si>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</si>
  <si>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</si>
  <si>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</si>
  <si>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</si>
  <si>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</si>
  <si>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</si>
  <si>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</si>
  <si>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</si>
  <si>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</si>
  <si>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</si>
  <si>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</si>
  <si>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</si>
  <si>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</si>
  <si>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</si>
  <si>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</si>
  <si>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</si>
  <si>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</si>
  <si>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</si>
  <si>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</si>
  <si>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</si>
  <si>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</si>
  <si>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</si>
  <si>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</si>
  <si>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</si>
  <si>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</si>
  <si>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</si>
  <si>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</si>
  <si>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</si>
  <si>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</si>
  <si>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</si>
  <si>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</si>
  <si>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</si>
  <si>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</si>
  <si>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</si>
  <si>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</si>
  <si>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</si>
  <si>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</si>
  <si>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</si>
  <si>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</si>
  <si>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</si>
  <si>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</si>
  <si>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</si>
  <si>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</si>
  <si>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</si>
  <si>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</si>
  <si>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</si>
  <si>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</si>
  <si>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</si>
  <si>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</si>
  <si>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</si>
  <si>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</si>
  <si>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</si>
  <si>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</si>
  <si>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</si>
  <si>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</si>
  <si>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</si>
  <si>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</si>
  <si>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</si>
  <si>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</si>
  <si>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</si>
  <si>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</si>
  <si>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</si>
  <si>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</si>
  <si>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</si>
  <si>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</si>
  <si>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</si>
  <si>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</si>
  <si>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</si>
  <si>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</si>
  <si>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</si>
  <si>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</si>
  <si>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</si>
  <si>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</si>
  <si>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</si>
  <si>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</si>
  <si>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</si>
  <si>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</si>
  <si>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</si>
  <si>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</si>
  <si>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</si>
  <si>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</si>
  <si>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</si>
  <si>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</si>
  <si>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</si>
  <si>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</si>
  <si>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</si>
  <si>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</si>
  <si>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</si>
  <si>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</si>
  <si>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</si>
  <si>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</si>
  <si>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</si>
  <si>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</si>
  <si>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</si>
  <si>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</si>
  <si>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</si>
  <si>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</si>
  <si>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</si>
  <si>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</si>
  <si>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</si>
  <si>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</si>
  <si>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</si>
  <si>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</si>
  <si>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</si>
  <si>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</si>
  <si>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</si>
  <si>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</si>
  <si>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</si>
  <si>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</si>
  <si>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</si>
  <si>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</si>
  <si>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</si>
  <si>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</si>
  <si>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</si>
  <si>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</si>
  <si>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</si>
  <si>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</si>
  <si>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</si>
  <si>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</si>
  <si>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</si>
  <si>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</si>
  <si>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</si>
  <si>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</si>
  <si>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</si>
  <si>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</si>
  <si>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</si>
  <si>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</si>
  <si>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</si>
  <si>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</si>
  <si>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</si>
  <si>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</si>
  <si>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</si>
  <si>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</si>
  <si>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</si>
  <si>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</si>
  <si>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</si>
  <si>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</si>
  <si>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</si>
  <si>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</si>
  <si>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</si>
  <si>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</si>
  <si>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</si>
  <si>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</si>
  <si>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</si>
  <si>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</si>
  <si>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</si>
  <si>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</si>
  <si>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</si>
  <si>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</si>
  <si>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</si>
  <si>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</si>
  <si>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</si>
  <si>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</si>
  <si>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</si>
  <si>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</si>
  <si>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</si>
  <si>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</si>
  <si>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</si>
  <si>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</si>
  <si>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</si>
  <si>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</si>
  <si>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</si>
  <si>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</si>
  <si>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</si>
  <si>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</si>
  <si>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</si>
  <si>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</si>
  <si>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</si>
  <si>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</si>
  <si>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</si>
  <si>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</si>
  <si>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</si>
  <si>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</si>
  <si>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</si>
  <si>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</si>
  <si>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</si>
  <si>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</si>
  <si>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</si>
  <si>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</si>
  <si>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</si>
  <si>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</si>
  <si>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</si>
  <si>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</si>
  <si>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</si>
  <si>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</si>
  <si>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</si>
  <si>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</si>
  <si>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</si>
  <si>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</si>
  <si>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</si>
  <si>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</si>
  <si>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</si>
  <si>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</si>
  <si>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</si>
  <si>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</si>
  <si>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</si>
  <si>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</si>
  <si>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</si>
  <si>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</si>
  <si>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</si>
  <si>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</si>
  <si>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</si>
  <si>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</si>
  <si>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</si>
  <si>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</si>
  <si>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</si>
  <si>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</si>
  <si>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</si>
  <si>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</si>
  <si>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</si>
  <si>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</si>
  <si>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</si>
  <si>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</si>
  <si>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</si>
  <si>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</si>
  <si>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</si>
  <si>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</si>
  <si>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</si>
  <si>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</si>
  <si>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</si>
  <si>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</si>
  <si>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</si>
  <si>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</si>
  <si>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</si>
  <si>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</si>
  <si>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</si>
  <si>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</si>
  <si>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</si>
  <si>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</si>
  <si>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</si>
  <si>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</si>
  <si>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</si>
  <si>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</si>
  <si>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</si>
  <si>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</si>
  <si>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</si>
  <si>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</si>
  <si>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</si>
  <si>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</si>
  <si>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</si>
  <si>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</si>
  <si>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</si>
  <si>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</si>
  <si>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</si>
  <si>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</si>
  <si>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</si>
  <si>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</si>
  <si>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</si>
  <si>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</si>
  <si>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</si>
  <si>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</si>
  <si>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</si>
  <si>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</si>
  <si>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</si>
  <si>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</si>
  <si>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</si>
  <si>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</si>
  <si>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</si>
  <si>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</si>
  <si>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</si>
  <si>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</si>
  <si>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</si>
  <si>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</si>
  <si>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</si>
  <si>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</si>
  <si>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</si>
  <si>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</si>
  <si>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</si>
  <si>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</si>
  <si>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</si>
  <si>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</si>
  <si>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</si>
  <si>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</si>
  <si>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</si>
  <si>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</si>
  <si>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</si>
  <si>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</si>
  <si>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</si>
  <si>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</si>
  <si>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</si>
  <si>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</si>
  <si>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</si>
  <si>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</si>
  <si>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</si>
  <si>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</si>
  <si>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</si>
  <si>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</si>
  <si>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</si>
  <si>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</si>
  <si>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</si>
  <si>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</si>
  <si>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</si>
  <si>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</si>
  <si>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</si>
  <si>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</si>
  <si>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</si>
  <si>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</si>
  <si>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</si>
  <si>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</si>
  <si>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</si>
  <si>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</si>
  <si>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</si>
  <si>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</si>
  <si>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</si>
  <si>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</si>
  <si>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</si>
  <si>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</si>
  <si>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</si>
  <si>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</si>
  <si>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</si>
  <si>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</si>
  <si>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</si>
  <si>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</si>
  <si>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</si>
  <si>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</si>
  <si>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</si>
  <si>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</si>
  <si>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</si>
  <si>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</si>
  <si>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</si>
  <si>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</si>
  <si>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</si>
  <si>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</si>
  <si>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</si>
  <si>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</si>
  <si>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</si>
  <si>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</si>
  <si>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</si>
  <si>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</si>
  <si>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</si>
  <si>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</si>
  <si>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</si>
  <si>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</si>
  <si>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</si>
  <si>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</si>
  <si>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</si>
  <si>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</si>
  <si>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</si>
  <si>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</si>
  <si>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</si>
  <si>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</si>
  <si>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</si>
  <si>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</si>
  <si>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</si>
  <si>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</si>
  <si>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</si>
  <si>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</si>
  <si>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</si>
  <si>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</si>
  <si>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</si>
  <si>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</si>
  <si>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</si>
  <si>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</si>
  <si>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</si>
  <si>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</si>
  <si>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</si>
  <si>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</si>
  <si>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</si>
  <si>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</si>
  <si>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</si>
  <si>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</si>
  <si>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</si>
  <si>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</si>
  <si>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</si>
  <si>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</si>
  <si>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</si>
  <si>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</si>
  <si>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</si>
  <si>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</si>
  <si>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</si>
  <si>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</si>
  <si>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</si>
  <si>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</si>
  <si>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</si>
  <si>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</si>
  <si>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</si>
  <si>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</si>
  <si>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</si>
  <si>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</si>
  <si>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</si>
  <si>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</si>
  <si>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</si>
  <si>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</si>
  <si>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</si>
  <si>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</si>
  <si>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</si>
  <si>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</si>
  <si>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</si>
  <si>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</si>
  <si>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</si>
  <si>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</si>
  <si>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</si>
  <si>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</si>
  <si>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</si>
  <si>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</si>
  <si>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</si>
  <si>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</si>
  <si>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</si>
  <si>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</si>
  <si>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</si>
  <si>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</si>
  <si>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</si>
  <si>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</si>
  <si>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</si>
  <si>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</si>
  <si>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</si>
  <si>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</si>
  <si>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</si>
  <si>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</si>
  <si>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</si>
  <si>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</si>
  <si>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</si>
  <si>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</si>
  <si>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</si>
  <si>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</si>
  <si>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</si>
  <si>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</si>
  <si>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</si>
  <si>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</si>
  <si>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</si>
  <si>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</si>
  <si>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</si>
  <si>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</si>
  <si>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</si>
  <si>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</si>
  <si>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</si>
  <si>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</si>
  <si>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</si>
  <si>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</si>
  <si>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</si>
  <si>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</si>
  <si>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</si>
  <si>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</si>
  <si>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</si>
  <si>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</si>
  <si>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</si>
  <si>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</si>
  <si>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</si>
  <si>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</si>
  <si>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</si>
  <si>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</si>
  <si>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</si>
  <si>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</si>
  <si>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</si>
  <si>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</si>
  <si>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</si>
  <si>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</si>
  <si>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</si>
  <si>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</si>
  <si>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</si>
  <si>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</si>
  <si>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</si>
  <si>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</si>
  <si>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</si>
  <si>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</si>
  <si>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</si>
  <si>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</si>
  <si>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</si>
  <si>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</si>
  <si>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</si>
  <si>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</si>
  <si>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</si>
  <si>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</si>
  <si>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</si>
  <si>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</si>
  <si>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</si>
  <si>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</si>
  <si>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</si>
  <si>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</si>
  <si>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</si>
  <si>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</si>
  <si>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</si>
  <si>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</si>
  <si>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</si>
  <si>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</si>
  <si>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</si>
  <si>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</si>
  <si>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</si>
  <si>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</si>
  <si>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</si>
  <si>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</si>
  <si>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</si>
  <si>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</si>
  <si>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</si>
  <si>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</si>
  <si>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</si>
  <si>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</si>
  <si>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</si>
  <si>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</si>
  <si>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</si>
  <si>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</si>
  <si>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</si>
  <si>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</si>
  <si>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</si>
  <si>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</si>
  <si>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</si>
  <si>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</si>
  <si>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</si>
  <si>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</si>
  <si>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</si>
  <si>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</si>
  <si>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</si>
  <si>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</si>
  <si>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</si>
  <si>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</si>
  <si>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</si>
  <si>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</si>
  <si>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</si>
  <si>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</si>
  <si>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</si>
  <si>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</si>
  <si>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</si>
  <si>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</si>
  <si>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</si>
  <si>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</si>
  <si>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</si>
  <si>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</si>
  <si>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</si>
  <si>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</si>
  <si>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</si>
  <si>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</si>
  <si>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</si>
  <si>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</si>
  <si>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</si>
  <si>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</si>
  <si>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</si>
  <si>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</si>
  <si>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</si>
  <si>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</si>
  <si>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</si>
  <si>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</si>
  <si>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</si>
  <si>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</si>
  <si>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</si>
  <si>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</si>
  <si>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</si>
  <si>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</si>
  <si>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</si>
  <si>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</si>
  <si>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</si>
  <si>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</si>
  <si>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</si>
  <si>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</si>
  <si>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</si>
  <si>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</si>
  <si>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</si>
  <si>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</si>
  <si>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</si>
  <si>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</si>
  <si>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</si>
  <si>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</si>
  <si>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</si>
  <si>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</si>
  <si>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</si>
  <si>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</si>
  <si>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</si>
  <si>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</si>
  <si>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</si>
  <si>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</si>
  <si>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</si>
  <si>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</si>
  <si>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</si>
  <si>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</si>
  <si>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</si>
  <si>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</si>
  <si>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</si>
  <si>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</si>
  <si>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</si>
  <si>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</si>
  <si>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</si>
  <si>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</si>
  <si>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</si>
  <si>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</si>
  <si>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</si>
  <si>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</si>
  <si>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</si>
  <si>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</si>
  <si>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</si>
  <si>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</si>
  <si>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</si>
  <si>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</si>
  <si>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</si>
  <si>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</si>
  <si>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</si>
  <si>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</si>
  <si>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</si>
  <si>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</si>
  <si>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</si>
  <si>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</si>
  <si>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</si>
  <si>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</si>
  <si>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</si>
  <si>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</si>
  <si>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</si>
  <si>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</si>
  <si>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</si>
  <si>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</si>
  <si>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</si>
  <si>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</si>
  <si>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</si>
  <si>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</si>
  <si>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</si>
  <si>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</si>
  <si>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</si>
  <si>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</si>
  <si>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</si>
  <si>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</si>
  <si>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</si>
  <si>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</si>
  <si>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</si>
  <si>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</si>
  <si>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</si>
  <si>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</si>
  <si>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</si>
  <si>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</si>
  <si>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</si>
  <si>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</si>
  <si>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</si>
  <si>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</si>
  <si>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</si>
  <si>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</si>
  <si>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</si>
  <si>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</si>
  <si>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</si>
  <si>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</si>
  <si>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</si>
  <si>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</si>
  <si>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</si>
  <si>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</si>
  <si>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</si>
  <si>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</si>
  <si>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</si>
  <si>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</si>
  <si>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</si>
  <si>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</si>
  <si>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</si>
  <si>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</si>
  <si>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</si>
  <si>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</si>
  <si>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</si>
  <si>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</si>
  <si>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</si>
  <si>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</si>
  <si>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</si>
  <si>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</si>
  <si>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</si>
  <si>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</si>
  <si>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</si>
  <si>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</si>
  <si>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</si>
  <si>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</si>
  <si>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</si>
  <si>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</si>
  <si>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</si>
  <si>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</si>
  <si>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</si>
  <si>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</si>
  <si>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</si>
  <si>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</si>
  <si>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</si>
  <si>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</si>
  <si>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</si>
  <si>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</si>
  <si>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</si>
  <si>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</si>
  <si>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</si>
  <si>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</si>
  <si>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</si>
  <si>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</si>
  <si>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</si>
  <si>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</si>
  <si>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</si>
  <si>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</si>
  <si>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</si>
  <si>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</si>
  <si>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</si>
  <si>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</si>
  <si>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</si>
  <si>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</si>
  <si>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</si>
  <si>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</si>
  <si>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</si>
  <si>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</si>
  <si>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</si>
  <si>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</si>
  <si>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</si>
  <si>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</si>
  <si>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</si>
  <si>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</si>
  <si>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</si>
  <si>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</si>
  <si>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</si>
  <si>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</si>
  <si>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</si>
  <si>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</si>
  <si>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</si>
  <si>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</si>
  <si>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</si>
  <si>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</si>
  <si>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</si>
  <si>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</si>
  <si>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</si>
  <si>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</si>
  <si>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</si>
  <si>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</si>
  <si>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</si>
  <si>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</si>
  <si>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</si>
  <si>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</si>
  <si>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</si>
  <si>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</si>
  <si>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</si>
  <si>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</si>
  <si>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</si>
  <si>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</si>
  <si>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</si>
  <si>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</si>
  <si>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</si>
  <si>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</si>
  <si>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</si>
  <si>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</si>
  <si>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</si>
  <si>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</si>
  <si>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</si>
  <si>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</si>
  <si>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</si>
  <si>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</si>
  <si>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</si>
  <si>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</si>
  <si>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</si>
  <si>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</si>
  <si>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</si>
  <si>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</si>
  <si>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</si>
  <si>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</si>
  <si>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</si>
  <si>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</si>
  <si>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</si>
  <si>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</si>
  <si>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</si>
  <si>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</si>
  <si>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</si>
  <si>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</si>
  <si>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</si>
  <si>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</si>
  <si>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</si>
  <si>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</si>
  <si>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</si>
  <si>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</si>
  <si>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</si>
  <si>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</si>
  <si>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</si>
  <si>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</si>
  <si>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</si>
  <si>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</si>
  <si>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</si>
  <si>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</si>
  <si>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</si>
  <si>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</si>
  <si>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</si>
  <si>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</si>
  <si>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</si>
  <si>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</si>
  <si>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</si>
  <si>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</si>
  <si>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</si>
  <si>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</si>
  <si>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</si>
  <si>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</si>
  <si>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</si>
  <si>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</si>
  <si>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</si>
  <si>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</si>
  <si>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</si>
  <si>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</si>
  <si>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</si>
  <si>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</si>
  <si>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</si>
  <si>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</si>
  <si>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</si>
  <si>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</si>
  <si>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</si>
  <si>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</si>
  <si>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</si>
  <si>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</si>
  <si>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</si>
  <si>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</si>
  <si>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</si>
  <si>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</si>
  <si>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</si>
  <si>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</si>
  <si>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</si>
  <si>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</si>
  <si>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</si>
  <si>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</si>
  <si>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</si>
  <si>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</si>
  <si>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</si>
  <si>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</si>
  <si>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</si>
  <si>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</si>
  <si>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</si>
  <si>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</si>
  <si>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</si>
  <si>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</si>
  <si>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</si>
  <si>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</si>
  <si>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</si>
  <si>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</si>
  <si>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</si>
  <si>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</si>
  <si>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</si>
  <si>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</si>
  <si>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</si>
  <si>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</si>
  <si>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</si>
  <si>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</si>
  <si>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</si>
  <si>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</si>
  <si>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</si>
  <si>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</si>
  <si>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</si>
  <si>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</si>
  <si>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</si>
  <si>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</si>
  <si>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</si>
  <si>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</si>
  <si>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</si>
  <si>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</si>
  <si>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</si>
  <si>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</si>
  <si>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</si>
  <si>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</si>
  <si>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</si>
  <si>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</si>
  <si>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</si>
  <si>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</si>
  <si>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</si>
  <si>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</si>
  <si>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</si>
  <si>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</si>
  <si>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</si>
  <si>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</si>
  <si>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</si>
  <si>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</si>
  <si>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</si>
  <si>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</si>
  <si>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</si>
  <si>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</si>
  <si>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</si>
  <si>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</si>
  <si>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</si>
  <si>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</si>
  <si>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</si>
  <si>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</si>
  <si>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</si>
  <si>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</si>
  <si>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</si>
  <si>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</si>
  <si>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</si>
  <si>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</si>
  <si>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</si>
  <si>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</si>
  <si>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</si>
  <si>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</si>
  <si>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</si>
  <si>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</si>
  <si>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</si>
  <si>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</si>
  <si>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</si>
  <si>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</si>
  <si>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</si>
  <si>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</si>
  <si>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</si>
  <si>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</si>
  <si>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</si>
  <si>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</si>
  <si>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</si>
  <si>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</si>
  <si>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</si>
  <si>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</si>
  <si>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</si>
  <si>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</si>
  <si>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</si>
  <si>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</si>
  <si>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</si>
  <si>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</si>
  <si>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</si>
  <si>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</si>
  <si>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</si>
  <si>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</si>
  <si>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</si>
  <si>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</si>
  <si>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</si>
  <si>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</si>
  <si>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</si>
  <si>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</si>
  <si>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</si>
  <si>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</si>
  <si>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</si>
  <si>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</si>
  <si>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</si>
  <si>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</si>
  <si>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</si>
  <si>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</si>
  <si>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</si>
  <si>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</si>
  <si>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</si>
  <si>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</si>
  <si>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</si>
  <si>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</si>
  <si>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</si>
  <si>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</si>
  <si>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</si>
  <si>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</si>
  <si>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</si>
  <si>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</si>
  <si>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</si>
  <si>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</si>
  <si>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</si>
  <si>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</si>
  <si>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</si>
  <si>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</si>
  <si>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</si>
  <si>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</si>
  <si>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</si>
  <si>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</si>
  <si>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</si>
  <si>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</si>
  <si>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</si>
  <si>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</si>
  <si>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</si>
  <si>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</si>
  <si>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</si>
  <si>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</si>
  <si>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</si>
  <si>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</si>
  <si>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</si>
  <si>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</si>
  <si>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</si>
  <si>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</si>
  <si>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</si>
  <si>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</si>
  <si>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</si>
  <si>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</si>
  <si>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</si>
  <si>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</si>
  <si>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</si>
  <si>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</si>
  <si>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</si>
  <si>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</si>
  <si>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</si>
  <si>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</si>
  <si>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</si>
  <si>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</si>
  <si>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</si>
  <si>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</si>
  <si>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</si>
  <si>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</si>
  <si>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</si>
  <si>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</si>
  <si>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</si>
  <si>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</si>
  <si>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</si>
  <si>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</si>
  <si>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</si>
  <si>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</si>
  <si>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</si>
  <si>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</si>
  <si>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</si>
  <si>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</si>
  <si>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</si>
  <si>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</si>
  <si>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</si>
  <si>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</si>
  <si>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</si>
  <si>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</si>
  <si>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</si>
  <si>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</si>
  <si>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</si>
  <si>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</si>
  <si>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</si>
  <si>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</si>
  <si>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</si>
  <si>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</si>
  <si>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</si>
  <si>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</si>
  <si>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</si>
  <si>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</si>
  <si>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</si>
  <si>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</si>
  <si>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</si>
  <si>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</si>
  <si>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</si>
  <si>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</si>
  <si>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</si>
  <si>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</si>
  <si>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</si>
  <si>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</si>
  <si>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</si>
  <si>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</si>
  <si>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</si>
  <si>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</si>
  <si>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</si>
  <si>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</si>
  <si>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</si>
  <si>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</si>
  <si>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</si>
  <si>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</si>
  <si>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</si>
  <si>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</si>
  <si>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</si>
  <si>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</si>
  <si>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</si>
  <si>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</si>
  <si>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</si>
  <si>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</si>
  <si>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</si>
  <si>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</si>
  <si>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</si>
  <si>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</si>
  <si>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</si>
  <si>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</si>
  <si>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</si>
  <si>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</si>
  <si>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</si>
  <si>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</si>
  <si>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</si>
  <si>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</si>
  <si>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</si>
  <si>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</si>
  <si>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</si>
  <si>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</si>
  <si>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</si>
  <si>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</si>
  <si>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</si>
  <si>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</si>
  <si>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</si>
  <si>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</si>
  <si>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</si>
  <si>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</si>
  <si>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</si>
  <si>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</si>
  <si>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</si>
  <si>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</si>
  <si>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</si>
  <si>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</si>
  <si>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</si>
  <si>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</si>
  <si>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</si>
  <si>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</si>
  <si>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</si>
  <si>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</si>
  <si>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</si>
  <si>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</si>
  <si>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</si>
  <si>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</si>
  <si>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</si>
  <si>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</si>
  <si>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</si>
  <si>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</si>
  <si>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</si>
  <si>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</si>
  <si>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</si>
  <si>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</si>
  <si>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</si>
  <si>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</si>
  <si>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</si>
  <si>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</si>
  <si>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</si>
  <si>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</si>
  <si>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</si>
  <si>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</si>
  <si>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</si>
  <si>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</si>
  <si>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</si>
  <si>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</si>
  <si>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</si>
  <si>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</si>
  <si>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</si>
  <si>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</si>
  <si>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</si>
  <si>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</si>
  <si>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</si>
  <si>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</si>
  <si>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</si>
  <si>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</si>
  <si>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</si>
  <si>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</si>
  <si>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</si>
  <si>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</si>
  <si>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</si>
  <si>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</si>
  <si>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</si>
  <si>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</si>
  <si>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</si>
  <si>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</si>
  <si>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</si>
  <si>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</si>
  <si>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</si>
  <si>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</si>
  <si>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</si>
  <si>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</si>
  <si>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</si>
  <si>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</si>
  <si>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</si>
  <si>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</si>
  <si>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</si>
  <si>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</si>
  <si>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</si>
  <si>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</si>
  <si>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</si>
  <si>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</si>
  <si>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</si>
  <si>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</si>
  <si>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</si>
  <si>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</si>
  <si>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</si>
  <si>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</si>
  <si>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</si>
  <si>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</si>
  <si>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</si>
  <si>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</si>
  <si>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</si>
  <si>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</si>
  <si>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</si>
  <si>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</si>
  <si>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</si>
  <si>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</si>
  <si>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</si>
  <si>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</si>
  <si>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</si>
  <si>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</si>
  <si>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</si>
  <si>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</si>
  <si>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</si>
  <si>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</si>
  <si>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</si>
  <si>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</si>
  <si>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</si>
  <si>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</si>
  <si>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</si>
  <si>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</si>
  <si>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</si>
  <si>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</si>
  <si>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</si>
  <si>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</si>
  <si>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</si>
  <si>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</si>
  <si>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</si>
  <si>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</si>
  <si>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</si>
  <si>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</si>
  <si>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</si>
  <si>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</si>
  <si>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</si>
  <si>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</si>
  <si>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</si>
  <si>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</si>
  <si>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</si>
  <si>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</si>
  <si>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</si>
  <si>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</si>
  <si>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</si>
  <si>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</si>
  <si>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</si>
  <si>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</si>
  <si>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</si>
  <si>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</si>
  <si>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</si>
  <si>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</si>
  <si>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</si>
  <si>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</si>
  <si>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</si>
  <si>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</si>
  <si>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</si>
  <si>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</si>
  <si>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</si>
  <si>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</si>
  <si>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</si>
  <si>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</si>
  <si>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</si>
  <si>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</si>
  <si>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</si>
  <si>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</si>
  <si>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</si>
  <si>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</si>
  <si>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</si>
  <si>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</si>
  <si>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</si>
  <si>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</si>
  <si>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</si>
  <si>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</si>
  <si>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</si>
  <si>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</si>
  <si>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</si>
  <si>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</si>
  <si>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</si>
  <si>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</si>
  <si>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</si>
  <si>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</si>
  <si>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</si>
  <si>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</si>
  <si>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</si>
  <si>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</si>
  <si>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</si>
  <si>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</si>
  <si>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</si>
  <si>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</si>
  <si>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</si>
  <si>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</si>
  <si>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</si>
  <si>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</si>
  <si>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</si>
  <si>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</si>
  <si>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</si>
  <si>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</si>
  <si>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</si>
  <si>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</si>
  <si>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</si>
  <si>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</si>
  <si>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</si>
  <si>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</si>
  <si>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</si>
  <si>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</si>
  <si>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</si>
  <si>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</si>
  <si>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</si>
  <si>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</si>
  <si>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</si>
  <si>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</si>
  <si>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</si>
  <si>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</si>
  <si>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</si>
  <si>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</si>
  <si>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</si>
  <si>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</si>
  <si>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</si>
  <si>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</si>
  <si>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</si>
  <si>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</si>
  <si>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</si>
  <si>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</si>
  <si>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</si>
  <si>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</si>
  <si>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</si>
  <si>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</si>
  <si>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</si>
  <si>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</si>
  <si>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</si>
  <si>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</si>
  <si>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</si>
  <si>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</si>
  <si>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</si>
  <si>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</si>
  <si>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</si>
  <si>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</si>
  <si>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</si>
  <si>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</si>
  <si>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</si>
  <si>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</si>
  <si>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</si>
  <si>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</si>
  <si>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</si>
  <si>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</si>
  <si>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</si>
  <si>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</si>
  <si>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</si>
  <si>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</si>
  <si>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</si>
  <si>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</si>
  <si>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</si>
  <si>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</si>
  <si>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</si>
  <si>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</si>
  <si>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</si>
  <si>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</si>
  <si>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</si>
  <si>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</si>
  <si>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</si>
  <si>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</si>
  <si>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</si>
  <si>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</si>
  <si>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</si>
  <si>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</si>
  <si>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</si>
  <si>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</si>
  <si>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</si>
  <si>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</si>
  <si>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</si>
  <si>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</si>
  <si>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</si>
  <si>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</si>
  <si>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</si>
  <si>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</si>
  <si>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</si>
  <si>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</si>
  <si>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</si>
  <si>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</si>
  <si>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</si>
  <si>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</si>
  <si>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</si>
  <si>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</si>
  <si>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</si>
  <si>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</si>
  <si>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</si>
  <si>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</si>
  <si>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</si>
  <si>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</si>
  <si>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</si>
  <si>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</si>
  <si>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</si>
  <si>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</si>
  <si>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</si>
  <si>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</si>
  <si>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</si>
  <si>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</si>
  <si>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</si>
  <si>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</si>
  <si>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</si>
  <si>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</si>
  <si>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</si>
  <si>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</si>
  <si>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</si>
  <si>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</si>
  <si>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</si>
  <si>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</si>
  <si>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</si>
  <si>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</si>
  <si>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</si>
  <si>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</si>
  <si>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</si>
  <si>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</si>
  <si>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</si>
  <si>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</si>
  <si>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</si>
  <si>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</si>
  <si>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</si>
  <si>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</si>
  <si>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</si>
  <si>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</si>
  <si>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</si>
  <si>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</si>
  <si>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</si>
  <si>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</si>
  <si>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</si>
  <si>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</si>
  <si>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</si>
  <si>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</si>
  <si>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</si>
  <si>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</si>
  <si>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</si>
  <si>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</si>
  <si>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</si>
  <si>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</si>
  <si>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</si>
  <si>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</si>
  <si>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</si>
  <si>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</si>
  <si>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</si>
  <si>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</si>
  <si>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</si>
  <si>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</si>
  <si>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</si>
  <si>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</si>
  <si>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</si>
  <si>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</si>
  <si>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</si>
  <si>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</si>
  <si>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</si>
  <si>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</si>
  <si>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</si>
  <si>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</si>
  <si>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</si>
  <si>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</si>
  <si>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</si>
  <si>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</si>
  <si>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</si>
  <si>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</si>
  <si>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</si>
  <si>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</si>
  <si>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</si>
  <si>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</si>
  <si>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</si>
  <si>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</si>
  <si>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</si>
  <si>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</si>
  <si>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</si>
  <si>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</si>
  <si>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</si>
  <si>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</si>
  <si>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</si>
  <si>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</si>
  <si>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</si>
  <si>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</si>
  <si>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</si>
  <si>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</si>
  <si>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</si>
  <si>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</si>
  <si>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</si>
  <si>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</si>
  <si>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</si>
  <si>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</si>
  <si>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</si>
  <si>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</si>
  <si>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</si>
  <si>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</si>
  <si>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</si>
  <si>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</si>
  <si>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</si>
  <si>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</si>
  <si>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</si>
  <si>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</si>
  <si>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</si>
  <si>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</si>
  <si>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</si>
  <si>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</si>
  <si>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</si>
  <si>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</si>
  <si>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</si>
  <si>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</si>
  <si>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</si>
  <si>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</si>
  <si>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</si>
  <si>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</si>
  <si>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</si>
  <si>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</si>
  <si>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</si>
  <si>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</si>
  <si>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</si>
  <si>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</si>
  <si>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</si>
  <si>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</si>
  <si>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</si>
  <si>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</si>
  <si>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</si>
  <si>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</si>
  <si>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</si>
  <si>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</si>
  <si>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</si>
  <si>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</si>
  <si>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</si>
  <si>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</si>
  <si>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</si>
  <si>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</si>
  <si>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</si>
  <si>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</si>
  <si>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</si>
  <si>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</si>
  <si>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</si>
  <si>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</si>
  <si>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</si>
  <si>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</si>
  <si>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</si>
  <si>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</si>
  <si>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</si>
  <si>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</si>
  <si>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</si>
  <si>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</si>
  <si>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</si>
  <si>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</si>
  <si>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</si>
  <si>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</si>
  <si>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</si>
  <si>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</si>
  <si>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</si>
  <si>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</si>
  <si>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</si>
  <si>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</si>
  <si>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</si>
  <si>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</si>
  <si>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</si>
  <si>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</si>
  <si>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</si>
  <si>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</si>
  <si>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</si>
  <si>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</si>
  <si>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</si>
  <si>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</si>
  <si>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</si>
  <si>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</si>
  <si>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</si>
  <si>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</si>
  <si>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</si>
  <si>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</si>
  <si>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</si>
  <si>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</si>
  <si>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</si>
  <si>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</si>
  <si>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</si>
  <si>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</si>
  <si>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</si>
  <si>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</si>
  <si>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</si>
  <si>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</si>
  <si>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</si>
  <si>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</si>
  <si>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</si>
  <si>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</si>
  <si>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</si>
  <si>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</si>
  <si>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</si>
  <si>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</si>
  <si>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</si>
  <si>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</si>
  <si>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</si>
  <si>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</si>
  <si>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</si>
  <si>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</si>
  <si>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</si>
  <si>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</si>
  <si>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</si>
  <si>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</si>
  <si>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</si>
  <si>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</si>
  <si>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</si>
  <si>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</si>
  <si>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</si>
  <si>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</si>
  <si>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</si>
  <si>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</si>
  <si>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</si>
  <si>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</si>
  <si>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</si>
  <si>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</si>
  <si>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</si>
  <si>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</si>
  <si>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</si>
  <si>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</si>
  <si>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</si>
  <si>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</si>
  <si>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</si>
  <si>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</si>
  <si>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</si>
  <si>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</si>
  <si>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</si>
  <si>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</si>
  <si>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</si>
  <si>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</si>
  <si>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</si>
  <si>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</si>
  <si>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</si>
  <si>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</si>
  <si>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</si>
  <si>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</si>
  <si>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</si>
  <si>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</si>
  <si>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</si>
  <si>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</si>
  <si>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</si>
  <si>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</si>
  <si>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</si>
  <si>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</si>
  <si>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</si>
  <si>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</si>
  <si>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</si>
  <si>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</si>
  <si>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</si>
  <si>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</si>
  <si>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</si>
  <si>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</si>
  <si>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</si>
  <si>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</si>
  <si>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</si>
  <si>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</si>
  <si>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</si>
  <si>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</si>
  <si>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</si>
  <si>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</si>
  <si>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</si>
  <si>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</si>
  <si>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</si>
  <si>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</si>
  <si>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</si>
  <si>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</si>
  <si>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</si>
  <si>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</si>
  <si>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</si>
  <si>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</si>
  <si>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</si>
  <si>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</si>
  <si>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</si>
  <si>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</si>
  <si>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</si>
  <si>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</si>
  <si>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</si>
  <si>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</si>
  <si>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</si>
  <si>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</si>
  <si>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</si>
  <si>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</si>
  <si>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</si>
  <si>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</si>
  <si>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</si>
  <si>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</si>
  <si>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</si>
  <si>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</si>
  <si>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</si>
  <si>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</si>
  <si>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</si>
  <si>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</si>
  <si>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</si>
  <si>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</si>
  <si>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</si>
  <si>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</si>
  <si>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</si>
  <si>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</si>
  <si>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</si>
  <si>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</si>
  <si>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</si>
  <si>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</si>
  <si>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</si>
  <si>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</si>
  <si>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</si>
  <si>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</si>
  <si>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</si>
  <si>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</si>
  <si>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</si>
  <si>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</si>
  <si>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</si>
  <si>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</si>
  <si>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</si>
  <si>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</si>
  <si>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</si>
  <si>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</si>
  <si>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</si>
  <si>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</si>
  <si>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</si>
  <si>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</si>
  <si>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</si>
  <si>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</si>
  <si>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</si>
  <si>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</si>
  <si>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</si>
  <si>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</si>
  <si>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</si>
  <si>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</si>
  <si>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</si>
  <si>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</si>
  <si>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</si>
  <si>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</si>
  <si>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</si>
  <si>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</si>
  <si>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</si>
  <si>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</si>
  <si>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</si>
  <si>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</si>
  <si>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</si>
  <si>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</si>
  <si>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</si>
  <si>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</si>
  <si>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</si>
  <si>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</si>
  <si>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</si>
  <si>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</si>
  <si>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</si>
  <si>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</si>
  <si>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</si>
  <si>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</si>
  <si>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</si>
  <si>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</si>
  <si>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</si>
  <si>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</si>
  <si>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</si>
  <si>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</si>
  <si>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</si>
  <si>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</si>
  <si>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</si>
  <si>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</si>
  <si>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</si>
  <si>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</si>
  <si>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</si>
  <si>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</si>
  <si>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</si>
  <si>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</si>
  <si>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</si>
  <si>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</si>
  <si>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</si>
  <si>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</si>
  <si>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</si>
  <si>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</si>
  <si>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</si>
  <si>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</si>
  <si>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</si>
  <si>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</si>
  <si>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</si>
  <si>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</si>
  <si>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</si>
  <si>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</si>
  <si>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</si>
  <si>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</si>
  <si>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</si>
  <si>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</si>
  <si>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</si>
  <si>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</si>
  <si>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</si>
  <si>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</si>
  <si>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</si>
  <si>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</si>
  <si>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</si>
  <si>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</si>
  <si>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</si>
  <si>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</si>
  <si>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</si>
  <si>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</si>
  <si>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</si>
  <si>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</si>
  <si>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</si>
  <si>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</si>
  <si>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</si>
  <si>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</si>
  <si>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</si>
  <si>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</si>
  <si>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</si>
  <si>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</si>
  <si>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</si>
  <si>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</si>
  <si>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</si>
  <si>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</si>
  <si>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</si>
  <si>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</si>
  <si>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</si>
  <si>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</si>
  <si>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</si>
  <si>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</si>
  <si>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</si>
  <si>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</si>
  <si>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</si>
  <si>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</si>
  <si>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</si>
  <si>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</si>
  <si>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</si>
  <si>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</si>
  <si>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</si>
  <si>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</si>
  <si>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</si>
  <si>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</si>
  <si>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</si>
  <si>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</si>
  <si>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</si>
  <si>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</si>
  <si>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</si>
  <si>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</si>
  <si>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</si>
  <si>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</si>
  <si>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</si>
  <si>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</si>
  <si>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</si>
  <si>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</si>
  <si>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</si>
  <si>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</si>
  <si>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</si>
  <si>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</si>
  <si>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</si>
  <si>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</si>
  <si>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</si>
  <si>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</si>
  <si>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</si>
  <si>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</si>
  <si>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</si>
  <si>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</si>
  <si>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</si>
  <si>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</si>
  <si>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</si>
  <si>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</si>
  <si>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</si>
  <si>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</si>
  <si>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</si>
  <si>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</si>
  <si>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</si>
  <si>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</si>
  <si>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</si>
  <si>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</si>
  <si>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</si>
  <si>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</si>
  <si>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</si>
  <si>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</si>
  <si>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</si>
  <si>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</si>
  <si>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</si>
  <si>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</si>
  <si>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</si>
  <si>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</si>
  <si>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</si>
  <si>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</si>
  <si>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</si>
  <si>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</si>
  <si>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</si>
  <si>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</si>
  <si>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</si>
  <si>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</si>
  <si>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</si>
  <si>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</si>
  <si>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</si>
  <si>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</si>
  <si>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</si>
  <si>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</si>
  <si>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</si>
  <si>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</si>
  <si>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</si>
  <si>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</si>
  <si>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</si>
  <si>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</si>
  <si>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</si>
  <si>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</si>
  <si>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</si>
  <si>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</si>
  <si>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</si>
  <si>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</si>
  <si>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</si>
  <si>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</si>
  <si>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</si>
  <si>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</si>
  <si>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</si>
  <si>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</si>
  <si>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</si>
  <si>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</si>
  <si>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</si>
  <si>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</si>
  <si>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</si>
  <si>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</si>
  <si>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</si>
  <si>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</si>
  <si>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</si>
  <si>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</si>
  <si>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</si>
  <si>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</si>
  <si>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</si>
  <si>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</si>
  <si>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</si>
  <si>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</si>
  <si>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</si>
  <si>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</si>
  <si>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</si>
  <si>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</si>
  <si>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</si>
  <si>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</si>
  <si>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</si>
  <si>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</si>
  <si>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</si>
  <si>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</si>
  <si>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</si>
  <si>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</si>
  <si>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</si>
  <si>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</si>
  <si>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</si>
  <si>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</si>
  <si>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</si>
  <si>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</si>
  <si>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</si>
  <si>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</si>
  <si>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</si>
  <si>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</si>
  <si>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</si>
  <si>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</si>
  <si>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</si>
  <si>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</si>
  <si>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</si>
  <si>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</si>
  <si>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</si>
  <si>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</si>
  <si>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</si>
  <si>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</si>
  <si>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</si>
  <si>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</si>
  <si>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</si>
  <si>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</si>
  <si>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</si>
  <si>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</si>
  <si>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</si>
  <si>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</si>
  <si>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</si>
  <si>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</si>
  <si>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</si>
  <si>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</si>
  <si>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</si>
  <si>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</si>
  <si>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</si>
  <si>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</si>
  <si>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</si>
  <si>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</si>
  <si>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</si>
  <si>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</si>
  <si>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</si>
  <si>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</si>
  <si>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</si>
  <si>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</si>
  <si>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</si>
  <si>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</si>
  <si>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</si>
  <si>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</si>
  <si>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</si>
  <si>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</si>
  <si>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</si>
  <si>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</si>
  <si>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</si>
  <si>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</si>
  <si>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</si>
  <si>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</si>
  <si>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</si>
  <si>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</si>
  <si>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</si>
  <si>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</si>
  <si>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</si>
  <si>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</si>
  <si>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</si>
  <si>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</si>
  <si>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</si>
  <si>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</si>
  <si>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</si>
  <si>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</si>
  <si>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</si>
  <si>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</si>
  <si>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</si>
  <si>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</si>
  <si>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</si>
  <si>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</si>
  <si>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</si>
  <si>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</si>
  <si>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</si>
  <si>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</si>
  <si>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</si>
  <si>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</si>
  <si>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</si>
  <si>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</si>
  <si>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</si>
  <si>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</si>
  <si>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</si>
  <si>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</si>
  <si>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</si>
  <si>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</si>
  <si>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</si>
  <si>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</si>
  <si>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</si>
  <si>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</si>
  <si>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</si>
  <si>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</si>
  <si>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</si>
  <si>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</si>
  <si>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</si>
  <si>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</si>
  <si>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</si>
  <si>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</si>
  <si>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</si>
  <si>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</si>
  <si>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</si>
  <si>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</si>
  <si>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</si>
  <si>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</si>
  <si>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</si>
  <si>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</si>
  <si>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</si>
  <si>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</si>
  <si>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</si>
  <si>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</si>
  <si>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</si>
  <si>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</si>
  <si>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</si>
  <si>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</si>
  <si>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</si>
  <si>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</si>
  <si>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</si>
  <si>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</si>
  <si>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</si>
  <si>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</si>
  <si>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</si>
  <si>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</si>
  <si>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</si>
  <si>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</si>
  <si>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</si>
  <si>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</si>
  <si>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</si>
  <si>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</si>
  <si>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</si>
  <si>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</si>
  <si>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</si>
  <si>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</si>
  <si>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</si>
  <si>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</si>
  <si>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</si>
  <si>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</si>
  <si>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</si>
  <si>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</si>
  <si>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</si>
  <si>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</si>
  <si>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</si>
  <si>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</si>
  <si>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</si>
  <si>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</si>
  <si>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</si>
  <si>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</si>
  <si>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</si>
  <si>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</si>
  <si>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</si>
  <si>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</si>
  <si>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</si>
  <si>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</si>
  <si>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</si>
  <si>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</si>
  <si>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</si>
  <si>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</si>
  <si>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</si>
  <si>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</si>
  <si>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</si>
  <si>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</si>
  <si>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</si>
  <si>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</si>
  <si>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</si>
  <si>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</si>
  <si>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</si>
  <si>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</si>
  <si>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</si>
  <si>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</si>
  <si>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</si>
  <si>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</si>
  <si>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</si>
  <si>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</si>
  <si>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</si>
  <si>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</si>
  <si>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</si>
  <si>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</si>
  <si>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</si>
  <si>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</si>
  <si>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</si>
  <si>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</si>
  <si>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</si>
  <si>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</si>
  <si>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</si>
  <si>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</si>
  <si>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</si>
  <si>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</si>
  <si>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</si>
  <si>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</si>
  <si>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</si>
  <si>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</si>
  <si>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</si>
  <si>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</si>
  <si>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</si>
  <si>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</si>
  <si>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</si>
  <si>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</si>
  <si>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</si>
  <si>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</si>
  <si>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</si>
  <si>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</si>
  <si>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</si>
  <si>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</si>
  <si>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</si>
  <si>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</si>
  <si>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</si>
  <si>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</si>
  <si>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</si>
  <si>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</si>
  <si>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</si>
  <si>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</si>
  <si>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</si>
  <si>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</si>
  <si>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</si>
  <si>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</si>
  <si>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</si>
  <si>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</si>
  <si>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</si>
  <si>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</si>
  <si>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</si>
  <si>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</si>
  <si>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</si>
  <si>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</si>
  <si>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</si>
  <si>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</si>
  <si>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</si>
  <si>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</si>
  <si>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</si>
  <si>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</si>
  <si>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</si>
  <si>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</si>
  <si>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</si>
  <si>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</si>
  <si>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</si>
  <si>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</si>
  <si>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</si>
  <si>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</si>
  <si>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</si>
  <si>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</si>
  <si>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</si>
  <si>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</si>
  <si>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</si>
  <si>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</si>
  <si>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</si>
  <si>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</si>
  <si>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</si>
  <si>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</si>
  <si>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</si>
  <si>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</si>
  <si>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</si>
  <si>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</si>
  <si>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</si>
  <si>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</si>
  <si>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</si>
  <si>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</si>
  <si>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</si>
  <si>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</si>
  <si>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</si>
  <si>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</si>
  <si>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</si>
  <si>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</si>
  <si>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</si>
  <si>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</si>
  <si>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</si>
  <si>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</si>
  <si>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</si>
  <si>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</si>
  <si>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</si>
  <si>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</si>
  <si>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</si>
  <si>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</si>
  <si>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</si>
  <si>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</si>
  <si>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</si>
  <si>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</si>
  <si>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</si>
  <si>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</si>
  <si>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</si>
  <si>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</si>
  <si>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</si>
  <si>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</si>
  <si>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</si>
  <si>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</si>
  <si>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</si>
  <si>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</si>
  <si>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</si>
  <si>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</si>
  <si>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</si>
  <si>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</si>
  <si>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</si>
  <si>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</si>
  <si>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</si>
  <si>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</si>
  <si>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</si>
  <si>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</si>
  <si>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</si>
  <si>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</si>
  <si>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</si>
  <si>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</si>
  <si>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</si>
  <si>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</si>
  <si>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</si>
  <si>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</si>
  <si>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</si>
  <si>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</si>
  <si>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</si>
  <si>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</si>
  <si>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</si>
  <si>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</si>
  <si>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</si>
  <si>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</si>
  <si>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</si>
  <si>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</si>
  <si>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</si>
  <si>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</si>
  <si>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</si>
  <si>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</si>
  <si>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</si>
  <si>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</si>
  <si>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</si>
  <si>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</si>
  <si>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</si>
  <si>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</si>
  <si>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</si>
  <si>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</si>
  <si>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</si>
  <si>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</si>
  <si>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</si>
  <si>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</si>
  <si>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</si>
  <si>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</si>
  <si>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</si>
  <si>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</si>
  <si>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</si>
  <si>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</si>
  <si>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</si>
  <si>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</si>
  <si>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</si>
  <si>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</si>
  <si>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</si>
  <si>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</si>
  <si>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</si>
  <si>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</si>
  <si>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</si>
  <si>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</si>
  <si>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</si>
  <si>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</si>
  <si>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</si>
  <si>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</si>
  <si>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</si>
  <si>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</si>
  <si>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</si>
  <si>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</si>
  <si>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</si>
  <si>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</si>
  <si>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</si>
  <si>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</si>
  <si>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</si>
  <si>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</si>
  <si>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</si>
  <si>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</si>
  <si>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</si>
  <si>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</si>
  <si>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</si>
  <si>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</si>
  <si>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</si>
  <si>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</si>
  <si>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</si>
  <si>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</si>
  <si>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</si>
  <si>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</si>
  <si>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</si>
  <si>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</si>
  <si>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</si>
  <si>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</si>
  <si>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</si>
  <si>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</si>
  <si>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</si>
  <si>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</si>
  <si>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</si>
  <si>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</si>
  <si>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</si>
  <si>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</si>
  <si>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</si>
  <si>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</si>
  <si>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</si>
  <si>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</si>
  <si>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</si>
  <si>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</si>
  <si>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</si>
  <si>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</si>
  <si>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</si>
  <si>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</si>
  <si>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</si>
  <si>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</si>
  <si>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</si>
  <si>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</si>
  <si>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</si>
  <si>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</si>
  <si>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</si>
  <si>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</si>
  <si>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</si>
  <si>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</si>
  <si>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</si>
  <si>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</si>
  <si>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</si>
  <si>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</si>
  <si>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</si>
  <si>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</si>
  <si>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</si>
  <si>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</si>
  <si>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</si>
  <si>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</si>
  <si>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</si>
  <si>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</si>
  <si>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</si>
  <si>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</si>
  <si>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</si>
  <si>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</si>
  <si>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</si>
  <si>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</si>
  <si>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</si>
  <si>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</si>
  <si>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</si>
  <si>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</si>
  <si>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</si>
  <si>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</si>
  <si>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</si>
  <si>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</si>
  <si>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</si>
  <si>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</si>
  <si>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</si>
  <si>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</si>
  <si>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</si>
  <si>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</si>
  <si>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</si>
  <si>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</si>
  <si>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</si>
  <si>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</si>
  <si>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</si>
  <si>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</si>
  <si>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</si>
  <si>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</si>
  <si>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</si>
  <si>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</si>
  <si>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</si>
  <si>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</si>
  <si>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</si>
  <si>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</si>
  <si>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</si>
  <si>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</si>
  <si>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</si>
  <si>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</si>
  <si>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</si>
  <si>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</si>
  <si>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</si>
  <si>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</si>
  <si>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</si>
  <si>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</si>
  <si>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</si>
  <si>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</si>
  <si>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</si>
  <si>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</si>
  <si>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</si>
  <si>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</si>
  <si>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</si>
  <si>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</si>
  <si>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</si>
  <si>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</si>
  <si>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</si>
  <si>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</si>
  <si>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</si>
  <si>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</si>
  <si>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</si>
  <si>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</si>
  <si>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</si>
  <si>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</si>
  <si>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</si>
  <si>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</si>
  <si>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</si>
  <si>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</si>
  <si>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</si>
  <si>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</si>
  <si>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</si>
  <si>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</si>
  <si>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</si>
  <si>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</si>
  <si>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</si>
  <si>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</si>
  <si>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</si>
  <si>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</si>
  <si>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</si>
  <si>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</si>
  <si>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</si>
  <si>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</si>
  <si>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</si>
  <si>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</si>
  <si>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</si>
  <si>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</si>
  <si>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</si>
  <si>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</si>
  <si>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</si>
  <si>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</si>
  <si>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</si>
  <si>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</si>
  <si>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</si>
  <si>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</si>
  <si>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</si>
  <si>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</si>
  <si>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</si>
  <si>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</si>
  <si>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</si>
  <si>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</si>
  <si>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</si>
  <si>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</si>
  <si>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</si>
  <si>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</si>
  <si>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</si>
  <si>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</si>
  <si>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</si>
  <si>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</si>
  <si>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</si>
  <si>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</si>
  <si>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</si>
  <si>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</si>
  <si>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</si>
  <si>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</si>
  <si>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</si>
  <si>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</si>
  <si>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</si>
  <si>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</si>
  <si>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</si>
  <si>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</si>
  <si>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</si>
  <si>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</si>
  <si>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</si>
  <si>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</si>
  <si>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</si>
  <si>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</si>
  <si>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</si>
  <si>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</si>
  <si>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</si>
  <si>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</si>
  <si>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</si>
  <si>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</si>
  <si>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</si>
  <si>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</si>
  <si>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</si>
  <si>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</si>
  <si>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</si>
  <si>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</si>
  <si>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</si>
  <si>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</si>
  <si>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</si>
  <si>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</si>
  <si>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</si>
  <si>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</si>
  <si>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</si>
  <si>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</si>
  <si>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</si>
  <si>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</si>
  <si>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</si>
  <si>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</si>
  <si>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</si>
  <si>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</si>
  <si>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</si>
  <si>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</si>
  <si>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</si>
  <si>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</si>
  <si>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</si>
  <si>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</si>
  <si>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</si>
  <si>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</si>
  <si>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</si>
  <si>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</si>
  <si>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</si>
  <si>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</si>
  <si>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</si>
  <si>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</si>
  <si>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</si>
  <si>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</si>
  <si>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</si>
  <si>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</si>
  <si>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</si>
  <si>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</si>
  <si>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</si>
  <si>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</si>
  <si>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</si>
  <si>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</si>
  <si>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</si>
  <si>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</si>
  <si>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</si>
  <si>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</si>
  <si>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</si>
  <si>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</si>
  <si>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</si>
  <si>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</si>
  <si>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</si>
  <si>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</si>
  <si>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</si>
  <si>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</si>
  <si>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</si>
  <si>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</si>
  <si>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</si>
  <si>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</si>
  <si>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</si>
  <si>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</si>
  <si>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</si>
  <si>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</si>
  <si>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</si>
  <si>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</si>
  <si>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</si>
  <si>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</si>
  <si>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</si>
  <si>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</si>
  <si>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</si>
  <si>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</si>
  <si>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</si>
  <si>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</si>
  <si>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</si>
  <si>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</si>
  <si>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</si>
  <si>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</si>
  <si>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</si>
  <si>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</si>
  <si>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</si>
  <si>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</si>
  <si>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</si>
  <si>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</si>
  <si>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</si>
  <si>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</si>
  <si>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</si>
  <si>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</si>
  <si>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</si>
  <si>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</si>
  <si>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</si>
  <si>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</si>
  <si>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</si>
  <si>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</si>
  <si>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</si>
  <si>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</si>
  <si>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</si>
  <si>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</si>
  <si>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</si>
  <si>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</si>
  <si>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</si>
  <si>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</si>
  <si>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</si>
  <si>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</si>
  <si>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</si>
  <si>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</si>
  <si>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</si>
  <si>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</si>
  <si>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</si>
  <si>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</si>
  <si>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</si>
  <si>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</si>
  <si>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</si>
  <si>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</si>
  <si>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</si>
  <si>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</si>
  <si>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</si>
  <si>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</si>
  <si>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</si>
  <si>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</si>
  <si>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</si>
  <si>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</si>
  <si>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</si>
  <si>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</si>
  <si>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</si>
  <si>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</si>
  <si>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</si>
  <si>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</si>
  <si>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</si>
  <si>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</si>
  <si>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</si>
  <si>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</si>
  <si>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</si>
  <si>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</si>
  <si>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</si>
  <si>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</si>
  <si>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</si>
  <si>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</si>
  <si>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</si>
  <si>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</si>
  <si>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</si>
  <si>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</si>
  <si>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</si>
  <si>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</si>
  <si>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</si>
  <si>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</si>
  <si>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</si>
  <si>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</si>
  <si>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</si>
  <si>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</si>
  <si>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</si>
  <si>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</si>
  <si>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</si>
  <si>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</si>
  <si>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</si>
  <si>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</si>
  <si>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</si>
  <si>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</si>
  <si>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</si>
  <si>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</si>
  <si>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</si>
  <si>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</si>
  <si>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</si>
  <si>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</si>
  <si>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</si>
  <si>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</si>
  <si>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</si>
  <si>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</si>
  <si>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</si>
  <si>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</si>
  <si>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</si>
  <si>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</si>
  <si>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</si>
  <si>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</si>
  <si>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</si>
  <si>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</si>
  <si>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</si>
  <si>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</si>
  <si>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</si>
  <si>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</si>
  <si>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</si>
  <si>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</si>
  <si>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</si>
  <si>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</si>
  <si>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</si>
  <si>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</si>
  <si>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</si>
  <si>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</si>
  <si>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</si>
  <si>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</si>
  <si>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</si>
  <si>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</si>
  <si>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</si>
  <si>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</si>
  <si>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</si>
  <si>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</si>
  <si>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</si>
  <si>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</si>
  <si>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</si>
  <si>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</si>
  <si>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</si>
  <si>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</si>
  <si>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</si>
  <si>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</si>
  <si>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</si>
  <si>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</si>
  <si>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</si>
  <si>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</si>
  <si>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</si>
  <si>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</si>
  <si>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</si>
  <si>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</si>
  <si>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</si>
  <si>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</si>
  <si>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</si>
  <si>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</si>
  <si>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</si>
  <si>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</si>
  <si>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</si>
  <si>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</si>
  <si>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</si>
  <si>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</si>
  <si>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</si>
  <si>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</si>
  <si>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</si>
  <si>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</si>
  <si>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</si>
  <si>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</si>
  <si>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</si>
  <si>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</si>
  <si>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</si>
  <si>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</si>
  <si>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</si>
  <si>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</si>
  <si>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</si>
  <si>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</si>
  <si>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</si>
  <si>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</si>
  <si>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</si>
  <si>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</si>
  <si>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</si>
  <si>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</si>
  <si>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</si>
  <si>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</si>
  <si>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</si>
  <si>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</si>
  <si>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</si>
  <si>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</si>
  <si>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</si>
  <si>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</si>
  <si>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</si>
  <si>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</si>
  <si>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</si>
  <si>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</si>
  <si>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</si>
  <si>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</si>
  <si>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</si>
  <si>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</si>
  <si>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</si>
  <si>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</si>
  <si>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</si>
  <si>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</si>
  <si>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</si>
  <si>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</si>
  <si>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</si>
  <si>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</si>
  <si>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</si>
  <si>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</si>
  <si>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</si>
  <si>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</si>
  <si>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</si>
  <si>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</si>
  <si>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</si>
  <si>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</si>
  <si>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</si>
  <si>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</si>
  <si>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</si>
  <si>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</si>
  <si>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</si>
  <si>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</si>
  <si>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</si>
  <si>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</si>
  <si>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</si>
  <si>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</si>
  <si>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</si>
  <si>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</si>
  <si>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</si>
  <si>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</si>
  <si>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</si>
  <si>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</si>
  <si>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</si>
  <si>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</si>
  <si>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</si>
  <si>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</si>
  <si>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</si>
  <si>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</si>
  <si>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</si>
  <si>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</si>
  <si>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</si>
  <si>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</si>
  <si>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</si>
  <si>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</si>
  <si>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</si>
  <si>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</si>
  <si>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</si>
  <si>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</si>
  <si>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</si>
  <si>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</si>
  <si>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</si>
  <si>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</si>
  <si>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</si>
  <si>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</si>
  <si>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</si>
  <si>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</si>
  <si>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</si>
  <si>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</si>
  <si>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</si>
  <si>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</si>
  <si>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</si>
  <si>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</si>
  <si>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</si>
  <si>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</si>
  <si>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</si>
  <si>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</si>
  <si>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</si>
  <si>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</si>
  <si>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</si>
  <si>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</si>
  <si>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</si>
  <si>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</si>
  <si>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</si>
  <si>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</si>
  <si>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</si>
  <si>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</si>
  <si>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</si>
  <si>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</si>
  <si>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</si>
  <si>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</si>
  <si>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</si>
  <si>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</si>
  <si>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</si>
  <si>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</si>
  <si>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</si>
  <si>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</si>
  <si>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</si>
  <si>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</si>
  <si>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</si>
  <si>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</si>
  <si>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</si>
  <si>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</si>
  <si>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</si>
  <si>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</si>
  <si>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</si>
  <si>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</si>
  <si>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</si>
  <si>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</si>
  <si>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</si>
  <si>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</si>
  <si>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</si>
  <si>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</si>
  <si>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</si>
  <si>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</si>
  <si>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</si>
  <si>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</si>
  <si>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</si>
  <si>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</si>
  <si>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</si>
  <si>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</si>
  <si>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</si>
  <si>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</si>
  <si>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</si>
  <si>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</si>
  <si>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</si>
  <si>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</si>
  <si>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</si>
  <si>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</si>
  <si>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</si>
  <si>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</si>
  <si>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</si>
  <si>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</si>
  <si>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</si>
  <si>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</si>
  <si>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</si>
  <si>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</si>
  <si>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</si>
  <si>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</si>
  <si>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</si>
  <si>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</si>
  <si>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</si>
  <si>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</si>
  <si>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</si>
  <si>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</si>
  <si>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</si>
  <si>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</si>
  <si>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</si>
  <si>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</si>
  <si>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</si>
  <si>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</si>
  <si>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</si>
  <si>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</si>
  <si>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</si>
  <si>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</si>
  <si>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</si>
  <si>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</si>
  <si>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</si>
  <si>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</si>
  <si>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</si>
  <si>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</si>
  <si>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</si>
  <si>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</si>
  <si>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</si>
  <si>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</si>
  <si>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</si>
  <si>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</si>
  <si>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</si>
  <si>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</si>
  <si>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</si>
  <si>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</si>
  <si>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</si>
  <si>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</si>
  <si>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</si>
  <si>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</si>
  <si>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</si>
  <si>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</si>
  <si>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</si>
  <si>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</si>
  <si>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</si>
  <si>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</si>
  <si>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</si>
  <si>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</si>
  <si>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</si>
  <si>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</si>
  <si>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</si>
  <si>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</si>
  <si>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</si>
  <si>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</si>
  <si>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</si>
  <si>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</si>
  <si>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</si>
  <si>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</si>
  <si>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</si>
  <si>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</si>
  <si>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</si>
  <si>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</si>
  <si>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</si>
  <si>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</si>
  <si>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</si>
  <si>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</si>
  <si>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</si>
  <si>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</si>
  <si>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</si>
  <si>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</si>
  <si>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</si>
  <si>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</si>
  <si>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</si>
  <si>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</si>
  <si>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</si>
  <si>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</si>
  <si>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</si>
  <si>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</si>
  <si>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</si>
  <si>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</si>
  <si>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</si>
  <si>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</si>
  <si>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</si>
  <si>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</si>
  <si>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</si>
  <si>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</si>
  <si>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</si>
  <si>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</si>
  <si>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</si>
  <si>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</si>
  <si>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</si>
  <si>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</si>
  <si>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</si>
  <si>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</si>
  <si>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</si>
  <si>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</si>
  <si>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</si>
  <si>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</si>
  <si>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</si>
  <si>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</si>
  <si>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</si>
  <si>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</si>
  <si>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</si>
  <si>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</si>
  <si>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</si>
  <si>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</si>
  <si>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</si>
  <si>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</si>
  <si>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</si>
  <si>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</si>
  <si>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</si>
  <si>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</si>
  <si>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</si>
  <si>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</si>
  <si>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</si>
  <si>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</si>
  <si>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</si>
  <si>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</si>
  <si>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</si>
  <si>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</si>
  <si>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</si>
  <si>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</si>
  <si>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</si>
  <si>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</si>
  <si>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</si>
  <si>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</si>
  <si>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</si>
  <si>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</si>
  <si>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</si>
  <si>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</si>
  <si>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</si>
  <si>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</si>
  <si>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</si>
  <si>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</si>
  <si>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</si>
  <si>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</si>
  <si>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</si>
  <si>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</si>
  <si>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</si>
  <si>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</si>
  <si>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</si>
  <si>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</si>
  <si>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</si>
  <si>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</si>
  <si>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</si>
  <si>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</si>
  <si>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</si>
  <si>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</si>
  <si>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</si>
  <si>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</si>
  <si>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</si>
  <si>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</si>
  <si>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</si>
  <si>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</si>
  <si>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</si>
  <si>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</si>
  <si>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</si>
  <si>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</si>
  <si>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</si>
  <si>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</si>
  <si>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</si>
  <si>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</si>
  <si>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</si>
  <si>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</si>
  <si>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</si>
  <si>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</si>
  <si>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</si>
  <si>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</si>
  <si>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</si>
  <si>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</si>
  <si>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</si>
  <si>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</si>
  <si>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</si>
  <si>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</si>
  <si>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</si>
  <si>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</si>
  <si>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</si>
  <si>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</si>
  <si>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</si>
  <si>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</si>
  <si>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</si>
  <si>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</si>
  <si>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</si>
  <si>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</si>
  <si>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</si>
  <si>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</si>
  <si>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</si>
  <si>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</si>
  <si>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</si>
  <si>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</si>
  <si>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</si>
  <si>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</si>
  <si>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</si>
  <si>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</si>
  <si>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</si>
  <si>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</si>
  <si>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</si>
  <si>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</si>
  <si>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</si>
  <si>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</si>
  <si>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</si>
  <si>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</si>
  <si>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</si>
  <si>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</si>
  <si>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</si>
  <si>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</si>
  <si>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</si>
  <si>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</si>
  <si>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</si>
  <si>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</si>
  <si>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</si>
  <si>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</si>
  <si>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</si>
  <si>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</si>
  <si>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</si>
  <si>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</si>
  <si>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</si>
  <si>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</si>
  <si>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</si>
  <si>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</si>
  <si>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</si>
  <si>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</si>
  <si>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</si>
  <si>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</si>
  <si>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</si>
  <si>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</si>
  <si>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</si>
  <si>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</si>
  <si>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</si>
  <si>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</si>
  <si>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</si>
  <si>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</si>
  <si>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</si>
  <si>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</si>
  <si>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</si>
  <si>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</si>
  <si>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</si>
  <si>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</si>
  <si>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</si>
  <si>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</si>
  <si>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</si>
  <si>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</si>
  <si>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</si>
  <si>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</si>
  <si>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</si>
  <si>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</si>
  <si>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</si>
  <si>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</si>
  <si>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</si>
  <si>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</si>
  <si>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</si>
  <si>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</si>
  <si>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</si>
  <si>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</si>
  <si>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</si>
  <si>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</si>
  <si>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</si>
  <si>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</si>
  <si>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</si>
  <si>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</si>
  <si>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</si>
  <si>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</si>
  <si>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</si>
  <si>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</si>
  <si>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</si>
  <si>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</si>
  <si>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</si>
  <si>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</si>
  <si>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</si>
  <si>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</si>
  <si>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</si>
  <si>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</si>
  <si>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</si>
  <si>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</si>
  <si>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</si>
  <si>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</si>
  <si>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</si>
  <si>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</si>
  <si>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</si>
  <si>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</si>
  <si>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</si>
  <si>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</si>
  <si>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</si>
  <si>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</si>
  <si>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</si>
  <si>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</si>
  <si>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</si>
  <si>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</si>
  <si>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</si>
  <si>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</si>
  <si>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</si>
  <si>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</si>
  <si>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</si>
  <si>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</si>
  <si>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</si>
  <si>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</si>
  <si>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</si>
  <si>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</si>
  <si>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</si>
  <si>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</si>
  <si>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</si>
  <si>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</si>
  <si>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</si>
  <si>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</si>
  <si>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</si>
  <si>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</si>
  <si>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</si>
  <si>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</si>
  <si>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</si>
  <si>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</si>
  <si>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</si>
  <si>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</si>
  <si>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</si>
  <si>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</si>
  <si>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</si>
  <si>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</si>
  <si>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</si>
  <si>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</si>
  <si>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</si>
  <si>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</si>
  <si>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</si>
  <si>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</si>
  <si>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</si>
  <si>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</si>
  <si>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</si>
  <si>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</si>
  <si>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</si>
  <si>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</si>
  <si>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</si>
  <si>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</si>
  <si>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</si>
  <si>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</si>
  <si>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</si>
  <si>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</si>
  <si>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</si>
  <si>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</si>
  <si>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</si>
  <si>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</si>
  <si>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</si>
  <si>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</si>
  <si>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</si>
  <si>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</si>
  <si>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</si>
  <si>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</si>
  <si>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</si>
  <si>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</si>
  <si>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</si>
  <si>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</si>
  <si>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</si>
  <si>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</si>
  <si>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</si>
  <si>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</si>
  <si>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</si>
  <si>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</si>
  <si>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</si>
  <si>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</si>
  <si>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</si>
  <si>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</si>
  <si>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</si>
  <si>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</si>
  <si>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</si>
  <si>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</si>
  <si>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</si>
  <si>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</si>
  <si>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</si>
  <si>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</si>
  <si>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</si>
  <si>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</si>
  <si>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</si>
  <si>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</si>
  <si>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</si>
  <si>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</si>
  <si>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</si>
  <si>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</si>
  <si>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</si>
  <si>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</si>
  <si>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</si>
  <si>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</si>
  <si>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</si>
  <si>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</si>
  <si>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</si>
  <si>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</si>
  <si>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</si>
  <si>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</si>
  <si>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</si>
  <si>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</si>
  <si>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</si>
  <si>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</si>
  <si>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</si>
  <si>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</si>
  <si>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</si>
  <si>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</si>
  <si>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</si>
  <si>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</si>
  <si>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</si>
  <si>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</si>
  <si>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</si>
  <si>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</si>
  <si>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</si>
  <si>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</si>
  <si>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</si>
  <si>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</si>
  <si>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</si>
  <si>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</si>
  <si>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</si>
  <si>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</si>
  <si>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</si>
  <si>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</si>
  <si>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</si>
  <si>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</si>
  <si>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</si>
  <si>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</si>
  <si>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</si>
  <si>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</si>
  <si>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</si>
  <si>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</si>
  <si>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</si>
  <si>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</si>
  <si>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</si>
  <si>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</si>
  <si>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</si>
  <si>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</si>
  <si>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</si>
  <si>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</si>
  <si>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</si>
  <si>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</si>
  <si>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</si>
  <si>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</si>
  <si>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</si>
  <si>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</si>
  <si>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</si>
  <si>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</si>
  <si>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</si>
  <si>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</si>
  <si>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</si>
  <si>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</si>
  <si>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</si>
  <si>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</si>
  <si>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</si>
  <si>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</si>
  <si>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</si>
  <si>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</si>
  <si>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</si>
  <si>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</si>
  <si>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</si>
  <si>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</si>
  <si>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</si>
  <si>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</si>
  <si>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</si>
  <si>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</si>
  <si>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</si>
  <si>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</si>
  <si>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</si>
  <si>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</si>
  <si>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</si>
  <si>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</si>
  <si>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</si>
  <si>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</si>
  <si>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</si>
  <si>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</si>
  <si>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</si>
  <si>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</si>
  <si>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</si>
  <si>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</si>
  <si>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</si>
  <si>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</si>
  <si>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</si>
  <si>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</si>
  <si>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</si>
  <si>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</si>
  <si>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</si>
  <si>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</si>
  <si>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</si>
  <si>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</si>
  <si>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</si>
  <si>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</si>
  <si>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</si>
  <si>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</si>
  <si>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</si>
  <si>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</si>
  <si>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</si>
  <si>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</si>
  <si>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</si>
  <si>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</si>
  <si>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</si>
  <si>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</si>
  <si>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</si>
  <si>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</si>
  <si>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</si>
  <si>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</si>
  <si>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</si>
  <si>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</si>
  <si>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</si>
  <si>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</si>
  <si>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</si>
  <si>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</si>
  <si>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</si>
  <si>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</si>
  <si>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</si>
  <si>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</si>
  <si>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</si>
  <si>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</si>
  <si>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</si>
  <si>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</si>
  <si>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</si>
  <si>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</si>
  <si>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</si>
  <si>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</si>
  <si>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</si>
  <si>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</si>
  <si>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</si>
  <si>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</si>
  <si>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</si>
  <si>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</si>
  <si>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</si>
  <si>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</si>
  <si>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</si>
  <si>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</si>
  <si>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</si>
  <si>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</si>
  <si>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</si>
  <si>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</si>
  <si>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</si>
  <si>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</si>
  <si>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</si>
  <si>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</si>
  <si>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</si>
  <si>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</si>
  <si>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</si>
  <si>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</si>
  <si>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</si>
  <si>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</si>
  <si>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</si>
  <si>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</si>
  <si>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</si>
  <si>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</si>
  <si>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</si>
  <si>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</si>
  <si>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</si>
  <si>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</si>
  <si>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</si>
  <si>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</si>
  <si>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</si>
  <si>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</si>
  <si>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</si>
  <si>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</si>
  <si>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</si>
  <si>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</si>
  <si>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</si>
  <si>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</si>
  <si>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</si>
  <si>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</si>
  <si>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</si>
  <si>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</si>
  <si>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</si>
  <si>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</si>
  <si>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</si>
  <si>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</si>
  <si>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</si>
  <si>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</si>
  <si>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</si>
  <si>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</si>
  <si>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</si>
  <si>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</si>
  <si>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</si>
  <si>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</si>
  <si>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</si>
  <si>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</si>
  <si>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</si>
  <si>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</si>
  <si>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</si>
  <si>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</si>
  <si>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</si>
  <si>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</si>
  <si>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</si>
  <si>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</si>
  <si>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</si>
  <si>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</si>
  <si>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</si>
  <si>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</si>
  <si>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</si>
  <si>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</si>
  <si>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</si>
  <si>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</si>
  <si>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</si>
  <si>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</si>
  <si>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</si>
  <si>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</si>
  <si>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</si>
  <si>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</si>
  <si>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</si>
  <si>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</si>
  <si>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</si>
  <si>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</si>
  <si>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</si>
  <si>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</si>
  <si>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</si>
  <si>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</si>
  <si>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</si>
  <si>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</si>
  <si>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</si>
  <si>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</si>
  <si>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</si>
  <si>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</si>
  <si>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</si>
  <si>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</si>
  <si>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</si>
  <si>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</si>
  <si>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</si>
  <si>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</si>
  <si>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</si>
  <si>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</si>
  <si>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</si>
  <si>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</si>
  <si>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</si>
  <si>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</si>
  <si>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</si>
  <si>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</si>
  <si>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</si>
  <si>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</si>
  <si>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</si>
  <si>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</si>
  <si>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</si>
  <si>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</si>
  <si>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</si>
  <si>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</si>
  <si>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</si>
  <si>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</si>
  <si>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</si>
  <si>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</si>
  <si>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</si>
  <si>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</si>
  <si>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</si>
  <si>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</si>
  <si>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</si>
  <si>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</si>
  <si>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</si>
  <si>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</si>
  <si>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</si>
  <si>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</si>
  <si>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</si>
  <si>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</si>
  <si>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</si>
  <si>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</si>
  <si>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</si>
  <si>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</si>
  <si>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</si>
  <si>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</si>
  <si>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</si>
  <si>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</si>
  <si>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</si>
  <si>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</si>
  <si>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</si>
  <si>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</si>
  <si>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</si>
  <si>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</si>
  <si>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</si>
  <si>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</si>
  <si>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</si>
  <si>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</si>
  <si>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</si>
  <si>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</si>
  <si>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</si>
  <si>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</si>
  <si>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</si>
  <si>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</si>
  <si>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</si>
  <si>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</si>
  <si>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</si>
  <si>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</si>
  <si>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</si>
  <si>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</si>
  <si>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</si>
  <si>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</si>
  <si>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</si>
  <si>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</si>
  <si>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</si>
  <si>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</si>
  <si>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</si>
  <si>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</si>
  <si>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</si>
  <si>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</si>
  <si>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</si>
  <si>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</si>
  <si>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</si>
  <si>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</si>
  <si>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</si>
  <si>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</si>
  <si>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</si>
  <si>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</si>
  <si>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</si>
  <si>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</si>
  <si>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</si>
  <si>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</si>
  <si>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</si>
  <si>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</si>
  <si>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</si>
  <si>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</si>
  <si>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</si>
  <si>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</si>
  <si>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</si>
  <si>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</si>
  <si>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</si>
  <si>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</si>
  <si>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</si>
  <si>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</si>
  <si>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</si>
  <si>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</si>
  <si>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</si>
  <si>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</si>
  <si>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</si>
  <si>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</si>
  <si>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</si>
  <si>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</si>
  <si>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</si>
  <si>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</si>
  <si>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</si>
  <si>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</si>
  <si>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</si>
  <si>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</si>
  <si>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</si>
  <si>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</si>
  <si>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</si>
  <si>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</si>
  <si>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</si>
  <si>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</si>
  <si>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</si>
  <si>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</si>
  <si>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</si>
  <si>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</si>
  <si>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</si>
  <si>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</si>
  <si>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</si>
  <si>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</si>
  <si>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</si>
  <si>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</si>
  <si>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</si>
  <si>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</si>
  <si>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</si>
  <si>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</si>
  <si>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</si>
  <si>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</si>
  <si>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</si>
  <si>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</si>
  <si>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</si>
  <si>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</si>
  <si>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</si>
  <si>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</si>
  <si>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</si>
  <si>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</si>
  <si>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</si>
  <si>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</si>
  <si>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</si>
  <si>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</si>
  <si>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</si>
  <si>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</si>
  <si>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</si>
  <si>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</si>
  <si>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</si>
  <si>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</si>
  <si>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</si>
  <si>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</si>
  <si>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</si>
  <si>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</si>
  <si>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</si>
  <si>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</si>
  <si>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</si>
  <si>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</si>
  <si>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</si>
  <si>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</si>
  <si>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</si>
  <si>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</si>
  <si>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</si>
  <si>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</si>
  <si>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</si>
  <si>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</si>
  <si>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</si>
  <si>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</si>
  <si>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</si>
  <si>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</si>
  <si>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</si>
  <si>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</si>
  <si>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</si>
  <si>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</si>
  <si>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</si>
  <si>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</si>
  <si>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</si>
  <si>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</si>
  <si>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</si>
  <si>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</si>
  <si>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</si>
  <si>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</si>
  <si>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</si>
  <si>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</si>
  <si>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</si>
  <si>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</si>
  <si>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</si>
  <si>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</si>
  <si>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</si>
  <si>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</si>
  <si>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</si>
  <si>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</si>
  <si>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</si>
  <si>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</si>
  <si>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</si>
  <si>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</si>
  <si>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</si>
  <si>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</si>
  <si>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</si>
  <si>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</si>
  <si>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</si>
  <si>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</si>
  <si>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</si>
  <si>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</si>
  <si>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</si>
  <si>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</si>
  <si>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</si>
  <si>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</si>
  <si>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</si>
  <si>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</si>
  <si>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</si>
  <si>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</si>
  <si>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</si>
  <si>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</si>
  <si>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</si>
  <si>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</si>
  <si>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</si>
  <si>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</si>
  <si>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</si>
  <si>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</si>
  <si>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</si>
  <si>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</si>
  <si>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</si>
  <si>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</si>
  <si>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</si>
  <si>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</si>
  <si>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</si>
  <si>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</si>
  <si>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</si>
  <si>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</si>
  <si>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</si>
  <si>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</si>
  <si>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</si>
  <si>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</si>
  <si>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</si>
  <si>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</si>
  <si>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</si>
  <si>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</si>
  <si>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</si>
  <si>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</si>
  <si>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</si>
  <si>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</si>
  <si>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</si>
  <si>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</si>
  <si>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</si>
  <si>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</si>
  <si>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</si>
  <si>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</si>
  <si>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</si>
  <si>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</si>
  <si>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</si>
  <si>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</si>
  <si>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</si>
  <si>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</si>
  <si>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</si>
  <si>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</si>
  <si>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</si>
  <si>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</si>
  <si>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</si>
  <si>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</si>
  <si>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</si>
  <si>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</si>
  <si>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</si>
  <si>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</si>
  <si>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</si>
  <si>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</si>
  <si>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</si>
  <si>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</si>
  <si>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</si>
  <si>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</si>
  <si>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</si>
  <si>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</si>
  <si>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</si>
  <si>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</si>
  <si>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</si>
  <si>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</si>
  <si>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</si>
  <si>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</si>
  <si>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</si>
  <si>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</si>
  <si>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</si>
  <si>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</si>
  <si>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</si>
  <si>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</si>
  <si>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</si>
  <si>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</si>
  <si>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</si>
  <si>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</si>
  <si>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</si>
  <si>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</si>
  <si>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</si>
  <si>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</si>
  <si>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</si>
  <si>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</si>
  <si>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</si>
  <si>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</si>
  <si>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</si>
  <si>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</si>
  <si>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</si>
  <si>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</si>
  <si>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</si>
  <si>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</si>
  <si>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</si>
  <si>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</si>
  <si>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</si>
  <si>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</si>
  <si>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</si>
  <si>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</si>
  <si>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</si>
  <si>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</si>
  <si>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</si>
  <si>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</si>
  <si>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</si>
  <si>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</si>
  <si>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</si>
  <si>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</si>
  <si>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</si>
  <si>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</si>
  <si>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</si>
  <si>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</si>
  <si>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</si>
  <si>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</si>
  <si>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</si>
  <si>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</si>
  <si>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</si>
  <si>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</si>
  <si>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</si>
  <si>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</si>
  <si>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</si>
  <si>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</si>
  <si>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</si>
  <si>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</si>
  <si>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</si>
  <si>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</si>
  <si>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</si>
  <si>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</si>
  <si>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</si>
  <si>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</si>
  <si>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</si>
  <si>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</si>
  <si>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</si>
  <si>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</si>
  <si>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</si>
  <si>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</si>
  <si>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</si>
  <si>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</si>
  <si>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</si>
  <si>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</si>
  <si>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</si>
  <si>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</si>
  <si>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</si>
  <si>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</si>
  <si>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</si>
  <si>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</si>
  <si>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</si>
  <si>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</si>
  <si>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</si>
  <si>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</si>
  <si>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</si>
  <si>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</si>
  <si>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</si>
  <si>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</si>
  <si>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</si>
  <si>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</si>
  <si>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</si>
  <si>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</si>
  <si>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</si>
  <si>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</si>
  <si>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</si>
  <si>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</si>
  <si>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</si>
  <si>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</si>
  <si>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</si>
  <si>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</si>
  <si>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</si>
  <si>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</si>
  <si>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</si>
  <si>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</si>
  <si>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</si>
  <si>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</si>
  <si>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</si>
  <si>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</si>
  <si>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</si>
  <si>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</si>
  <si>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</si>
  <si>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</si>
  <si>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</si>
  <si>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</si>
  <si>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</si>
  <si>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</si>
  <si>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</si>
  <si>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</si>
  <si>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</si>
  <si>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</si>
  <si>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</si>
  <si>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</si>
  <si>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</si>
  <si>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</si>
  <si>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</si>
  <si>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</si>
  <si>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</si>
  <si>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</si>
  <si>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</si>
  <si>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</si>
  <si>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</si>
  <si>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</si>
  <si>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</si>
  <si>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</si>
  <si>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</si>
  <si>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</si>
  <si>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</si>
  <si>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</si>
  <si>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</si>
  <si>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</si>
  <si>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</si>
  <si>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</si>
  <si>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</si>
  <si>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</si>
  <si>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</si>
  <si>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</si>
  <si>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</si>
  <si>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</si>
  <si>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</si>
  <si>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</si>
  <si>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</si>
  <si>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</si>
  <si>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</si>
  <si>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</si>
  <si>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</si>
  <si>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</si>
  <si>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</si>
  <si>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</si>
  <si>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</si>
  <si>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</si>
  <si>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</si>
  <si>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</si>
  <si>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</si>
  <si>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</si>
  <si>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</si>
  <si>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</si>
  <si>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</si>
  <si>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</si>
  <si>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</si>
  <si>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</si>
  <si>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</si>
  <si>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</si>
  <si>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</si>
  <si>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</si>
  <si>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</si>
  <si>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</si>
  <si>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</si>
  <si>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</si>
  <si>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</si>
  <si>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</si>
  <si>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</si>
  <si>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</si>
  <si>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</si>
  <si>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</si>
  <si>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</si>
  <si>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</si>
  <si>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</si>
  <si>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</si>
  <si>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</si>
  <si>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</si>
  <si>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</si>
  <si>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</si>
  <si>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</si>
  <si>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</si>
  <si>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</si>
  <si>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</si>
  <si>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</si>
  <si>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</si>
  <si>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</si>
  <si>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</si>
  <si>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</si>
  <si>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</si>
  <si>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</si>
  <si>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</si>
  <si>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</si>
  <si>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</si>
  <si>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</si>
  <si>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</si>
  <si>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</si>
  <si>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</si>
  <si>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</si>
  <si>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</si>
  <si>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</si>
  <si>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</si>
  <si>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</si>
  <si>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</si>
  <si>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</si>
  <si>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</si>
  <si>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</si>
  <si>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</si>
  <si>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</si>
  <si>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</si>
  <si>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</si>
  <si>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</si>
  <si>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</si>
  <si>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</si>
  <si>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</si>
  <si>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</si>
  <si>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</si>
  <si>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</si>
  <si>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</si>
  <si>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</si>
  <si>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</si>
  <si>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</si>
  <si>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</si>
  <si>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</si>
  <si>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</si>
  <si>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</si>
  <si>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</si>
  <si>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</si>
  <si>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</si>
  <si>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</si>
  <si>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</si>
  <si>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</si>
  <si>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</si>
  <si>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</si>
  <si>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</si>
  <si>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</si>
  <si>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</si>
  <si>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</si>
  <si>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</si>
  <si>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</si>
  <si>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</si>
  <si>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</si>
  <si>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</si>
  <si>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</si>
  <si>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</si>
  <si>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</si>
  <si>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</si>
  <si>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</si>
  <si>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</si>
  <si>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</si>
  <si>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</si>
  <si>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</si>
  <si>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</si>
  <si>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</si>
  <si>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</si>
  <si>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</si>
  <si>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</si>
  <si>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</si>
  <si>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</si>
  <si>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</si>
  <si>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</si>
  <si>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</si>
  <si>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</si>
  <si>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</si>
  <si>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</si>
  <si>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</si>
  <si>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</si>
  <si>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</si>
  <si>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</si>
  <si>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</si>
  <si>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</si>
  <si>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</si>
  <si>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</si>
  <si>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</si>
  <si>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</si>
  <si>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</si>
  <si>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</si>
  <si>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</si>
  <si>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</si>
  <si>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</si>
  <si>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</si>
  <si>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</si>
  <si>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</si>
  <si>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</si>
  <si>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</si>
  <si>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</si>
  <si>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</si>
  <si>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</si>
  <si>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</si>
  <si>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</si>
  <si>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</si>
  <si>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</si>
  <si>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</si>
  <si>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</si>
  <si>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</si>
  <si>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</si>
  <si>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</si>
  <si>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</si>
  <si>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</si>
  <si>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</si>
  <si>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</si>
  <si>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</si>
  <si>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</si>
  <si>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</si>
  <si>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</si>
  <si>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</si>
  <si>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</si>
  <si>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</si>
  <si>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</si>
  <si>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</si>
  <si>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</si>
  <si>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</si>
  <si>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</si>
  <si>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</si>
  <si>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</si>
  <si>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</si>
  <si>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</si>
  <si>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</si>
  <si>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</si>
  <si>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</si>
  <si>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</si>
  <si>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</si>
  <si>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</si>
  <si>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</si>
  <si>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</si>
  <si>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</si>
  <si>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</si>
  <si>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</si>
  <si>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</si>
  <si>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</si>
  <si>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</si>
  <si>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</si>
  <si>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</si>
  <si>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</si>
  <si>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</si>
  <si>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</si>
  <si>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</si>
  <si>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</si>
  <si>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</si>
  <si>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</si>
  <si>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</si>
  <si>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</si>
  <si>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</si>
  <si>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</si>
  <si>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</si>
  <si>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</si>
  <si>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</si>
  <si>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</si>
  <si>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</si>
  <si>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</si>
  <si>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</si>
  <si>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</si>
  <si>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</si>
  <si>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</si>
  <si>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</si>
  <si>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</si>
  <si>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</si>
  <si>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</si>
  <si>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</si>
  <si>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</si>
  <si>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</si>
  <si>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</si>
  <si>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</si>
  <si>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</si>
  <si>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</si>
  <si>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</si>
  <si>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</si>
  <si>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</si>
  <si>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</si>
  <si>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</si>
  <si>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</si>
  <si>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</si>
  <si>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</si>
  <si>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</si>
  <si>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</si>
  <si>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</si>
  <si>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</si>
  <si>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</si>
  <si>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</si>
  <si>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</si>
  <si>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</si>
  <si>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</si>
  <si>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</si>
  <si>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</si>
  <si>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</si>
  <si>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</si>
  <si>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</si>
  <si>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</si>
  <si>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</si>
  <si>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</si>
  <si>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</si>
  <si>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</si>
  <si>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</si>
  <si>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</si>
  <si>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</si>
  <si>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</si>
  <si>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</si>
  <si>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</si>
  <si>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</si>
  <si>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</si>
  <si>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</si>
  <si>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</si>
  <si>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</si>
  <si>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</si>
  <si>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</si>
  <si>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</si>
  <si>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</si>
  <si>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</si>
  <si>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</si>
  <si>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</si>
  <si>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</si>
  <si>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</si>
  <si>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</si>
  <si>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</si>
  <si>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</si>
  <si>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</si>
  <si>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</si>
  <si>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</si>
  <si>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</si>
  <si>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</si>
  <si>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</si>
  <si>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</si>
  <si>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</si>
  <si>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</si>
  <si>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</si>
  <si>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</si>
  <si>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</si>
  <si>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</si>
  <si>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</si>
  <si>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</si>
  <si>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</si>
  <si>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</si>
  <si>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</si>
  <si>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</si>
  <si>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</si>
  <si>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</si>
  <si>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</si>
  <si>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</si>
  <si>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</si>
  <si>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</si>
  <si>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</si>
  <si>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</si>
  <si>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</si>
  <si>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</si>
  <si>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</si>
  <si>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</si>
  <si>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</si>
  <si>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</si>
  <si>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</si>
  <si>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</si>
  <si>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</si>
  <si>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</si>
  <si>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</si>
  <si>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</si>
  <si>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</si>
  <si>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</si>
  <si>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</si>
  <si>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</si>
  <si>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</si>
  <si>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</si>
  <si>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</si>
  <si>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</si>
  <si>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</si>
  <si>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</si>
  <si>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</si>
  <si>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</si>
  <si>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</si>
  <si>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</si>
  <si>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</si>
  <si>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</si>
  <si>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</si>
  <si>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</si>
  <si>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</si>
  <si>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</si>
  <si>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</si>
  <si>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</si>
  <si>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</si>
  <si>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</si>
  <si>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</si>
  <si>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</si>
  <si>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</si>
  <si>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</si>
  <si>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</si>
  <si>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</si>
  <si>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</si>
  <si>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</si>
  <si>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</si>
  <si>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</si>
  <si>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</si>
  <si>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</si>
  <si>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</si>
  <si>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</si>
  <si>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</si>
  <si>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</si>
  <si>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</si>
  <si>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</si>
  <si>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</si>
  <si>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</si>
  <si>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</si>
  <si>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</si>
  <si>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</si>
  <si>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</si>
  <si>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</si>
  <si>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</si>
  <si>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</si>
  <si>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</si>
  <si>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</si>
  <si>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</si>
  <si>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</si>
  <si>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</si>
  <si>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</si>
  <si>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</si>
  <si>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</si>
  <si>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</si>
  <si>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</si>
  <si>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</si>
  <si>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</si>
  <si>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</si>
  <si>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</si>
  <si>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</si>
  <si>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</si>
  <si>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</si>
  <si>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</si>
  <si>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</si>
  <si>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</si>
  <si>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</si>
  <si>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</si>
  <si>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</si>
  <si>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</si>
  <si>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</si>
  <si>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</si>
  <si>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</si>
  <si>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</si>
  <si>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</si>
  <si>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</si>
  <si>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</si>
  <si>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</si>
  <si>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</si>
  <si>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</si>
  <si>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</si>
  <si>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</si>
  <si>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</si>
  <si>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</si>
  <si>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</si>
  <si>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</si>
  <si>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</si>
  <si>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</si>
  <si>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</si>
  <si>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</si>
  <si>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</si>
  <si>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</si>
  <si>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</si>
  <si>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</si>
  <si>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</si>
  <si>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</si>
  <si>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</si>
  <si>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</si>
  <si>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</si>
  <si>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</si>
  <si>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</si>
  <si>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</si>
  <si>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</si>
  <si>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</si>
  <si>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</si>
  <si>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</si>
  <si>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</si>
  <si>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</si>
  <si>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</si>
  <si>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</si>
  <si>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</si>
  <si>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</si>
  <si>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</si>
  <si>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</si>
  <si>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</si>
  <si>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</si>
  <si>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</si>
  <si>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</si>
  <si>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</si>
  <si>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</si>
  <si>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</si>
  <si>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</si>
  <si>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</si>
  <si>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</si>
  <si>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</si>
  <si>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</si>
  <si>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</si>
  <si>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</si>
  <si>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</si>
  <si>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</si>
  <si>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</si>
  <si>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</si>
  <si>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</si>
  <si>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</si>
  <si>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</si>
  <si>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</si>
  <si>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</si>
  <si>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</si>
  <si>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</si>
  <si>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</si>
  <si>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</si>
  <si>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</si>
  <si>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</si>
  <si>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</si>
  <si>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</si>
  <si>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</si>
  <si>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</si>
  <si>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</si>
  <si>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</si>
  <si>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</si>
  <si>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</si>
  <si>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</si>
  <si>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</si>
  <si>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</si>
  <si>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</si>
  <si>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</si>
  <si>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</si>
  <si>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</si>
  <si>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</si>
  <si>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</si>
  <si>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</si>
  <si>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</si>
  <si>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</si>
  <si>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</si>
  <si>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</si>
  <si>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</si>
  <si>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</si>
  <si>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</si>
  <si>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</si>
  <si>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</si>
  <si>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</si>
  <si>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</si>
  <si>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</si>
  <si>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</si>
  <si>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</si>
  <si>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</si>
  <si>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</si>
  <si>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</si>
  <si>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</si>
  <si>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</si>
  <si>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</si>
  <si>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</si>
  <si>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</si>
  <si>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</si>
  <si>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</si>
  <si>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</si>
  <si>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</si>
  <si>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</si>
  <si>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</si>
  <si>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</si>
  <si>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</si>
  <si>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</si>
  <si>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</si>
  <si>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</si>
  <si>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</si>
  <si>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</si>
  <si>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</si>
  <si>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</si>
  <si>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</si>
  <si>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</si>
  <si>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</si>
  <si>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</si>
  <si>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</si>
  <si>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</si>
  <si>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</si>
  <si>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</si>
  <si>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</si>
  <si>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</si>
  <si>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</si>
  <si>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</si>
  <si>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</si>
  <si>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</si>
  <si>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</si>
  <si>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</si>
  <si>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</si>
  <si>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</si>
  <si>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</si>
  <si>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</si>
  <si>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</si>
  <si>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</si>
  <si>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</si>
  <si>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</si>
  <si>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</si>
  <si>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</si>
  <si>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</si>
  <si>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</si>
  <si>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</si>
  <si>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</si>
  <si>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</si>
  <si>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</si>
  <si>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</si>
  <si>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</si>
  <si>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</si>
  <si>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</si>
  <si>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</si>
  <si>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</si>
  <si>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</si>
  <si>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</si>
  <si>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</si>
  <si>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</si>
  <si>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</si>
  <si>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</si>
  <si>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</si>
  <si>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</si>
  <si>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</si>
  <si>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</si>
  <si>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</si>
  <si>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</si>
  <si>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</si>
  <si>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</si>
  <si>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</si>
  <si>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</si>
  <si>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</si>
  <si>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</si>
  <si>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</si>
  <si>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</si>
  <si>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</si>
  <si>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</si>
  <si>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</si>
  <si>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</si>
  <si>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</si>
  <si>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</si>
  <si>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</si>
  <si>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</si>
  <si>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</si>
  <si>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</si>
  <si>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</si>
  <si>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</si>
  <si>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</si>
  <si>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</si>
  <si>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</si>
  <si>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</si>
  <si>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</si>
  <si>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</si>
  <si>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</si>
  <si>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</si>
  <si>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</si>
  <si>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</si>
  <si>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</si>
  <si>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</si>
  <si>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</si>
  <si>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</si>
  <si>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</si>
  <si>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</si>
  <si>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</si>
  <si>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</si>
  <si>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</si>
  <si>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</si>
  <si>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</si>
  <si>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</si>
  <si>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</si>
  <si>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</si>
  <si>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</si>
  <si>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</si>
  <si>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</si>
  <si>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</si>
  <si>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</si>
  <si>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</si>
  <si>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</si>
  <si>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</si>
  <si>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</si>
  <si>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</si>
  <si>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</si>
  <si>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</si>
  <si>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</si>
  <si>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</si>
  <si>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</si>
  <si>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</si>
  <si>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</si>
  <si>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</si>
  <si>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</si>
  <si>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</si>
  <si>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</si>
  <si>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</si>
  <si>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</si>
  <si>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</si>
  <si>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</si>
  <si>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</si>
  <si>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</si>
  <si>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</si>
  <si>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</si>
  <si>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</si>
  <si>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</si>
  <si>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</si>
  <si>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</si>
  <si>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</si>
  <si>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</si>
  <si>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</si>
  <si>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</si>
  <si>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</si>
  <si>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</si>
  <si>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</si>
  <si>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</si>
  <si>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</si>
  <si>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</si>
  <si>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</si>
  <si>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</si>
  <si>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</si>
  <si>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</si>
  <si>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</si>
  <si>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</si>
  <si>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</si>
  <si>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</si>
  <si>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</si>
  <si>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</si>
  <si>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</si>
  <si>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</si>
  <si>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</si>
  <si>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</si>
  <si>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</si>
  <si>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</si>
  <si>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</si>
  <si>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</si>
  <si>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</si>
  <si>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</si>
  <si>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</si>
  <si>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</si>
  <si>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</si>
  <si>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</si>
  <si>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</si>
  <si>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</si>
  <si>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</si>
  <si>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</si>
  <si>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</si>
  <si>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</si>
  <si>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</si>
  <si>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</si>
  <si>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</si>
  <si>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</si>
  <si>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</si>
  <si>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</si>
  <si>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</si>
  <si>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</si>
  <si>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</si>
  <si>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</si>
  <si>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</si>
  <si>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</si>
  <si>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</si>
  <si>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</si>
  <si>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</si>
  <si>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</si>
  <si>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</si>
  <si>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</si>
  <si>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</si>
  <si>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</si>
  <si>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</si>
  <si>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</si>
  <si>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</si>
  <si>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</si>
  <si>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</si>
  <si>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</si>
  <si>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</si>
  <si>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</si>
  <si>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</si>
  <si>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</si>
  <si>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</si>
  <si>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</si>
  <si>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</si>
  <si>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</si>
  <si>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</si>
  <si>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</si>
  <si>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</si>
  <si>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</si>
  <si>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</si>
  <si>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</si>
  <si>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</si>
  <si>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</si>
  <si>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</si>
  <si>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</si>
  <si>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</si>
  <si>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</si>
  <si>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</si>
  <si>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</si>
  <si>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</si>
  <si>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</si>
  <si>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</si>
  <si>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</si>
  <si>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</si>
  <si>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</si>
  <si>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</si>
  <si>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</si>
  <si>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</si>
  <si>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</si>
  <si>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</si>
  <si>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</si>
  <si>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</si>
  <si>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</si>
  <si>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</si>
  <si>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</si>
  <si>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</si>
  <si>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</si>
  <si>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</si>
  <si>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</si>
  <si>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</si>
  <si>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</si>
  <si>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</si>
  <si>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</si>
  <si>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</si>
  <si>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</si>
  <si>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</si>
  <si>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</si>
  <si>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</si>
  <si>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</si>
  <si>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</si>
  <si>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</si>
  <si>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</si>
  <si>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</si>
  <si>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</si>
  <si>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</si>
  <si>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</si>
  <si>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</si>
  <si>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</si>
  <si>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</si>
  <si>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</si>
  <si>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</si>
  <si>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</si>
  <si>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</si>
  <si>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</si>
  <si>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</si>
  <si>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</si>
  <si>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</si>
  <si>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</si>
  <si>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</si>
  <si>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</si>
  <si>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</si>
  <si>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</si>
  <si>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</si>
  <si>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</si>
  <si>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</si>
  <si>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</si>
  <si>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</si>
  <si>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</si>
  <si>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</si>
  <si>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</si>
  <si>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</si>
  <si>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</si>
  <si>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</si>
  <si>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</si>
  <si>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</si>
  <si>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</si>
  <si>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</si>
  <si>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</si>
  <si>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</si>
  <si>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</si>
  <si>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</si>
  <si>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</si>
  <si>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</si>
  <si>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</si>
  <si>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</si>
  <si>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</si>
  <si>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</si>
  <si>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</si>
  <si>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</si>
  <si>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</si>
  <si>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</si>
  <si>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</si>
  <si>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</si>
  <si>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</si>
  <si>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</si>
  <si>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</si>
  <si>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</si>
  <si>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</si>
  <si>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</si>
  <si>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</si>
  <si>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</si>
  <si>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</si>
  <si>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</si>
  <si>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</si>
  <si>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</si>
  <si>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</si>
  <si>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</si>
  <si>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</si>
  <si>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</si>
  <si>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</si>
  <si>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</si>
  <si>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</si>
  <si>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</si>
  <si>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</si>
  <si>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</si>
  <si>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</si>
  <si>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</si>
  <si>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</si>
  <si>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</si>
  <si>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</si>
  <si>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</si>
  <si>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</si>
  <si>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</si>
  <si>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</si>
  <si>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</si>
  <si>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</si>
  <si>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</si>
  <si>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</si>
  <si>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</si>
  <si>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</si>
  <si>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</si>
  <si>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</si>
  <si>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</si>
  <si>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</si>
  <si>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</si>
  <si>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</si>
  <si>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</si>
  <si>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</si>
  <si>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</si>
  <si>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</si>
  <si>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</si>
  <si>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</si>
  <si>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</si>
  <si>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</si>
  <si>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</si>
  <si>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</si>
  <si>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</si>
  <si>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</si>
  <si>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</si>
  <si>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</si>
  <si>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</si>
  <si>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</si>
  <si>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</si>
  <si>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</si>
  <si>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</si>
  <si>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</si>
  <si>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</si>
  <si>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</si>
  <si>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</si>
  <si>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</si>
  <si>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</si>
  <si>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</si>
  <si>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</si>
  <si>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</si>
  <si>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</si>
  <si>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</si>
  <si>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</si>
  <si>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</si>
  <si>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</si>
  <si>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</si>
  <si>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</si>
  <si>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</si>
  <si>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</si>
  <si>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</si>
  <si>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</si>
  <si>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</si>
  <si>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</si>
  <si>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</si>
  <si>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</si>
  <si>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</si>
  <si>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</si>
  <si>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</si>
  <si>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</si>
  <si>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</si>
  <si>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</si>
  <si>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</si>
  <si>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</si>
  <si>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</si>
  <si>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</si>
  <si>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</si>
  <si>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</si>
  <si>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</si>
  <si>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</si>
  <si>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</si>
  <si>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</si>
  <si>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</si>
  <si>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</si>
  <si>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</si>
  <si>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</si>
  <si>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</si>
  <si>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</si>
  <si>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</si>
  <si>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</si>
  <si>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</si>
  <si>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</si>
  <si>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</si>
  <si>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</si>
  <si>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</si>
  <si>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</si>
  <si>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</si>
  <si>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</si>
  <si>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</si>
  <si>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</si>
  <si>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</si>
  <si>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</si>
  <si>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</si>
  <si>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</si>
  <si>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</si>
  <si>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</si>
  <si>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</si>
  <si>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</si>
  <si>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</si>
  <si>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</si>
  <si>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</si>
  <si>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</si>
  <si>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</si>
  <si>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</si>
  <si>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</si>
  <si>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</si>
  <si>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</si>
  <si>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</si>
  <si>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</si>
  <si>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</si>
  <si>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</si>
  <si>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</si>
  <si>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</si>
  <si>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</si>
  <si>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</si>
  <si>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</si>
  <si>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</si>
  <si>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</si>
  <si>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</si>
  <si>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</si>
  <si>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</si>
  <si>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</si>
  <si>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</si>
  <si>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</si>
  <si>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</si>
  <si>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</si>
  <si>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</si>
  <si>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</si>
  <si>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</si>
  <si>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</si>
  <si>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</si>
  <si>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</si>
  <si>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</si>
  <si>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</si>
  <si>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</si>
  <si>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</si>
  <si>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</si>
  <si>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</si>
  <si>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</si>
  <si>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</si>
  <si>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</si>
  <si>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</si>
  <si>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</si>
  <si>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</si>
  <si>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</si>
  <si>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</si>
  <si>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</si>
  <si>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</si>
  <si>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</si>
  <si>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</si>
  <si>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</si>
  <si>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</si>
  <si>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</si>
  <si>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</si>
  <si>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</si>
  <si>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</si>
  <si>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</si>
  <si>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</si>
  <si>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</si>
  <si>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</si>
  <si>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</si>
  <si>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</si>
  <si>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</si>
  <si>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</si>
  <si>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</si>
  <si>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</si>
  <si>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</si>
  <si>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</si>
  <si>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</si>
  <si>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</si>
  <si>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</si>
  <si>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</si>
  <si>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</si>
  <si>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</si>
  <si>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</si>
  <si>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</si>
  <si>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</si>
  <si>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</si>
  <si>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</si>
  <si>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</si>
  <si>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</si>
  <si>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</si>
  <si>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</si>
  <si>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</si>
  <si>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</si>
  <si>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</si>
  <si>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</si>
  <si>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</si>
  <si>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</si>
  <si>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</si>
  <si>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</si>
  <si>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</si>
  <si>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</si>
  <si>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</si>
  <si>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</si>
  <si>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</si>
  <si>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</si>
  <si>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</si>
  <si>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</si>
  <si>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</si>
  <si>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</si>
  <si>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</si>
  <si>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</si>
  <si>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</si>
  <si>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</si>
  <si>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</si>
  <si>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</si>
  <si>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</si>
  <si>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</si>
  <si>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</si>
  <si>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</si>
  <si>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</si>
  <si>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</si>
  <si>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</si>
  <si>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</si>
  <si>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</si>
  <si>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</si>
  <si>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</si>
  <si>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</si>
  <si>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</si>
  <si>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</si>
  <si>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</si>
  <si>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</si>
  <si>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</si>
  <si>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</si>
  <si>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</si>
  <si>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</si>
  <si>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</si>
  <si>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</si>
  <si>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</si>
  <si>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</si>
  <si>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</si>
  <si>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</si>
  <si>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</si>
  <si>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</si>
  <si>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</si>
  <si>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</si>
  <si>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</si>
  <si>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</si>
  <si>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</si>
  <si>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</si>
  <si>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</si>
  <si>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</si>
  <si>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</si>
  <si>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</si>
  <si>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</si>
  <si>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</si>
  <si>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</si>
  <si>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</si>
  <si>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</si>
  <si>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</si>
  <si>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</si>
  <si>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</si>
  <si>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</si>
  <si>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</si>
  <si>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</si>
  <si>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</si>
  <si>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</si>
  <si>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</si>
  <si>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</si>
  <si>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</si>
  <si>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</si>
  <si>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</si>
  <si>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</si>
  <si>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</si>
  <si>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</si>
  <si>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</si>
  <si>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</si>
  <si>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</si>
  <si>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</si>
  <si>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</si>
  <si>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</si>
  <si>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</si>
  <si>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</si>
  <si>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</si>
  <si>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</si>
  <si>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</si>
  <si>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</si>
  <si>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</si>
  <si>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</si>
  <si>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</si>
  <si>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</si>
  <si>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</si>
  <si>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</si>
  <si>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</si>
  <si>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</si>
  <si>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</si>
  <si>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</si>
  <si>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</si>
  <si>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</si>
  <si>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</si>
  <si>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</si>
  <si>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</si>
  <si>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</si>
  <si>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</si>
  <si>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</si>
  <si>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</si>
  <si>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</si>
  <si>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</si>
  <si>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</si>
  <si>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</si>
  <si>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</si>
  <si>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</si>
  <si>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</si>
  <si>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</si>
  <si>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</si>
  <si>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</si>
  <si>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</si>
  <si>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</si>
  <si>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</si>
  <si>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</si>
  <si>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</si>
  <si>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</si>
  <si>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</si>
  <si>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</si>
  <si>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</si>
  <si>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</si>
  <si>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</si>
  <si>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</si>
  <si>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</si>
  <si>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</si>
  <si>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</si>
  <si>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</si>
  <si>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</si>
  <si>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</si>
  <si>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</si>
  <si>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</si>
  <si>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</si>
  <si>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</si>
  <si>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</si>
  <si>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</si>
  <si>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</si>
  <si>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</si>
  <si>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</si>
  <si>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</si>
  <si>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</si>
  <si>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</si>
  <si>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</si>
  <si>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</si>
  <si>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</si>
  <si>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</si>
  <si>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</si>
  <si>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</si>
  <si>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</si>
  <si>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</si>
  <si>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</si>
  <si>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</si>
  <si>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</si>
  <si>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</si>
  <si>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</si>
  <si>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</si>
  <si>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</si>
  <si>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</si>
  <si>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</si>
  <si>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</si>
  <si>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</si>
  <si>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</si>
  <si>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</si>
  <si>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</si>
  <si>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</si>
  <si>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</si>
  <si>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</si>
  <si>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</si>
  <si>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</si>
  <si>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</si>
  <si>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</si>
  <si>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</si>
  <si>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</si>
  <si>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</si>
  <si>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</si>
  <si>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</si>
  <si>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</si>
  <si>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</si>
  <si>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</si>
  <si>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</si>
  <si>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</si>
  <si>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</si>
  <si>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</si>
  <si>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</si>
  <si>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</si>
  <si>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</si>
  <si>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</si>
  <si>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</si>
  <si>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</si>
  <si>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</si>
  <si>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</si>
  <si>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</si>
  <si>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</si>
  <si>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</si>
  <si>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</si>
  <si>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</si>
  <si>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</si>
  <si>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</si>
  <si>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</si>
  <si>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</si>
  <si>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</si>
  <si>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</si>
  <si>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</si>
  <si>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</si>
  <si>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</si>
  <si>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</si>
  <si>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</si>
  <si>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</si>
  <si>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</si>
  <si>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</si>
  <si>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</si>
  <si>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</si>
  <si>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</si>
  <si>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</si>
  <si>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</si>
  <si>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</si>
  <si>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</si>
  <si>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</si>
  <si>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</si>
  <si>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</si>
  <si>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</si>
  <si>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</si>
  <si>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</si>
  <si>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</si>
  <si>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</si>
  <si>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</si>
  <si>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</si>
  <si>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</si>
  <si>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</si>
  <si>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</si>
  <si>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</si>
  <si>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</si>
  <si>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</si>
  <si>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</si>
  <si>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</si>
  <si>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</si>
  <si>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</si>
  <si>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</si>
  <si>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</si>
  <si>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</si>
  <si>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</si>
  <si>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</si>
  <si>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</si>
  <si>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</si>
  <si>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</si>
  <si>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</si>
  <si>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</si>
  <si>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</si>
  <si>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</si>
  <si>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</si>
  <si>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</si>
  <si>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</si>
  <si>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</si>
  <si>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</si>
  <si>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</si>
  <si>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</si>
  <si>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</si>
  <si>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</si>
  <si>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</si>
  <si>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</si>
  <si>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</si>
  <si>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</si>
  <si>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</si>
  <si>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</si>
  <si>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</si>
  <si>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</si>
  <si>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</si>
  <si>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</si>
  <si>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</si>
  <si>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</si>
  <si>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</si>
  <si>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</si>
  <si>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</si>
  <si>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</si>
  <si>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</si>
  <si>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</si>
  <si>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</si>
  <si>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</si>
  <si>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</si>
  <si>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</si>
  <si>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</si>
  <si>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</si>
  <si>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</si>
  <si>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</si>
  <si>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</si>
  <si>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</si>
  <si>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</si>
  <si>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</si>
  <si>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</si>
  <si>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</si>
  <si>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</si>
  <si>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</si>
  <si>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</si>
  <si>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</si>
  <si>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</si>
  <si>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</si>
  <si>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</si>
  <si>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</si>
  <si>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</si>
  <si>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</si>
  <si>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</si>
  <si>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</si>
  <si>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</si>
  <si>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</si>
  <si>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</si>
  <si>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</si>
  <si>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</si>
  <si>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</si>
  <si>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</si>
  <si>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</si>
  <si>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</si>
  <si>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</si>
  <si>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</si>
  <si>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</si>
  <si>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</si>
  <si>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</si>
  <si>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</si>
  <si>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</si>
  <si>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</si>
  <si>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</si>
  <si>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</si>
  <si>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</si>
  <si>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</si>
  <si>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</si>
  <si>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</si>
  <si>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</si>
  <si>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</si>
  <si>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</si>
  <si>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</si>
  <si>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</si>
  <si>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</si>
  <si>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</si>
  <si>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</si>
  <si>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</si>
  <si>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</si>
  <si>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</si>
  <si>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</si>
  <si>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</si>
  <si>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</si>
  <si>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</si>
  <si>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</si>
  <si>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</si>
  <si>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</si>
  <si>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</si>
  <si>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</si>
  <si>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</si>
  <si>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</si>
  <si>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</si>
  <si>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</si>
  <si>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</si>
  <si>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</si>
  <si>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</si>
  <si>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</si>
  <si>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</si>
  <si>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</si>
  <si>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</si>
  <si>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</si>
  <si>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</si>
  <si>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</si>
  <si>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</si>
  <si>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</si>
  <si>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</si>
  <si>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</si>
  <si>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</si>
  <si>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</si>
  <si>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</si>
  <si>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</si>
  <si>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</si>
  <si>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</si>
  <si>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</si>
  <si>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</si>
  <si>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</si>
  <si>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</si>
  <si>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</si>
  <si>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</si>
  <si>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</si>
  <si>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</si>
  <si>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</si>
  <si>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</si>
  <si>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</si>
  <si>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</si>
  <si>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</si>
  <si>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</si>
  <si>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</si>
  <si>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</si>
  <si>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</si>
  <si>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</si>
  <si>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</si>
  <si>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</si>
  <si>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</si>
  <si>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</si>
  <si>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</si>
  <si>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</si>
  <si>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</si>
  <si>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</si>
  <si>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</si>
  <si>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</si>
  <si>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</si>
  <si>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</si>
  <si>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</si>
  <si>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</si>
  <si>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</si>
  <si>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</si>
  <si>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</si>
  <si>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</si>
  <si>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</si>
  <si>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</si>
  <si>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</si>
  <si>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</si>
  <si>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</si>
  <si>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</si>
  <si>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</si>
  <si>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</si>
  <si>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</si>
  <si>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</si>
  <si>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</si>
  <si>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</si>
  <si>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</si>
  <si>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</si>
  <si>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</si>
  <si>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</si>
  <si>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</si>
  <si>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</si>
  <si>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</si>
  <si>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</si>
  <si>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</si>
  <si>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</si>
  <si>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</si>
  <si>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</si>
  <si>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</si>
  <si>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</si>
  <si>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</si>
  <si>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</si>
  <si>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</si>
  <si>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</si>
  <si>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</si>
  <si>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</si>
  <si>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</si>
  <si>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</si>
  <si>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</si>
  <si>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</si>
  <si>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</si>
  <si>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</si>
  <si>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</si>
  <si>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</si>
  <si>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</si>
  <si>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</si>
  <si>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</si>
  <si>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</si>
  <si>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</si>
  <si>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</si>
  <si>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</si>
  <si>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</si>
  <si>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</si>
  <si>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</si>
  <si>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</si>
  <si>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</si>
  <si>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</si>
  <si>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</si>
  <si>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</si>
  <si>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</si>
  <si>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</si>
  <si>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</si>
  <si>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</si>
  <si>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</si>
  <si>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</si>
  <si>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</si>
  <si>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</si>
  <si>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</si>
  <si>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</si>
  <si>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</si>
  <si>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</si>
  <si>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</si>
  <si>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</si>
  <si>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</si>
  <si>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</si>
  <si>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</si>
  <si>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</si>
  <si>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</si>
  <si>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</si>
  <si>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</si>
  <si>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</si>
  <si>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</si>
  <si>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</si>
  <si>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</si>
  <si>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</si>
  <si>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</si>
  <si>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</si>
  <si>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</si>
  <si>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</si>
  <si>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</si>
  <si>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</si>
  <si>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</si>
  <si>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</si>
  <si>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</si>
  <si>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</si>
  <si>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</si>
  <si>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</si>
  <si>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</si>
  <si>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</si>
  <si>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</si>
  <si>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</si>
  <si>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</si>
  <si>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</si>
  <si>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</si>
  <si>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</si>
  <si>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</si>
  <si>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</si>
  <si>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</si>
  <si>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</si>
  <si>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</si>
  <si>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</si>
  <si>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</si>
  <si>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</si>
  <si>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</si>
  <si>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</si>
  <si>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</si>
  <si>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</si>
  <si>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</si>
  <si>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</si>
  <si>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</si>
  <si>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</si>
  <si>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</si>
  <si>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</si>
  <si>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</si>
  <si>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</si>
  <si>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</si>
  <si>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</si>
  <si>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</si>
  <si>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</si>
  <si>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</si>
  <si>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</si>
  <si>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</si>
  <si>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</si>
  <si>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</si>
  <si>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</si>
  <si>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</si>
  <si>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</si>
  <si>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</si>
  <si>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</si>
  <si>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</si>
  <si>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</si>
  <si>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</si>
  <si>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</si>
  <si>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</si>
  <si>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</si>
  <si>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</si>
  <si>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</si>
  <si>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</si>
  <si>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</si>
  <si>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</si>
  <si>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</si>
  <si>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</si>
  <si>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</si>
  <si>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</si>
  <si>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</si>
  <si>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</si>
  <si>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</si>
  <si>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</si>
  <si>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</si>
  <si>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</si>
  <si>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</si>
  <si>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</si>
  <si>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</si>
  <si>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</si>
  <si>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</si>
  <si>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</si>
  <si>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</si>
  <si>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</si>
  <si>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</si>
  <si>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</si>
  <si>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</si>
  <si>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</si>
  <si>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</si>
  <si>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</si>
  <si>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</si>
  <si>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</si>
  <si>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</si>
  <si>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</si>
  <si>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</si>
  <si>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</si>
  <si>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</si>
  <si>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</si>
  <si>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</si>
  <si>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</si>
  <si>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</si>
  <si>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</si>
  <si>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</si>
  <si>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</si>
  <si>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</si>
  <si>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</si>
  <si>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</si>
  <si>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</si>
  <si>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</si>
  <si>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</si>
  <si>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</si>
  <si>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</si>
  <si>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</si>
  <si>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</si>
  <si>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</si>
  <si>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</si>
  <si>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</si>
  <si>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</si>
  <si>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</si>
  <si>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</si>
  <si>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</si>
  <si>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</si>
  <si>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</si>
  <si>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</si>
  <si>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</si>
  <si>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</si>
  <si>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</si>
  <si>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</si>
  <si>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</si>
  <si>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</si>
  <si>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</si>
  <si>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</si>
  <si>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</si>
  <si>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</si>
  <si>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</si>
  <si>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</si>
  <si>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</si>
  <si>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</si>
  <si>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</si>
  <si>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</si>
  <si>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</si>
  <si>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</si>
  <si>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</si>
  <si>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</si>
  <si>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</si>
  <si>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</si>
  <si>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</si>
  <si>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</si>
  <si>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</si>
  <si>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</si>
  <si>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</si>
  <si>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</si>
  <si>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</si>
  <si>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</si>
  <si>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</si>
  <si>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</si>
  <si>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</si>
  <si>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</si>
  <si>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</si>
  <si>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</si>
  <si>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</si>
  <si>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</si>
  <si>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</si>
  <si>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</si>
  <si>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</si>
  <si>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</si>
  <si>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</si>
  <si>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</si>
  <si>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</si>
  <si>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</si>
  <si>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</si>
  <si>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</si>
  <si>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</si>
  <si>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</si>
  <si>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</si>
  <si>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</si>
  <si>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</si>
  <si>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</si>
  <si>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</si>
  <si>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</si>
  <si>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</si>
  <si>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</si>
  <si>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</si>
  <si>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</si>
  <si>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</si>
  <si>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</si>
  <si>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</si>
  <si>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</si>
  <si>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</si>
  <si>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</si>
  <si>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</si>
  <si>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</si>
  <si>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</si>
  <si>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</si>
  <si>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</si>
  <si>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</si>
  <si>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</si>
  <si>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</si>
  <si>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</si>
  <si>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</si>
  <si>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</si>
  <si>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</si>
  <si>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</si>
  <si>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</si>
  <si>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</si>
  <si>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</si>
  <si>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</si>
  <si>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</si>
  <si>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</si>
  <si>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</si>
  <si>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</si>
  <si>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</si>
  <si>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</si>
  <si>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</si>
  <si>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</si>
  <si>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</si>
  <si>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</si>
  <si>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</si>
  <si>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</si>
  <si>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</si>
  <si>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</si>
  <si>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</si>
  <si>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</si>
  <si>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</si>
  <si>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</si>
  <si>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</si>
  <si>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</si>
  <si>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</si>
  <si>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</si>
  <si>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</si>
  <si>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</si>
  <si>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</si>
  <si>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</si>
  <si>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</si>
  <si>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</si>
  <si>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</si>
  <si>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</si>
  <si>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</si>
  <si>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</si>
  <si>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</si>
  <si>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</si>
  <si>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</si>
  <si>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</si>
  <si>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</si>
  <si>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</si>
  <si>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</si>
  <si>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</si>
  <si>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</si>
  <si>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</si>
  <si>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</si>
  <si>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</si>
  <si>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</si>
  <si>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</si>
  <si>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</si>
  <si>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</si>
  <si>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</si>
  <si>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</si>
  <si>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</si>
  <si>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</si>
  <si>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</si>
  <si>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</si>
  <si>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</si>
  <si>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</si>
  <si>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</si>
  <si>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</si>
  <si>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</si>
  <si>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</si>
  <si>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</si>
  <si>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</si>
  <si>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</si>
  <si>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</si>
  <si>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</si>
  <si>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</si>
  <si>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</si>
  <si>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</si>
  <si>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</si>
  <si>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</si>
  <si>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</si>
  <si>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</si>
  <si>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</si>
  <si>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</si>
  <si>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</si>
  <si>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</si>
  <si>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</si>
  <si>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</si>
  <si>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</si>
  <si>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</si>
  <si>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</si>
  <si>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</si>
  <si>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</si>
  <si>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</si>
  <si>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</si>
  <si>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</si>
  <si>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</si>
  <si>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</si>
  <si>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</si>
  <si>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</si>
  <si>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</si>
  <si>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</si>
  <si>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</si>
  <si>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</si>
  <si>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</si>
  <si>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</si>
  <si>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</si>
  <si>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</si>
  <si>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</si>
  <si>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</si>
  <si>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</si>
  <si>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</si>
  <si>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</si>
  <si>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</si>
  <si>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</si>
  <si>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</si>
  <si>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</si>
  <si>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</si>
  <si>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</si>
  <si>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</si>
  <si>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</si>
  <si>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</si>
  <si>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</si>
  <si>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</si>
  <si>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</si>
  <si>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</si>
  <si>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</si>
  <si>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</si>
  <si>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</si>
  <si>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</si>
  <si>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</si>
  <si>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</si>
  <si>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</si>
  <si>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</si>
  <si>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</si>
  <si>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</si>
  <si>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</si>
  <si>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</si>
  <si>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</si>
  <si>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</si>
  <si>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</si>
  <si>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</si>
  <si>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</si>
  <si>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</si>
  <si>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</si>
  <si>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</si>
  <si>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</si>
  <si>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</si>
  <si>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</si>
  <si>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</si>
  <si>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</si>
  <si>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</si>
  <si>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</si>
  <si>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</si>
  <si>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</si>
  <si>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</si>
  <si>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</si>
  <si>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</si>
  <si>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</si>
  <si>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</si>
  <si>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</si>
  <si>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</si>
  <si>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</si>
  <si>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</si>
  <si>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</si>
  <si>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</si>
  <si>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</si>
  <si>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</si>
  <si>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</si>
  <si>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</si>
  <si>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</si>
  <si>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</si>
  <si>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</si>
  <si>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</si>
  <si>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</si>
  <si>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</si>
  <si>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</si>
  <si>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</si>
  <si>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</si>
  <si>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</si>
  <si>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</si>
  <si>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</si>
  <si>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</si>
  <si>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</si>
  <si>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</si>
  <si>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</si>
  <si>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</si>
  <si>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</si>
  <si>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</si>
  <si>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</si>
  <si>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</si>
  <si>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</si>
  <si>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</si>
  <si>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</si>
  <si>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</si>
  <si>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</si>
  <si>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</si>
  <si>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</si>
  <si>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</si>
  <si>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</si>
  <si>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</si>
  <si>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</si>
  <si>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</si>
  <si>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</si>
  <si>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</si>
  <si>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</si>
  <si>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</si>
  <si>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</si>
  <si>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</si>
  <si>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</si>
  <si>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</si>
  <si>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</si>
  <si>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</si>
  <si>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</si>
  <si>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</si>
  <si>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</si>
  <si>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</si>
  <si>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</si>
  <si>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</si>
  <si>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</si>
  <si>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</si>
  <si>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</si>
  <si>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</si>
  <si>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</si>
  <si>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</si>
  <si>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</si>
  <si>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</si>
  <si>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</si>
  <si>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</si>
  <si>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</si>
  <si>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</si>
  <si>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</si>
  <si>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</si>
  <si>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</si>
  <si>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</si>
  <si>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</si>
  <si>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</si>
  <si>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</si>
  <si>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</si>
  <si>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</si>
  <si>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</si>
  <si>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</si>
  <si>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</si>
  <si>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</si>
  <si>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</si>
  <si>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</si>
  <si>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</si>
  <si>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</si>
  <si>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</si>
  <si>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</si>
  <si>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</si>
  <si>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</si>
  <si>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</si>
  <si>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</si>
  <si>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</si>
  <si>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</si>
  <si>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</si>
  <si>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</si>
  <si>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</si>
  <si>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</si>
  <si>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</si>
  <si>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</si>
  <si>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</si>
  <si>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</si>
  <si>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</si>
  <si>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</si>
  <si>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</si>
  <si>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</si>
  <si>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</si>
  <si>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</si>
  <si>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</si>
  <si>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</si>
  <si>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</si>
  <si>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</si>
  <si>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</si>
  <si>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</si>
  <si>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</si>
  <si>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</si>
  <si>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</si>
  <si>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</si>
  <si>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</si>
  <si>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</si>
  <si>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</si>
  <si>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</si>
  <si>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</si>
  <si>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</si>
  <si>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</si>
  <si>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</si>
  <si>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</si>
  <si>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</si>
  <si>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</si>
  <si>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</si>
  <si>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</si>
  <si>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</si>
  <si>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</si>
  <si>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</si>
  <si>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</si>
  <si>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</si>
  <si>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</si>
  <si>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</si>
  <si>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</si>
  <si>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</si>
  <si>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</si>
  <si>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</si>
  <si>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</si>
  <si>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</si>
  <si>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</si>
  <si>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</si>
  <si>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</si>
  <si>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</si>
  <si>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</si>
  <si>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</si>
  <si>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</si>
  <si>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</si>
  <si>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</si>
  <si>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</si>
  <si>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</si>
  <si>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</si>
  <si>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</si>
  <si>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</si>
  <si>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</si>
  <si>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</si>
  <si>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</si>
  <si>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</si>
  <si>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</si>
  <si>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</si>
  <si>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</si>
  <si>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</si>
  <si>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</si>
  <si>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</si>
  <si>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</si>
  <si>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</si>
  <si>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</si>
  <si>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</si>
  <si>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</si>
  <si>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</si>
  <si>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</si>
  <si>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</si>
  <si>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</si>
  <si>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</si>
  <si>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</si>
  <si>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</si>
  <si>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</si>
  <si>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</si>
  <si>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</si>
  <si>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</si>
  <si>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</si>
  <si>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</si>
  <si>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</si>
  <si>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</si>
  <si>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</si>
  <si>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</si>
  <si>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</si>
  <si>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</si>
  <si>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</si>
  <si>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</si>
  <si>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</si>
  <si>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</si>
  <si>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</si>
  <si>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</si>
  <si>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</si>
  <si>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</si>
  <si>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</si>
  <si>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</si>
  <si>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</si>
  <si>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</si>
  <si>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</si>
  <si>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</si>
  <si>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</si>
  <si>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</si>
  <si>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</si>
  <si>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</si>
  <si>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</si>
  <si>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</si>
  <si>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</si>
  <si>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</si>
  <si>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</si>
  <si>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</si>
  <si>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</si>
  <si>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</si>
  <si>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</si>
  <si>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</si>
  <si>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</si>
  <si>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</si>
  <si>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</si>
  <si>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</si>
  <si>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</si>
  <si>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</si>
  <si>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</si>
  <si>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</si>
  <si>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</si>
  <si>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</si>
  <si>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</si>
  <si>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</si>
  <si>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</si>
  <si>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</si>
  <si>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</si>
  <si>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</si>
  <si>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</si>
  <si>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</si>
  <si>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</si>
  <si>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</si>
  <si>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</si>
  <si>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</si>
  <si>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</si>
  <si>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</si>
  <si>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</si>
  <si>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</si>
  <si>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</si>
  <si>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</si>
  <si>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</si>
  <si>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</si>
  <si>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</si>
  <si>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</si>
  <si>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</si>
  <si>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</si>
  <si>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</si>
  <si>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</si>
  <si>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</si>
  <si>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</si>
  <si>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</si>
  <si>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</si>
  <si>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</si>
  <si>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</si>
  <si>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</si>
  <si>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</si>
  <si>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</si>
  <si>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</si>
  <si>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</si>
  <si>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</si>
  <si>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</si>
  <si>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</si>
  <si>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</si>
  <si>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</si>
  <si>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</si>
  <si>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</si>
  <si>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</si>
  <si>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</si>
  <si>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</si>
  <si>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</si>
  <si>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</si>
  <si>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</si>
  <si>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</si>
  <si>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</si>
  <si>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</si>
  <si>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</si>
  <si>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</si>
  <si>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</si>
  <si>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</si>
  <si>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</si>
  <si>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</si>
  <si>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</si>
  <si>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</si>
  <si>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</si>
  <si>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</si>
  <si>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</si>
  <si>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</si>
  <si>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</si>
  <si>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</si>
  <si>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</si>
  <si>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</si>
  <si>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</si>
  <si>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</si>
  <si>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</si>
  <si>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</si>
  <si>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</si>
  <si>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</si>
  <si>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</si>
  <si>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</si>
  <si>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</si>
  <si>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</si>
  <si>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</si>
  <si>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</si>
  <si>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</si>
  <si>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</si>
  <si>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</si>
  <si>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</si>
  <si>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</si>
  <si>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</si>
  <si>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</si>
  <si>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</si>
  <si>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</si>
  <si>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</si>
  <si>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</si>
  <si>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</si>
  <si>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</si>
  <si>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</si>
  <si>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</si>
  <si>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</si>
  <si>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</si>
  <si>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</si>
  <si>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</si>
  <si>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</si>
  <si>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</si>
  <si>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</si>
  <si>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</si>
  <si>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</si>
  <si>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</si>
  <si>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</si>
  <si>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</si>
  <si>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</si>
  <si>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</si>
  <si>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</si>
  <si>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</si>
  <si>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</si>
  <si>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</si>
  <si>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</si>
  <si>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</si>
  <si>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</si>
  <si>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</si>
  <si>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</si>
  <si>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</si>
  <si>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</si>
  <si>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</si>
  <si>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</si>
  <si>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</si>
  <si>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</si>
  <si>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</si>
  <si>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</si>
  <si>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</si>
  <si>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</si>
  <si>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</si>
  <si>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</si>
  <si>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</si>
  <si>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</si>
  <si>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</si>
  <si>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</si>
  <si>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</si>
  <si>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</si>
  <si>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</si>
  <si>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</si>
  <si>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</si>
  <si>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</si>
  <si>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</si>
  <si>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</si>
  <si>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</si>
  <si>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</si>
  <si>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</si>
  <si>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</si>
  <si>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</si>
  <si>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</si>
  <si>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</si>
  <si>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</si>
  <si>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</si>
  <si>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</si>
  <si>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</si>
  <si>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</si>
  <si>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</si>
  <si>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</si>
  <si>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</si>
  <si>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</si>
  <si>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</si>
  <si>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</si>
  <si>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</si>
  <si>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</si>
  <si>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</si>
  <si>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</si>
  <si>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</si>
  <si>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</si>
  <si>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</si>
  <si>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</si>
  <si>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</si>
  <si>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</si>
  <si>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</si>
  <si>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</si>
  <si>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</si>
  <si>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</si>
  <si>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</si>
  <si>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</si>
  <si>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</si>
  <si>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</si>
  <si>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</si>
  <si>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</si>
  <si>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</si>
  <si>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</si>
  <si>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</si>
  <si>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</si>
  <si>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</si>
  <si>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</si>
  <si>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</si>
  <si>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</si>
  <si>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</si>
  <si>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</si>
  <si>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</si>
  <si>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</si>
  <si>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</si>
  <si>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</si>
  <si>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</si>
  <si>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</si>
  <si>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</si>
  <si>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</si>
  <si>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</si>
  <si>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</si>
  <si>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</si>
  <si>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</si>
  <si>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</si>
  <si>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</si>
  <si>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</si>
  <si>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</si>
  <si>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</si>
  <si>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</si>
  <si>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</si>
  <si>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</si>
  <si>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</si>
  <si>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</si>
  <si>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</si>
  <si>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</si>
  <si>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</si>
  <si>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</si>
  <si>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</si>
  <si>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</si>
  <si>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</si>
  <si>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</si>
  <si>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</si>
  <si>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</si>
  <si>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</si>
  <si>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</si>
  <si>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</si>
  <si>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</si>
  <si>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</si>
  <si>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</si>
  <si>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</si>
  <si>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</si>
  <si>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</si>
  <si>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</si>
  <si>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</si>
  <si>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</si>
  <si>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</si>
  <si>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</si>
  <si>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</si>
  <si>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</si>
  <si>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</si>
  <si>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</si>
  <si>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</si>
  <si>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</si>
  <si>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</si>
  <si>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</si>
  <si>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</si>
  <si>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</si>
  <si>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</si>
  <si>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</si>
  <si>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</si>
  <si>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</si>
  <si>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</si>
  <si>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</si>
  <si>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</si>
  <si>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</si>
  <si>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</si>
  <si>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</si>
  <si>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</si>
  <si>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</si>
  <si>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</si>
  <si>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</si>
  <si>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</si>
  <si>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</si>
  <si>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</si>
  <si>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</si>
  <si>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</si>
  <si>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</si>
  <si>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</si>
  <si>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</si>
  <si>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</si>
  <si>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</si>
  <si>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</si>
  <si>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</si>
  <si>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</si>
  <si>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</si>
  <si>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</si>
  <si>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</si>
  <si>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</si>
  <si>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</si>
  <si>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</si>
  <si>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</si>
  <si>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</si>
  <si>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</si>
  <si>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</si>
  <si>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</si>
  <si>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</si>
  <si>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</si>
  <si>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</si>
  <si>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</si>
  <si>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</si>
  <si>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</si>
  <si>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</si>
  <si>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</si>
  <si>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</si>
  <si>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</si>
  <si>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</si>
  <si>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</si>
  <si>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</si>
  <si>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</si>
  <si>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</si>
  <si>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</si>
  <si>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</si>
  <si>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</si>
  <si>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</si>
  <si>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</si>
  <si>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</si>
  <si>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</si>
  <si>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</si>
  <si>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</si>
  <si>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</si>
  <si>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</si>
  <si>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</si>
  <si>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</si>
  <si>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</si>
  <si>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</si>
  <si>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</si>
  <si>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</si>
  <si>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</si>
  <si>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</si>
  <si>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</si>
  <si>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</si>
  <si>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</si>
  <si>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</si>
  <si>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</si>
  <si>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</si>
  <si>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</si>
  <si>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</si>
  <si>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</si>
  <si>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</si>
  <si>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</si>
  <si>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</si>
  <si>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</si>
  <si>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</si>
  <si>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</si>
  <si>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</si>
  <si>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</si>
  <si>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</si>
  <si>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</si>
  <si>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</si>
  <si>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</si>
  <si>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</si>
  <si>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</si>
  <si>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</si>
  <si>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</si>
  <si>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</si>
  <si>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</si>
  <si>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</si>
  <si>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</si>
  <si>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</si>
  <si>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</si>
  <si>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</si>
  <si>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</si>
  <si>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</si>
  <si>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</si>
  <si>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</si>
  <si>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</si>
  <si>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</si>
  <si>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</si>
  <si>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</si>
  <si>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</si>
  <si>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</si>
  <si>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</si>
  <si>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</si>
  <si>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</si>
  <si>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</si>
  <si>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</si>
  <si>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</si>
  <si>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</si>
  <si>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</si>
  <si>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</si>
  <si>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</si>
  <si>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</si>
  <si>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</si>
  <si>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</si>
  <si>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</si>
  <si>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</si>
  <si>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</si>
  <si>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</si>
  <si>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</si>
  <si>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</si>
  <si>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</si>
  <si>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</si>
  <si>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</si>
  <si>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</si>
  <si>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</si>
  <si>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</si>
  <si>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</si>
  <si>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</si>
  <si>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</si>
  <si>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</si>
  <si>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</si>
  <si>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</si>
  <si>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</si>
  <si>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</si>
  <si>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</si>
  <si>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</si>
  <si>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</si>
  <si>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</si>
  <si>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</si>
  <si>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</si>
  <si>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</si>
  <si>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</si>
  <si>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</si>
  <si>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</si>
  <si>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</si>
  <si>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</si>
  <si>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</si>
  <si>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</si>
  <si>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</si>
  <si>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</si>
  <si>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</si>
  <si>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</si>
  <si>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</si>
  <si>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</si>
  <si>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</si>
  <si>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</si>
  <si>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</si>
  <si>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</si>
  <si>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</si>
  <si>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</si>
  <si>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</si>
  <si>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</si>
  <si>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</si>
  <si>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</si>
  <si>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</si>
  <si>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</si>
  <si>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</si>
  <si>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</si>
  <si>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</si>
  <si>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</si>
  <si>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</si>
  <si>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</si>
  <si>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</si>
  <si>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</si>
  <si>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</si>
  <si>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</si>
  <si>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</si>
  <si>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</si>
  <si>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</si>
  <si>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</si>
  <si>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</si>
  <si>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</si>
  <si>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</si>
  <si>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</si>
  <si>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</si>
  <si>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</si>
  <si>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</si>
  <si>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</si>
  <si>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</si>
  <si>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</si>
  <si>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</si>
  <si>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</si>
  <si>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</si>
  <si>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</si>
  <si>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</si>
  <si>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</si>
  <si>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</si>
  <si>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</si>
  <si>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</si>
  <si>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</si>
  <si>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</si>
  <si>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</si>
  <si>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</si>
  <si>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</si>
  <si>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</si>
  <si>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</si>
  <si>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</si>
  <si>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</si>
  <si>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</si>
  <si>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</si>
  <si>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</si>
  <si>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</si>
  <si>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</si>
  <si>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</si>
  <si>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</si>
  <si>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</si>
  <si>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</si>
  <si>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</si>
  <si>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</si>
  <si>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</si>
  <si>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</si>
  <si>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</si>
  <si>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</si>
  <si>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</si>
  <si>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</si>
  <si>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</si>
  <si>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</si>
  <si>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</si>
  <si>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</si>
  <si>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</si>
  <si>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</si>
  <si>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</si>
  <si>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</si>
  <si>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</si>
  <si>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</si>
  <si>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</si>
  <si>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</si>
  <si>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</si>
  <si>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</si>
  <si>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</si>
  <si>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</si>
  <si>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</si>
  <si>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</si>
  <si>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</si>
  <si>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</si>
  <si>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</si>
  <si>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</si>
  <si>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</si>
  <si>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</si>
  <si>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</si>
  <si>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</si>
  <si>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</si>
  <si>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</si>
  <si>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</si>
  <si>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</si>
  <si>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</si>
  <si>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</si>
  <si>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</si>
  <si>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</si>
  <si>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</si>
  <si>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</si>
  <si>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</si>
  <si>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</si>
  <si>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</si>
  <si>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</si>
  <si>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</si>
  <si>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</si>
  <si>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</si>
  <si>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</si>
  <si>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</si>
  <si>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</si>
  <si>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</si>
  <si>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</si>
  <si>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</si>
  <si>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</si>
  <si>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</si>
  <si>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</si>
  <si>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</si>
  <si>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</si>
  <si>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</si>
  <si>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</si>
  <si>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</si>
  <si>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</si>
  <si>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</si>
  <si>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</si>
  <si>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</si>
  <si>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</si>
  <si>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</si>
  <si>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</si>
  <si>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</si>
  <si>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</si>
  <si>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</si>
  <si>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</si>
  <si>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</si>
  <si>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</si>
  <si>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</si>
  <si>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</si>
  <si>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</si>
  <si>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</si>
  <si>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</si>
  <si>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</si>
  <si>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</si>
  <si>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</si>
  <si>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</si>
  <si>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</si>
  <si>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</si>
  <si>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</si>
  <si>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</si>
  <si>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</si>
  <si>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</si>
  <si>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</si>
  <si>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</si>
  <si>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</si>
  <si>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</si>
  <si>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</si>
  <si>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</si>
  <si>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</si>
  <si>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</si>
  <si>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</si>
  <si>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</si>
  <si>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</si>
  <si>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</si>
  <si>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</si>
  <si>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</si>
  <si>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</si>
  <si>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</si>
  <si>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</si>
  <si>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</si>
  <si>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</si>
  <si>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</si>
  <si>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</si>
  <si>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</si>
  <si>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</si>
  <si>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</si>
  <si>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</si>
  <si>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</si>
  <si>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</si>
  <si>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</si>
  <si>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</si>
  <si>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</si>
  <si>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</si>
  <si>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</si>
  <si>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</si>
  <si>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</si>
  <si>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</si>
  <si>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</si>
  <si>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</si>
  <si>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</si>
  <si>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</si>
  <si>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</si>
  <si>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</si>
  <si>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</si>
  <si>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</si>
  <si>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</si>
  <si>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</si>
  <si>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</si>
  <si>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</si>
  <si>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</si>
  <si>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</si>
  <si>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</si>
  <si>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</si>
  <si>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</si>
  <si>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</si>
  <si>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</si>
  <si>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</si>
  <si>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</si>
  <si>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</si>
  <si>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</si>
  <si>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</si>
  <si>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</si>
  <si>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</si>
  <si>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</si>
  <si>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</si>
  <si>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</si>
  <si>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</si>
  <si>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</si>
  <si>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</si>
  <si>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</si>
  <si>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</si>
  <si>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</si>
  <si>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</si>
  <si>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</si>
  <si>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</si>
  <si>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</si>
  <si>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</si>
  <si>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</si>
  <si>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</si>
  <si>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</si>
  <si>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</si>
  <si>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</si>
  <si>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</si>
  <si>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</si>
  <si>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</si>
  <si>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</si>
  <si>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</si>
  <si>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</si>
  <si>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</si>
  <si>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</si>
  <si>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</si>
  <si>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</si>
  <si>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</si>
  <si>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</si>
  <si>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</si>
  <si>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</si>
  <si>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</si>
  <si>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</si>
  <si>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</si>
  <si>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</si>
  <si>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</si>
  <si>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</si>
  <si>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</si>
  <si>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</si>
  <si>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</si>
  <si>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</si>
  <si>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</si>
  <si>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</si>
  <si>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</si>
  <si>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</si>
  <si>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</si>
  <si>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</si>
  <si>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</si>
  <si>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</si>
  <si>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</si>
  <si>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</si>
  <si>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</si>
  <si>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</si>
  <si>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</si>
  <si>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</si>
  <si>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</si>
  <si>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</si>
  <si>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</si>
  <si>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</si>
  <si>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</si>
  <si>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</si>
  <si>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</si>
  <si>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</si>
  <si>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</si>
  <si>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</si>
  <si>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</si>
  <si>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</si>
  <si>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</si>
  <si>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</si>
  <si>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</si>
  <si>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</si>
  <si>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</si>
  <si>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</si>
  <si>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</si>
  <si>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</si>
  <si>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</si>
  <si>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</si>
  <si>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</si>
  <si>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</si>
  <si>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</si>
  <si>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</si>
  <si>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</si>
  <si>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</si>
  <si>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</si>
  <si>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</si>
  <si>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</si>
  <si>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</si>
  <si>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</si>
  <si>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</si>
  <si>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</si>
  <si>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</si>
  <si>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</si>
  <si>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</si>
  <si>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</si>
  <si>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</si>
  <si>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</si>
  <si>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</si>
  <si>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</si>
  <si>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</si>
  <si>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</si>
  <si>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</si>
  <si>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</si>
  <si>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</si>
  <si>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</si>
  <si>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</si>
  <si>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</si>
  <si>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</si>
  <si>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</si>
  <si>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</si>
  <si>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</si>
  <si>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</si>
  <si>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</si>
  <si>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</si>
  <si>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</si>
  <si>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</si>
  <si>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</si>
  <si>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</si>
  <si>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</si>
  <si>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</si>
  <si>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</si>
  <si>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</si>
  <si>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</si>
  <si>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</si>
  <si>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</si>
  <si>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</si>
  <si>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</si>
  <si>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</si>
  <si>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</si>
  <si>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</si>
  <si>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</si>
  <si>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</si>
  <si>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</si>
  <si>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</si>
  <si>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</si>
  <si>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</si>
  <si>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</si>
  <si>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</si>
  <si>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</si>
  <si>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</si>
  <si>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</si>
  <si>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</si>
  <si>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</si>
  <si>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</si>
  <si>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</si>
  <si>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</si>
  <si>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</si>
  <si>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</si>
  <si>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</si>
  <si>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</si>
  <si>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</si>
  <si>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</si>
  <si>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</si>
  <si>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</si>
  <si>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</si>
  <si>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</si>
  <si>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</si>
  <si>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</si>
  <si>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</si>
  <si>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</si>
  <si>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</si>
  <si>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</si>
  <si>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</si>
  <si>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</si>
  <si>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</si>
  <si>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</si>
  <si>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</si>
  <si>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</si>
  <si>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</si>
  <si>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</si>
  <si>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</si>
  <si>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</si>
  <si>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</si>
  <si>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</si>
  <si>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</si>
  <si>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</si>
  <si>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</si>
  <si>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</si>
  <si>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</si>
  <si>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</si>
  <si>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</si>
  <si>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</si>
  <si>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</si>
  <si>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</si>
  <si>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</si>
  <si>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</si>
  <si>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</si>
  <si>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</si>
  <si>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</si>
  <si>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</si>
  <si>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</si>
  <si>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</si>
  <si>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</si>
  <si>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</si>
  <si>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</si>
  <si>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</si>
  <si>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</si>
  <si>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</si>
  <si>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</si>
  <si>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</si>
  <si>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</si>
  <si>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</si>
  <si>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</si>
  <si>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</si>
  <si>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</si>
  <si>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</si>
  <si>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</si>
  <si>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</si>
  <si>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</si>
  <si>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</si>
  <si>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</si>
  <si>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</si>
  <si>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</si>
  <si>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</si>
  <si>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</si>
  <si>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</si>
  <si>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</si>
  <si>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</si>
  <si>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</si>
  <si>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</si>
  <si>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</si>
  <si>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</si>
  <si>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</si>
  <si>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</si>
  <si>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</si>
  <si>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</si>
  <si>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</si>
  <si>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</si>
  <si>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</si>
  <si>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</si>
  <si>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</si>
  <si>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</si>
  <si>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</si>
  <si>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</si>
  <si>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</si>
  <si>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</si>
  <si>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</si>
  <si>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</si>
  <si>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</si>
  <si>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</si>
  <si>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</si>
  <si>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</si>
  <si>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</si>
  <si>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</si>
  <si>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</si>
  <si>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</si>
  <si>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</si>
  <si>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</si>
  <si>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</si>
  <si>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</si>
  <si>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</si>
  <si>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</si>
  <si>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</si>
  <si>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</si>
  <si>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</si>
  <si>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</si>
  <si>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</si>
  <si>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</si>
  <si>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</si>
  <si>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</si>
  <si>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</si>
  <si>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</si>
  <si>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</si>
  <si>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</si>
  <si>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</si>
  <si>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</si>
  <si>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</si>
  <si>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</si>
  <si>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</si>
  <si>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</si>
  <si>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</si>
  <si>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</si>
  <si>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</si>
  <si>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</si>
  <si>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</si>
  <si>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</si>
  <si>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</si>
  <si>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</si>
  <si>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</si>
  <si>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</si>
  <si>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</si>
  <si>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</si>
  <si>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</si>
  <si>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</si>
  <si>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</si>
  <si>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</si>
  <si>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</si>
  <si>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</si>
  <si>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</si>
  <si>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</si>
  <si>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</si>
  <si>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</si>
  <si>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</si>
  <si>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</si>
  <si>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</si>
  <si>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</si>
  <si>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</si>
  <si>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</si>
  <si>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</si>
  <si>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</si>
  <si>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</si>
  <si>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</si>
  <si>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</si>
  <si>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</si>
  <si>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</si>
  <si>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</si>
  <si>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</si>
  <si>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</si>
  <si>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</si>
  <si>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</si>
  <si>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</si>
  <si>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</si>
  <si>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</si>
  <si>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</si>
  <si>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</si>
  <si>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</si>
  <si>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</si>
  <si>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</si>
  <si>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</si>
  <si>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</si>
  <si>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</si>
  <si>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</si>
  <si>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</si>
  <si>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</si>
  <si>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</si>
  <si>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</si>
  <si>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</si>
  <si>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</si>
  <si>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</si>
  <si>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</si>
  <si>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</si>
  <si>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</si>
  <si>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</si>
  <si>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</si>
  <si>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</si>
  <si>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</si>
  <si>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</si>
  <si>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</si>
  <si>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</si>
  <si>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</si>
  <si>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</si>
  <si>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</si>
  <si>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</si>
  <si>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</si>
  <si>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</si>
  <si>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</si>
  <si>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</si>
  <si>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</si>
  <si>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</si>
  <si>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</si>
  <si>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</si>
  <si>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</si>
  <si>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</si>
  <si>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</si>
  <si>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</si>
  <si>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</si>
  <si>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</si>
  <si>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</si>
  <si>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</si>
  <si>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</si>
  <si>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</si>
  <si>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</si>
  <si>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</si>
  <si>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</si>
  <si>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</si>
  <si>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</si>
  <si>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</si>
  <si>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</si>
  <si>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</si>
  <si>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</si>
  <si>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</si>
  <si>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</si>
  <si>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</si>
  <si>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</si>
  <si>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</si>
  <si>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</si>
  <si>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</si>
  <si>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</si>
  <si>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</si>
  <si>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</si>
  <si>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</si>
  <si>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</si>
  <si>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</si>
  <si>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</si>
  <si>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</si>
  <si>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</si>
  <si>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</si>
  <si>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</si>
  <si>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</si>
  <si>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</si>
  <si>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</si>
  <si>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</si>
  <si>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</si>
  <si>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</si>
  <si>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</si>
  <si>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</si>
  <si>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</si>
  <si>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</si>
  <si>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</si>
  <si>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</si>
  <si>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</si>
  <si>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</si>
  <si>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</si>
  <si>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</si>
  <si>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</si>
  <si>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</si>
  <si>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</si>
  <si>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</si>
  <si>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</si>
  <si>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</si>
  <si>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</si>
  <si>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</si>
  <si>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</si>
  <si>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</si>
  <si>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</si>
  <si>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</si>
  <si>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</si>
  <si>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</si>
  <si>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</si>
  <si>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</si>
  <si>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</si>
  <si>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</si>
  <si>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</si>
  <si>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</si>
  <si>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</si>
  <si>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</si>
  <si>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</si>
  <si>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</si>
  <si>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</si>
  <si>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</si>
  <si>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</si>
  <si>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</si>
  <si>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</si>
  <si>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</si>
  <si>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</si>
  <si>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</si>
  <si>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</si>
  <si>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</si>
  <si>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</si>
  <si>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</si>
  <si>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</si>
  <si>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</si>
  <si>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</si>
  <si>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</si>
  <si>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</si>
  <si>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</si>
  <si>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</si>
  <si>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</si>
  <si>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</si>
  <si>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</si>
  <si>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</si>
  <si>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</si>
  <si>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</si>
  <si>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</si>
  <si>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</si>
  <si>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</si>
  <si>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</si>
  <si>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</si>
  <si>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</si>
  <si>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</si>
  <si>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</si>
  <si>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</si>
  <si>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</si>
  <si>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</si>
  <si>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</si>
  <si>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</si>
  <si>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</si>
  <si>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</si>
  <si>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</si>
  <si>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</si>
  <si>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</si>
  <si>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</si>
  <si>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</si>
  <si>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</si>
  <si>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</si>
  <si>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</si>
  <si>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</si>
  <si>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</si>
  <si>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</si>
  <si>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</si>
  <si>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</si>
  <si>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</si>
  <si>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</si>
  <si>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</si>
  <si>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</si>
  <si>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</si>
  <si>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</si>
  <si>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</si>
  <si>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</si>
  <si>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</si>
  <si>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</si>
  <si>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</si>
  <si>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</si>
  <si>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</si>
  <si>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</si>
  <si>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</si>
  <si>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</si>
  <si>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</si>
  <si>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</si>
  <si>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</si>
  <si>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</si>
  <si>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</si>
  <si>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</si>
  <si>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</si>
  <si>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</si>
  <si>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</si>
  <si>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</si>
  <si>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</si>
  <si>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</si>
  <si>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</si>
  <si>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</si>
  <si>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</si>
  <si>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</si>
  <si>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</si>
  <si>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</si>
  <si>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</si>
  <si>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</si>
  <si>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</si>
  <si>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</si>
  <si>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</si>
  <si>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</si>
  <si>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</si>
  <si>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</si>
  <si>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</si>
  <si>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</si>
  <si>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</si>
  <si>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</si>
  <si>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</si>
  <si>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</si>
  <si>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</si>
  <si>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</si>
  <si>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</si>
  <si>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</si>
  <si>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</si>
  <si>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</si>
  <si>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</si>
  <si>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</si>
  <si>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</si>
  <si>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</si>
  <si>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</si>
  <si>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</si>
  <si>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</si>
  <si>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</si>
  <si>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</si>
  <si>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</si>
  <si>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</si>
  <si>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</si>
  <si>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</si>
  <si>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</si>
  <si>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</si>
  <si>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</si>
  <si>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</si>
  <si>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</si>
  <si>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</si>
  <si>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</si>
  <si>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</si>
  <si>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</si>
  <si>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</si>
  <si>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</si>
  <si>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</si>
  <si>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</si>
  <si>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</si>
  <si>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</si>
  <si>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</si>
  <si>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</si>
  <si>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</si>
  <si>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</si>
  <si>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</si>
  <si>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</si>
  <si>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</si>
  <si>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</si>
  <si>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</si>
  <si>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</si>
  <si>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</si>
  <si>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</si>
  <si>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</si>
  <si>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</si>
  <si>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</si>
  <si>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</si>
  <si>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</si>
  <si>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</si>
  <si>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</si>
  <si>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</si>
  <si>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</si>
  <si>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</si>
  <si>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</si>
  <si>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</si>
  <si>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</si>
  <si>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</si>
  <si>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</si>
  <si>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</si>
  <si>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</si>
  <si>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</si>
  <si>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</si>
  <si>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</si>
  <si>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</si>
  <si>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</si>
  <si>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</si>
  <si>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</si>
  <si>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</si>
  <si>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</si>
  <si>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</si>
  <si>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</si>
  <si>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</si>
  <si>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</si>
  <si>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</si>
  <si>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</si>
  <si>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</si>
  <si>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</si>
  <si>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</si>
  <si>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</si>
  <si>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</si>
  <si>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</si>
  <si>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</si>
  <si>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</si>
  <si>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</si>
  <si>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</si>
  <si>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</si>
  <si>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</si>
  <si>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</si>
  <si>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</si>
  <si>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</si>
  <si>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</si>
  <si>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</si>
  <si>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</si>
  <si>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</si>
  <si>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</si>
  <si>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</si>
  <si>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</si>
  <si>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</si>
  <si>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</si>
  <si>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</si>
  <si>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</si>
  <si>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</si>
  <si>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</si>
  <si>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</si>
  <si>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</si>
  <si>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</si>
  <si>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</si>
  <si>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</si>
  <si>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</si>
  <si>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</si>
  <si>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</si>
  <si>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</si>
  <si>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</si>
  <si>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</si>
  <si>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</si>
  <si>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</si>
  <si>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</si>
  <si>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</si>
  <si>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</si>
  <si>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</si>
  <si>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</si>
  <si>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</si>
  <si>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</si>
  <si>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</si>
  <si>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</si>
  <si>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</si>
  <si>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</si>
  <si>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</si>
  <si>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</si>
  <si>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</si>
  <si>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</si>
  <si>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</si>
  <si>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</si>
  <si>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</si>
  <si>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</si>
  <si>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</si>
  <si>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</si>
  <si>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</si>
  <si>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</si>
  <si>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</si>
  <si>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</si>
  <si>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</si>
  <si>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</si>
  <si>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</si>
  <si>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</si>
  <si>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</si>
  <si>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</si>
  <si>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</si>
  <si>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</si>
  <si>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</si>
  <si>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</si>
  <si>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</si>
  <si>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</si>
  <si>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</si>
  <si>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</si>
  <si>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</si>
  <si>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</si>
  <si>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</si>
  <si>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</si>
  <si>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</si>
  <si>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</si>
  <si>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</si>
  <si>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</si>
  <si>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</si>
  <si>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</si>
  <si>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</si>
  <si>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</si>
  <si>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</si>
  <si>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</si>
  <si>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</si>
  <si>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</si>
  <si>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</si>
  <si>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</si>
  <si>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</si>
  <si>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</si>
  <si>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</si>
  <si>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</si>
  <si>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</si>
  <si>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</si>
  <si>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</si>
  <si>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</si>
  <si>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</si>
  <si>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</si>
  <si>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</si>
  <si>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</si>
  <si>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</si>
  <si>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</si>
  <si>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</si>
  <si>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</si>
  <si>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</si>
  <si>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</si>
  <si>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</si>
  <si>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</si>
  <si>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</si>
  <si>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</si>
  <si>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</si>
  <si>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</si>
  <si>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</si>
  <si>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</si>
  <si>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</si>
  <si>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</si>
  <si>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</si>
  <si>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</si>
  <si>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</si>
  <si>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</si>
  <si>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</si>
  <si>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</si>
  <si>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</si>
  <si>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</si>
  <si>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</si>
  <si>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</si>
  <si>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</si>
  <si>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</si>
  <si>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</si>
  <si>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</si>
  <si>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</si>
  <si>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</si>
  <si>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</si>
  <si>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</si>
  <si>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</si>
  <si>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</si>
  <si>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</si>
  <si>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</si>
  <si>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</si>
  <si>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</si>
  <si>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</si>
  <si>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</si>
  <si>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</si>
  <si>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</si>
  <si>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</si>
  <si>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</si>
  <si>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</si>
  <si>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</si>
  <si>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</si>
  <si>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</si>
  <si>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</si>
  <si>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</si>
  <si>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</si>
  <si>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</si>
  <si>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</si>
  <si>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</si>
  <si>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</si>
  <si>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</si>
  <si>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</si>
  <si>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</si>
  <si>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</si>
  <si>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</si>
  <si>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</si>
  <si>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</si>
  <si>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</si>
  <si>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</si>
  <si>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</si>
  <si>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</si>
  <si>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</si>
  <si>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</si>
  <si>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</si>
  <si>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</si>
  <si>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</si>
  <si>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</si>
  <si>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</si>
  <si>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</si>
  <si>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</si>
  <si>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</si>
  <si>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</si>
  <si>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</si>
  <si>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</si>
  <si>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</si>
  <si>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</si>
  <si>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</si>
  <si>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</si>
  <si>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</si>
  <si>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</si>
  <si>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</si>
  <si>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</si>
  <si>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</si>
  <si>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</si>
  <si>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</si>
  <si>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</si>
  <si>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</si>
  <si>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</si>
  <si>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</si>
  <si>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</si>
  <si>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</si>
  <si>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</si>
  <si>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</si>
  <si>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</si>
  <si>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</si>
  <si>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</si>
  <si>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</si>
  <si>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</si>
  <si>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</si>
  <si>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</si>
  <si>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</si>
  <si>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</si>
  <si>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</si>
  <si>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</si>
  <si>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</si>
  <si>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</si>
  <si>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</si>
  <si>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</si>
  <si>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</si>
  <si>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</si>
  <si>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</si>
  <si>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</si>
  <si>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</si>
  <si>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</si>
  <si>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</si>
  <si>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</si>
  <si>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</si>
  <si>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</si>
  <si>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</si>
  <si>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</si>
  <si>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</si>
  <si>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</si>
  <si>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</si>
  <si>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</si>
  <si>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</si>
  <si>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</si>
  <si>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</si>
  <si>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</si>
  <si>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</si>
  <si>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</si>
  <si>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</si>
  <si>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</si>
  <si>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</si>
  <si>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</si>
  <si>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</si>
  <si>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</si>
  <si>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</si>
  <si>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</si>
  <si>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</si>
  <si>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</si>
  <si>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</si>
  <si>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</si>
  <si>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</si>
  <si>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</si>
  <si>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</si>
  <si>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</si>
  <si>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</si>
  <si>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</si>
  <si>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</si>
  <si>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</si>
  <si>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</si>
  <si>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</si>
  <si>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</si>
  <si>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</si>
  <si>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</si>
  <si>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</si>
  <si>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</si>
  <si>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</si>
  <si>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</si>
  <si>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</si>
  <si>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</si>
  <si>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</si>
  <si>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</si>
  <si>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</si>
  <si>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</si>
  <si>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</si>
  <si>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</si>
  <si>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</si>
  <si>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</si>
  <si>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</si>
  <si>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</si>
  <si>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</si>
  <si>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</si>
  <si>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</si>
  <si>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</si>
  <si>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</si>
  <si>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</si>
  <si>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</si>
  <si>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</si>
  <si>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</si>
  <si>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</si>
  <si>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</si>
  <si>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</si>
  <si>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</si>
  <si>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</si>
  <si>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</si>
  <si>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</si>
  <si>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</si>
  <si>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</si>
  <si>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</si>
  <si>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</si>
  <si>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</si>
  <si>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</si>
  <si>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</si>
  <si>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</si>
  <si>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</si>
  <si>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</si>
  <si>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</si>
  <si>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</si>
  <si>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</si>
  <si>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</si>
  <si>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</si>
  <si>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</si>
  <si>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</si>
  <si>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</si>
  <si>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</si>
  <si>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</si>
  <si>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</si>
  <si>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</si>
  <si>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</si>
  <si>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</si>
  <si>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</si>
  <si>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</si>
  <si>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</si>
  <si>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</si>
  <si>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</si>
  <si>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</si>
  <si>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</si>
  <si>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</si>
  <si>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</si>
  <si>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</si>
  <si>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</si>
  <si>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</si>
  <si>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</si>
  <si>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</si>
  <si>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</si>
  <si>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</si>
  <si>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</si>
  <si>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</si>
  <si>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</si>
  <si>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</si>
  <si>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</si>
  <si>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</si>
  <si>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</si>
  <si>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</si>
  <si>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</si>
  <si>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</si>
  <si>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</si>
  <si>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</si>
  <si>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</si>
  <si>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</si>
  <si>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</si>
  <si>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</si>
  <si>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</si>
  <si>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</si>
  <si>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</si>
  <si>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</si>
  <si>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</si>
  <si>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</si>
  <si>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</si>
  <si>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</si>
  <si>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</si>
  <si>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</si>
  <si>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</si>
  <si>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</si>
  <si>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</si>
  <si>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</si>
  <si>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</si>
  <si>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</si>
  <si>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</si>
  <si>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</si>
  <si>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</si>
  <si>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</si>
  <si>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</si>
  <si>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</si>
  <si>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</si>
  <si>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</si>
  <si>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</si>
  <si>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</si>
  <si>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</si>
  <si>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</si>
  <si>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</si>
  <si>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</si>
  <si>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</si>
  <si>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</si>
  <si>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</si>
  <si>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</si>
  <si>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</si>
  <si>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</si>
  <si>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</si>
  <si>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</si>
  <si>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</si>
  <si>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</si>
  <si>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</si>
  <si>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</si>
  <si>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</si>
  <si>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</si>
  <si>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</si>
  <si>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</si>
  <si>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</si>
  <si>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</si>
  <si>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</si>
  <si>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</si>
  <si>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</si>
  <si>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</si>
  <si>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</si>
  <si>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</si>
  <si>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</si>
  <si>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</si>
  <si>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</si>
  <si>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</si>
  <si>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</si>
  <si>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</si>
  <si>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</si>
  <si>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</si>
  <si>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</si>
  <si>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</si>
  <si>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</si>
  <si>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</si>
  <si>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</si>
  <si>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</si>
  <si>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</si>
  <si>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</si>
  <si>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</si>
  <si>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</si>
  <si>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</si>
  <si>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</si>
  <si>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</si>
  <si>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</si>
  <si>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</si>
  <si>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</si>
  <si>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</si>
  <si>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</si>
  <si>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</si>
  <si>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</si>
  <si>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</si>
  <si>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</si>
  <si>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</si>
  <si>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</si>
  <si>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</si>
  <si>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</si>
  <si>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</si>
  <si>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</si>
  <si>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</si>
  <si>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</si>
  <si>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</si>
  <si>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</si>
  <si>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</si>
  <si>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</si>
  <si>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</si>
  <si>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</si>
  <si>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</si>
  <si>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</si>
  <si>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</si>
  <si>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</si>
  <si>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</si>
  <si>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</si>
  <si>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</si>
  <si>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</si>
  <si>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</si>
  <si>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</si>
  <si>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</si>
  <si>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</si>
  <si>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</si>
  <si>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</si>
  <si>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</si>
  <si>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</si>
  <si>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</si>
  <si>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</si>
  <si>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</si>
  <si>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</si>
  <si>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</si>
  <si>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</si>
  <si>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</si>
  <si>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</si>
  <si>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</si>
  <si>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</si>
  <si>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</si>
  <si>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</si>
  <si>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</si>
  <si>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</si>
  <si>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</si>
  <si>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</si>
  <si>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</si>
  <si>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</si>
  <si>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</si>
  <si>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</si>
  <si>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</si>
  <si>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</si>
  <si>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</si>
  <si>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</si>
  <si>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</si>
  <si>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</si>
  <si>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</si>
  <si>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</si>
  <si>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</si>
  <si>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</si>
  <si>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</si>
  <si>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</si>
  <si>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</si>
  <si>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</si>
  <si>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</si>
  <si>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</si>
  <si>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</si>
  <si>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</si>
  <si>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</si>
  <si>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</si>
  <si>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</si>
  <si>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</si>
  <si>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</si>
  <si>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</si>
  <si>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</si>
  <si>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</si>
  <si>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</si>
  <si>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</si>
  <si>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</si>
  <si>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</si>
  <si>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</si>
  <si>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</si>
  <si>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</si>
  <si>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</si>
  <si>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</si>
  <si>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</si>
  <si>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</si>
  <si>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</si>
  <si>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</si>
  <si>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</si>
  <si>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</si>
  <si>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</si>
  <si>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</si>
  <si>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</si>
  <si>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</si>
  <si>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</si>
  <si>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</si>
  <si>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</si>
  <si>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</si>
  <si>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</si>
  <si>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</si>
  <si>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</si>
  <si>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</si>
  <si>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</si>
  <si>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</si>
  <si>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</si>
  <si>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</si>
  <si>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</si>
  <si>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</si>
  <si>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</si>
  <si>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</si>
  <si>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</si>
  <si>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</si>
  <si>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</si>
  <si>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</si>
  <si>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</si>
  <si>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</si>
  <si>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</si>
  <si>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</si>
  <si>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</si>
  <si>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</si>
  <si>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</si>
  <si>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</si>
  <si>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</si>
  <si>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</si>
  <si>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</si>
  <si>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</si>
  <si>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</si>
  <si>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</si>
  <si>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</si>
  <si>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</si>
  <si>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</si>
  <si>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</si>
  <si>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</si>
  <si>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</si>
  <si>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</si>
  <si>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</si>
  <si>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</si>
  <si>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</si>
  <si>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</si>
  <si>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</si>
  <si>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</si>
  <si>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</si>
  <si>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</si>
  <si>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</si>
  <si>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</si>
  <si>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</si>
  <si>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</si>
  <si>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</si>
  <si>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</si>
  <si>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</si>
  <si>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</si>
  <si>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</si>
  <si>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</si>
  <si>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</si>
  <si>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</si>
  <si>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</si>
  <si>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</si>
  <si>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</si>
  <si>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</si>
  <si>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</si>
  <si>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</si>
  <si>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</si>
  <si>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</si>
  <si>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</si>
  <si>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</si>
  <si>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</si>
  <si>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</si>
  <si>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</si>
  <si>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</si>
  <si>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</si>
  <si>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</si>
  <si>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</si>
  <si>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</si>
  <si>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</si>
  <si>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</si>
  <si>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</si>
  <si>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</si>
  <si>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</si>
  <si>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</si>
  <si>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</si>
  <si>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</si>
  <si>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</si>
  <si>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</si>
  <si>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</si>
  <si>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</si>
  <si>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</si>
  <si>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</si>
  <si>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</si>
  <si>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</si>
  <si>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</si>
  <si>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</si>
  <si>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</si>
  <si>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</si>
  <si>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</si>
  <si>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</si>
  <si>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</si>
  <si>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</si>
  <si>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</si>
  <si>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</si>
  <si>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</si>
  <si>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</si>
  <si>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</si>
  <si>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</si>
  <si>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</si>
  <si>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</si>
  <si>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</si>
  <si>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</si>
  <si>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</si>
  <si>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</si>
  <si>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</si>
  <si>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</si>
  <si>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</si>
  <si>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</si>
  <si>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</si>
  <si>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</si>
  <si>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</si>
  <si>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</si>
  <si>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</si>
  <si>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</si>
  <si>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</si>
  <si>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</si>
  <si>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</si>
  <si>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</si>
  <si>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</si>
  <si>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</si>
  <si>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</si>
  <si>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</si>
  <si>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</si>
  <si>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</si>
  <si>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</si>
  <si>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</si>
  <si>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</si>
  <si>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</si>
  <si>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</si>
  <si>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</si>
  <si>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</si>
  <si>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</si>
  <si>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</si>
  <si>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</si>
  <si>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</si>
  <si>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</si>
  <si>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</si>
  <si>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</si>
  <si>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</si>
  <si>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</si>
  <si>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</si>
  <si>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</si>
  <si>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</si>
  <si>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</si>
  <si>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</si>
  <si>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</si>
  <si>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</si>
  <si>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</si>
  <si>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</si>
  <si>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</si>
  <si>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</si>
  <si>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</si>
  <si>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</si>
  <si>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</si>
  <si>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</si>
  <si>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</si>
  <si>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</si>
  <si>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</si>
  <si>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</si>
  <si>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</si>
  <si>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</si>
  <si>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</si>
  <si>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</si>
  <si>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</si>
  <si>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</si>
  <si>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</si>
  <si>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</si>
  <si>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</si>
  <si>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</si>
  <si>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</si>
  <si>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</si>
  <si>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</si>
  <si>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</si>
  <si>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</si>
  <si>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</si>
  <si>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</si>
  <si>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</si>
  <si>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</si>
  <si>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</si>
  <si>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</si>
  <si>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</si>
  <si>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</si>
  <si>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</si>
  <si>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</si>
  <si>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</si>
  <si>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</si>
  <si>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</si>
  <si>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</si>
  <si>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</si>
  <si>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</si>
  <si>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</si>
  <si>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</si>
  <si>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</si>
  <si>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</si>
  <si>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</si>
  <si>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</si>
  <si>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</si>
  <si>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</si>
  <si>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</si>
  <si>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</si>
  <si>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</si>
  <si>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</si>
  <si>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</si>
  <si>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</si>
  <si>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</si>
  <si>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</si>
  <si>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</si>
  <si>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</si>
  <si>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</si>
  <si>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</si>
  <si>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</si>
  <si>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</si>
  <si>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</si>
  <si>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</si>
  <si>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</si>
  <si>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</si>
  <si>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</si>
  <si>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</si>
  <si>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</si>
  <si>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</si>
  <si>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</si>
  <si>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</si>
  <si>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</si>
  <si>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</si>
  <si>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</si>
  <si>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</si>
  <si>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</si>
  <si>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</si>
  <si>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</si>
  <si>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</si>
  <si>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</si>
  <si>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</si>
  <si>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</si>
  <si>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</si>
  <si>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</si>
  <si>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</si>
  <si>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</si>
  <si>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</si>
  <si>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</si>
  <si>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</si>
  <si>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</si>
  <si>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</si>
  <si>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</si>
  <si>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</si>
  <si>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</si>
  <si>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</si>
  <si>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</si>
  <si>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</si>
  <si>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</si>
  <si>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</si>
  <si>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</si>
  <si>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</si>
  <si>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</si>
  <si>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</si>
  <si>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</si>
  <si>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</si>
  <si>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</si>
  <si>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</si>
  <si>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</si>
  <si>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</si>
  <si>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</si>
  <si>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</si>
  <si>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</si>
  <si>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</si>
  <si>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</si>
  <si>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</si>
  <si>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</si>
  <si>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</si>
  <si>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</si>
  <si>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</si>
  <si>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</si>
  <si>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</si>
  <si>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</si>
  <si>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</si>
  <si>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</si>
  <si>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</si>
  <si>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</si>
  <si>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</si>
  <si>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</si>
  <si>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</si>
  <si>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</si>
  <si>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</si>
  <si>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</si>
  <si>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</si>
  <si>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</si>
  <si>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</si>
  <si>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</si>
  <si>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</si>
  <si>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</si>
  <si>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</si>
  <si>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</si>
  <si>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</si>
  <si>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</si>
  <si>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</si>
  <si>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</si>
  <si>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</si>
  <si>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</si>
  <si>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</si>
  <si>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</si>
  <si>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</si>
  <si>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</si>
  <si>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</si>
  <si>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</si>
  <si>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</si>
  <si>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</si>
  <si>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</si>
  <si>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</si>
  <si>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</si>
  <si>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</si>
  <si>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</si>
  <si>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</si>
  <si>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</si>
  <si>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</si>
  <si>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</si>
  <si>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</si>
  <si>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</si>
  <si>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</si>
  <si>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</si>
  <si>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</si>
  <si>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</si>
  <si>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</si>
  <si>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</si>
  <si>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</si>
  <si>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</si>
  <si>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</si>
  <si>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</si>
  <si>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</si>
  <si>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</si>
  <si>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</si>
  <si>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</si>
  <si>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</si>
  <si>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</si>
  <si>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</si>
  <si>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</si>
  <si>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</si>
  <si>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</si>
  <si>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</si>
  <si>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</si>
  <si>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</si>
  <si>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</si>
  <si>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</si>
  <si>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</si>
  <si>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</si>
  <si>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</si>
  <si>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</si>
  <si>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</si>
  <si>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</si>
  <si>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</si>
  <si>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</si>
  <si>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</si>
  <si>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</si>
  <si>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</si>
  <si>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</si>
  <si>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</si>
  <si>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</si>
  <si>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</si>
  <si>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</si>
  <si>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</si>
  <si>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</si>
  <si>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</si>
  <si>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</si>
  <si>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</si>
  <si>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</si>
  <si>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</si>
  <si>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</si>
  <si>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</si>
  <si>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</si>
  <si>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</si>
  <si>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</si>
  <si>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</si>
  <si>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</si>
  <si>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</si>
  <si>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</si>
  <si>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</si>
  <si>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</si>
  <si>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</si>
  <si>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</si>
  <si>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</si>
  <si>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</si>
  <si>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</si>
  <si>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</si>
  <si>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</si>
  <si>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</si>
  <si>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</si>
  <si>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</si>
  <si>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</si>
  <si>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</si>
  <si>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</si>
  <si>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</si>
  <si>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</si>
  <si>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</si>
  <si>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</si>
  <si>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</si>
  <si>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</si>
  <si>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</si>
  <si>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</si>
  <si>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</si>
  <si>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</si>
  <si>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</si>
  <si>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</si>
  <si>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</si>
  <si>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</si>
  <si>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</si>
  <si>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</si>
  <si>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</si>
  <si>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</si>
  <si>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</si>
  <si>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</si>
  <si>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</si>
  <si>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</si>
  <si>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</si>
  <si>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</si>
  <si>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</si>
  <si>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</si>
  <si>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</si>
  <si>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</si>
  <si>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</si>
  <si>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</si>
  <si>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</si>
  <si>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</si>
  <si>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</si>
  <si>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</si>
  <si>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</si>
  <si>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</si>
  <si>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</si>
  <si>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</si>
  <si>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</si>
  <si>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</si>
  <si>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</si>
  <si>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</si>
  <si>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</si>
  <si>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</si>
  <si>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</si>
  <si>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</si>
  <si>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</si>
  <si>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</si>
  <si>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</si>
  <si>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</si>
  <si>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</si>
  <si>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</si>
  <si>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</si>
  <si>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</si>
  <si>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</si>
  <si>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</si>
  <si>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</si>
  <si>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</si>
  <si>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</si>
  <si>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</si>
  <si>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</si>
  <si>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</si>
  <si>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</si>
  <si>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</si>
  <si>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</si>
  <si>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</si>
  <si>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</si>
  <si>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</si>
  <si>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</si>
  <si>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</si>
  <si>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</si>
  <si>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</si>
  <si>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</si>
  <si>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</si>
  <si>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</si>
  <si>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</si>
  <si>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</si>
  <si>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</si>
  <si>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</si>
  <si>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</si>
  <si>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</si>
  <si>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</si>
  <si>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</si>
  <si>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</si>
  <si>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</si>
  <si>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</si>
  <si>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</si>
  <si>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</si>
  <si>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</si>
  <si>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</si>
  <si>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</si>
  <si>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</si>
  <si>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</si>
  <si>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</si>
  <si>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</si>
  <si>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</si>
  <si>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</si>
  <si>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</si>
  <si>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</si>
  <si>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</si>
  <si>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</si>
  <si>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</si>
  <si>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</si>
  <si>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</si>
  <si>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</si>
  <si>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</si>
  <si>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</si>
  <si>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</si>
  <si>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</si>
  <si>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</si>
  <si>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</si>
  <si>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</si>
  <si>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</si>
  <si>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</si>
  <si>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</si>
  <si>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</si>
  <si>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</si>
  <si>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</si>
  <si>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</si>
  <si>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</si>
  <si>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</si>
  <si>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</si>
  <si>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</si>
  <si>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</si>
  <si>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</si>
  <si>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</si>
  <si>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</si>
  <si>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</si>
  <si>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</si>
  <si>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</si>
  <si>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</si>
  <si>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</si>
  <si>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</si>
  <si>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</si>
  <si>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</si>
  <si>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</si>
  <si>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</si>
  <si>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</si>
  <si>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</si>
  <si>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</si>
  <si>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</si>
  <si>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</si>
  <si>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</si>
  <si>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</si>
  <si>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</si>
  <si>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</si>
  <si>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</si>
  <si>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</si>
  <si>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</si>
  <si>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</si>
  <si>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</si>
  <si>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</si>
  <si>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</si>
  <si>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</si>
  <si>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</si>
  <si>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</si>
  <si>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</si>
  <si>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</si>
  <si>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</si>
  <si>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</si>
  <si>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</si>
  <si>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</si>
  <si>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</si>
  <si>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</si>
  <si>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</si>
  <si>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</si>
  <si>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</si>
  <si>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</si>
  <si>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</si>
  <si>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</si>
  <si>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</si>
  <si>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</si>
  <si>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</si>
  <si>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</si>
  <si>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</si>
  <si>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</si>
  <si>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</si>
  <si>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</si>
  <si>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</si>
  <si>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</si>
  <si>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</si>
  <si>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</si>
  <si>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</si>
  <si>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</si>
  <si>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</si>
  <si>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</si>
  <si>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</si>
  <si>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</si>
  <si>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</si>
  <si>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</si>
  <si>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</si>
  <si>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</si>
  <si>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</si>
  <si>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</si>
  <si>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</si>
  <si>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</si>
  <si>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</si>
  <si>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</si>
  <si>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</si>
  <si>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</si>
  <si>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</si>
  <si>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</si>
  <si>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</si>
  <si>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</si>
  <si>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</si>
  <si>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</si>
  <si>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</si>
  <si>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</si>
  <si>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</si>
  <si>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</si>
  <si>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</si>
  <si>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</si>
  <si>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</si>
  <si>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</si>
  <si>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</si>
  <si>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</si>
  <si>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</si>
  <si>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</si>
  <si>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</si>
  <si>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</si>
  <si>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</si>
  <si>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</si>
  <si>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</si>
  <si>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</si>
  <si>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</si>
  <si>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</si>
  <si>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</si>
  <si>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</si>
  <si>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</si>
  <si>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</si>
  <si>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</si>
  <si>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</si>
  <si>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</si>
  <si>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</si>
  <si>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</si>
  <si>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</si>
  <si>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</si>
  <si>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</si>
  <si>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</si>
  <si>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</si>
  <si>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</si>
  <si>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</si>
  <si>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</si>
  <si>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</si>
  <si>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</si>
  <si>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</si>
  <si>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</si>
  <si>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</si>
  <si>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</si>
  <si>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</si>
  <si>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</si>
  <si>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</si>
  <si>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</si>
  <si>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</si>
  <si>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</si>
  <si>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</si>
  <si>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</si>
  <si>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</si>
  <si>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</si>
  <si>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</si>
  <si>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</si>
  <si>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</si>
  <si>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</si>
  <si>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</si>
  <si>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</si>
  <si>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</si>
  <si>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</si>
  <si>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</si>
  <si>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</si>
  <si>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</si>
  <si>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</si>
  <si>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</si>
  <si>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</si>
  <si>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</si>
  <si>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</si>
  <si>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</si>
  <si>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</si>
  <si>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</si>
  <si>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</si>
  <si>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</si>
  <si>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</si>
  <si>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</si>
  <si>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</si>
  <si>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</si>
  <si>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</si>
  <si>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</si>
  <si>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</si>
  <si>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</si>
  <si>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</si>
  <si>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</si>
  <si>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</si>
  <si>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</si>
  <si>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</si>
  <si>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</si>
  <si>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</si>
  <si>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</si>
  <si>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</si>
  <si>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</si>
  <si>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</si>
  <si>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</si>
  <si>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</si>
  <si>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</si>
  <si>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</si>
  <si>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</si>
  <si>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</si>
  <si>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</si>
  <si>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</si>
  <si>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</si>
  <si>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</si>
  <si>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</si>
  <si>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</si>
  <si>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</si>
  <si>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</si>
  <si>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</si>
  <si>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</si>
  <si>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</si>
  <si>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</si>
  <si>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</si>
  <si>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</si>
  <si>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</si>
  <si>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</si>
  <si>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</si>
  <si>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</si>
  <si>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</si>
  <si>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</si>
  <si>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</si>
  <si>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</si>
  <si>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</si>
  <si>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</si>
  <si>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</si>
  <si>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</si>
  <si>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</si>
  <si>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</si>
  <si>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</si>
  <si>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</si>
  <si>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</si>
  <si>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</si>
  <si>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</si>
  <si>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</si>
  <si>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</si>
  <si>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</si>
  <si>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</si>
  <si>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</si>
  <si>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</si>
  <si>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</si>
  <si>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</si>
  <si>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</si>
  <si>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</si>
  <si>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</si>
  <si>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</si>
  <si>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</si>
  <si>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</si>
  <si>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</si>
  <si>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</si>
  <si>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</si>
  <si>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</si>
  <si>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</si>
  <si>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</si>
  <si>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</si>
  <si>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</si>
  <si>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</si>
  <si>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</si>
  <si>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</si>
  <si>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</si>
  <si>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</si>
  <si>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</si>
  <si>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</si>
  <si>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</si>
  <si>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</si>
  <si>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</si>
  <si>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</si>
  <si>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</si>
  <si>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</si>
  <si>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</si>
  <si>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</si>
  <si>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</si>
  <si>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</si>
  <si>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</si>
  <si>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</si>
  <si>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</si>
  <si>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</si>
  <si>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</si>
  <si>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</si>
  <si>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</si>
  <si>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</si>
  <si>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</si>
  <si>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</si>
  <si>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</si>
  <si>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</si>
  <si>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</si>
  <si>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</si>
  <si>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</si>
  <si>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</si>
  <si>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</si>
  <si>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</si>
  <si>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</si>
  <si>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</si>
  <si>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</si>
  <si>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</si>
  <si>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</si>
  <si>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</si>
  <si>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</si>
  <si>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</si>
  <si>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</si>
  <si>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</si>
  <si>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</si>
  <si>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</si>
  <si>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</si>
  <si>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</si>
  <si>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</si>
  <si>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</si>
  <si>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</si>
  <si>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</si>
  <si>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</si>
  <si>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</si>
  <si>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</si>
  <si>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</si>
  <si>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</si>
  <si>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</si>
  <si>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</si>
  <si>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</si>
  <si>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</si>
  <si>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</si>
  <si>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</si>
  <si>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</si>
  <si>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</si>
  <si>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</si>
  <si>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</si>
  <si>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</si>
  <si>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</si>
  <si>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</si>
  <si>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</si>
  <si>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</si>
  <si>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</si>
  <si>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</si>
  <si>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</si>
  <si>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</si>
  <si>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</si>
  <si>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</si>
  <si>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</si>
  <si>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</si>
  <si>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</si>
  <si>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</si>
  <si>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</si>
  <si>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</si>
  <si>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</si>
  <si>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</si>
  <si>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</si>
  <si>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</si>
  <si>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</si>
  <si>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</si>
  <si>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</si>
  <si>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</si>
  <si>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</si>
  <si>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</si>
  <si>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</si>
  <si>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</si>
  <si>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</si>
  <si>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</si>
  <si>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</si>
  <si>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</si>
  <si>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</si>
  <si>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</si>
  <si>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</si>
  <si>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</si>
  <si>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</si>
  <si>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</si>
  <si>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</si>
  <si>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</si>
  <si>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</si>
  <si>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</si>
  <si>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</si>
  <si>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</si>
  <si>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</si>
  <si>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</si>
  <si>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</si>
  <si>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</si>
  <si>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</si>
  <si>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</si>
  <si>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</si>
  <si>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</si>
  <si>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</si>
  <si>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</si>
  <si>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</si>
  <si>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</si>
  <si>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</si>
  <si>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</si>
  <si>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</si>
  <si>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</si>
  <si>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</si>
  <si>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</si>
  <si>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</si>
  <si>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</si>
  <si>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</si>
  <si>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</si>
  <si>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</si>
  <si>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</si>
  <si>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</si>
  <si>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</si>
  <si>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</si>
  <si>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</si>
  <si>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</si>
  <si>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</si>
  <si>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</si>
  <si>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</si>
  <si>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</si>
  <si>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</si>
  <si>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</si>
  <si>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</si>
  <si>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</si>
  <si>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</si>
  <si>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</si>
  <si>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</si>
  <si>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</si>
  <si>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</si>
  <si>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</si>
  <si>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</si>
  <si>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</si>
  <si>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</si>
  <si>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</si>
  <si>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</si>
  <si>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</si>
  <si>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</si>
  <si>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</si>
  <si>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</si>
  <si>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</si>
  <si>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</si>
  <si>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</si>
  <si>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</si>
  <si>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</si>
  <si>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</si>
  <si>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</si>
  <si>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</si>
  <si>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</si>
  <si>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</si>
  <si>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</si>
  <si>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</si>
  <si>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</si>
  <si>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</si>
  <si>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</si>
  <si>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</si>
  <si>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</si>
  <si>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</si>
  <si>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</si>
  <si>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</si>
  <si>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</si>
  <si>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</si>
  <si>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</si>
  <si>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</si>
  <si>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</si>
  <si>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</si>
  <si>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</si>
  <si>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</si>
  <si>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</si>
  <si>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</si>
  <si>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</si>
  <si>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</si>
  <si>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</si>
  <si>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</si>
  <si>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</si>
  <si>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</si>
  <si>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</si>
  <si>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</si>
  <si>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</si>
  <si>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</si>
  <si>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</si>
  <si>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</si>
  <si>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</si>
  <si>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</si>
  <si>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</si>
  <si>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</si>
  <si>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</si>
  <si>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</si>
  <si>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</si>
  <si>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</si>
  <si>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</si>
  <si>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</si>
  <si>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</si>
  <si>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</si>
  <si>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</si>
  <si>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</si>
  <si>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</si>
  <si>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</si>
  <si>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</si>
  <si>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</si>
  <si>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</si>
  <si>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</si>
  <si>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</si>
  <si>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</si>
  <si>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</si>
  <si>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</si>
  <si>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</si>
  <si>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</si>
  <si>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</si>
  <si>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</si>
  <si>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</si>
  <si>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</si>
  <si>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</si>
  <si>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</si>
  <si>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</si>
  <si>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</si>
  <si>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</si>
  <si>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</si>
  <si>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</si>
  <si>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</si>
  <si>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</si>
  <si>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</si>
  <si>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</si>
  <si>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</si>
  <si>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</si>
  <si>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</si>
  <si>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</si>
  <si>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</si>
  <si>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</si>
  <si>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</si>
  <si>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</si>
  <si>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</si>
  <si>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</si>
  <si>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</si>
  <si>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</si>
  <si>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</si>
  <si>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</si>
  <si>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</si>
  <si>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</si>
  <si>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</si>
  <si>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</si>
  <si>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</si>
  <si>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</si>
  <si>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</si>
  <si>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</si>
  <si>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</si>
  <si>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</si>
  <si>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</si>
  <si>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</si>
  <si>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</si>
  <si>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</si>
  <si>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</si>
  <si>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</si>
  <si>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</si>
  <si>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</si>
  <si>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</si>
  <si>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</si>
  <si>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</si>
  <si>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</si>
  <si>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</si>
  <si>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</si>
  <si>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</si>
  <si>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</si>
  <si>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</si>
  <si>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</si>
  <si>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</si>
  <si>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</si>
  <si>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</si>
  <si>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</si>
  <si>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</si>
  <si>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</si>
  <si>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</si>
  <si>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</si>
  <si>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</si>
  <si>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</si>
  <si>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</si>
  <si>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</si>
  <si>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</si>
  <si>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</si>
  <si>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</si>
  <si>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</si>
  <si>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</si>
  <si>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</si>
  <si>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</si>
  <si>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</si>
  <si>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</si>
  <si>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</si>
  <si>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</si>
  <si>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</si>
  <si>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</si>
  <si>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</si>
  <si>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</si>
  <si>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</si>
  <si>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</si>
  <si>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</si>
  <si>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</si>
  <si>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</si>
  <si>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</si>
  <si>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</si>
  <si>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</si>
  <si>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</si>
  <si>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</si>
  <si>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</si>
  <si>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</si>
  <si>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</si>
  <si>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</si>
  <si>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</si>
  <si>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</si>
  <si>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</si>
  <si>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</si>
  <si>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</si>
  <si>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</si>
  <si>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</si>
  <si>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</si>
  <si>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</si>
  <si>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</si>
  <si>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</si>
  <si>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</si>
  <si>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</si>
  <si>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</si>
  <si>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</si>
  <si>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</si>
  <si>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</si>
  <si>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</si>
  <si>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</si>
  <si>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</si>
  <si>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</si>
  <si>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</si>
  <si>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</si>
  <si>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</si>
  <si>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</si>
  <si>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</si>
  <si>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</si>
  <si>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</si>
  <si>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</si>
  <si>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</si>
  <si>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</si>
  <si>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</si>
  <si>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</si>
  <si>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</si>
  <si>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</si>
  <si>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</si>
  <si>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</si>
  <si>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</si>
  <si>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</si>
  <si>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</si>
  <si>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</si>
  <si>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</si>
  <si>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</si>
  <si>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</si>
  <si>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</si>
  <si>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</si>
  <si>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</si>
  <si>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</si>
  <si>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</si>
  <si>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</si>
  <si>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</si>
  <si>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</si>
  <si>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</si>
  <si>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</si>
  <si>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</si>
  <si>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</si>
  <si>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</si>
  <si>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</si>
  <si>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</si>
  <si>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</si>
  <si>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</si>
  <si>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</si>
  <si>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</si>
  <si>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</si>
  <si>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</si>
  <si>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</si>
  <si>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</si>
  <si>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</si>
  <si>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</si>
  <si>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</si>
  <si>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</si>
  <si>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</si>
  <si>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</si>
  <si>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</si>
  <si>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</si>
  <si>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</si>
  <si>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</si>
  <si>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</si>
  <si>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</si>
  <si>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</si>
  <si>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</si>
  <si>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</si>
  <si>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</si>
  <si>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</si>
  <si>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</si>
  <si>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</si>
  <si>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</si>
  <si>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</si>
  <si>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</si>
  <si>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</si>
  <si>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</si>
  <si>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</si>
  <si>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</si>
  <si>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</si>
  <si>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</si>
  <si>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</si>
  <si>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</si>
  <si>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</si>
  <si>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</si>
  <si>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</si>
  <si>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</si>
  <si>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</si>
  <si>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</si>
  <si>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</si>
  <si>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</si>
  <si>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</si>
  <si>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</si>
  <si>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</si>
  <si>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</si>
  <si>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</si>
  <si>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</si>
  <si>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</si>
  <si>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</si>
  <si>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</si>
  <si>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</si>
  <si>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</si>
  <si>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</si>
  <si>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</si>
  <si>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</si>
  <si>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</si>
  <si>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</si>
  <si>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</si>
  <si>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</si>
  <si>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</si>
  <si>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</si>
  <si>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</si>
  <si>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</si>
  <si>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</si>
  <si>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</si>
  <si>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</si>
  <si>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</si>
  <si>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</si>
  <si>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</si>
  <si>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</si>
  <si>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</si>
  <si>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</si>
  <si>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</si>
  <si>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</si>
  <si>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</si>
  <si>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</si>
  <si>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</si>
  <si>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</si>
  <si>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</si>
  <si>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</si>
  <si>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</si>
  <si>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</si>
  <si>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</si>
  <si>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</si>
  <si>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</si>
  <si>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</si>
  <si>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</si>
  <si>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</si>
  <si>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</si>
  <si>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</si>
  <si>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</si>
  <si>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</si>
  <si>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</si>
  <si>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</si>
  <si>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</si>
  <si>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</si>
  <si>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</si>
  <si>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</si>
  <si>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</si>
  <si>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</si>
  <si>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</si>
  <si>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</si>
  <si>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</si>
  <si>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</si>
  <si>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</si>
  <si>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</si>
  <si>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</si>
  <si>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</si>
  <si>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</si>
  <si>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</si>
  <si>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</si>
  <si>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</si>
  <si>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</si>
  <si>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</si>
  <si>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</si>
  <si>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</si>
  <si>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</si>
  <si>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</si>
  <si>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</si>
  <si>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</si>
  <si>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</si>
  <si>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</si>
  <si>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</si>
  <si>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</si>
  <si>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</si>
  <si>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</si>
  <si>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</si>
  <si>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</si>
  <si>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</si>
  <si>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</si>
  <si>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</si>
  <si>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</si>
  <si>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</si>
  <si>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</si>
  <si>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</si>
  <si>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</si>
  <si>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</si>
  <si>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</si>
  <si>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</si>
  <si>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</si>
  <si>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</si>
  <si>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</si>
  <si>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</si>
  <si>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</si>
  <si>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</si>
  <si>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</si>
  <si>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</si>
  <si>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</si>
  <si>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</si>
  <si>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</si>
  <si>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</si>
  <si>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</si>
  <si>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</si>
  <si>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</si>
  <si>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</si>
  <si>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</si>
  <si>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</si>
  <si>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</si>
  <si>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</si>
  <si>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</si>
  <si>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</si>
  <si>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</si>
  <si>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</si>
  <si>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</si>
  <si>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</si>
  <si>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</si>
  <si>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</si>
  <si>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</si>
  <si>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</si>
  <si>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</si>
  <si>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</si>
  <si>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</si>
  <si>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</si>
  <si>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</si>
  <si>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</si>
  <si>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</si>
  <si>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</si>
  <si>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</si>
  <si>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</si>
  <si>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</si>
  <si>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</si>
  <si>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</si>
  <si>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</si>
  <si>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</si>
  <si>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</si>
  <si>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</si>
  <si>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</si>
  <si>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</si>
  <si>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</si>
  <si>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</si>
  <si>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</si>
  <si>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</si>
  <si>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</si>
  <si>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</si>
  <si>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</si>
  <si>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</si>
  <si>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</si>
  <si>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</si>
  <si>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</si>
  <si>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</si>
  <si>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</si>
  <si>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</si>
  <si>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</si>
  <si>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</si>
  <si>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</si>
  <si>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</si>
  <si>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</si>
  <si>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</si>
  <si>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</si>
  <si>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</si>
  <si>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</si>
  <si>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</si>
  <si>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</si>
  <si>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</si>
  <si>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</si>
  <si>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</si>
  <si>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</si>
  <si>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</si>
  <si>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</si>
  <si>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</si>
  <si>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</si>
  <si>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</si>
  <si>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</si>
  <si>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</si>
  <si>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</si>
  <si>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</si>
  <si>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</si>
  <si>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</si>
  <si>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</si>
  <si>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</si>
  <si>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</si>
  <si>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</si>
  <si>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</si>
  <si>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</si>
  <si>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</si>
  <si>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</si>
  <si>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</si>
  <si>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</si>
  <si>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</si>
  <si>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</si>
  <si>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</si>
  <si>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</si>
  <si>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</si>
  <si>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</si>
  <si>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</si>
  <si>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</si>
  <si>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</si>
  <si>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</si>
  <si>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</si>
  <si>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</si>
  <si>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</si>
  <si>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</si>
  <si>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</si>
  <si>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</si>
  <si>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</si>
  <si>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</si>
  <si>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</si>
  <si>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</si>
  <si>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</si>
  <si>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</si>
  <si>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</si>
  <si>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</si>
  <si>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</si>
  <si>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</si>
  <si>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</si>
  <si>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</si>
  <si>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</si>
  <si>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</si>
  <si>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</si>
  <si>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</si>
  <si>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</si>
  <si>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</si>
  <si>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</si>
  <si>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</si>
  <si>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</si>
  <si>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</si>
  <si>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</si>
  <si>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</si>
  <si>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</si>
  <si>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</si>
  <si>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</si>
  <si>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</si>
  <si>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</si>
  <si>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</si>
  <si>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</si>
  <si>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</si>
  <si>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</si>
  <si>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</si>
  <si>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</si>
  <si>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</si>
  <si>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</si>
  <si>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</si>
  <si>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</si>
  <si>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</si>
  <si>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</si>
  <si>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</si>
  <si>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</si>
  <si>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</si>
  <si>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</si>
  <si>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</si>
  <si>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</si>
  <si>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</si>
  <si>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</si>
  <si>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</si>
  <si>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</si>
  <si>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</si>
  <si>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</si>
  <si>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</si>
  <si>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</si>
  <si>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</si>
  <si>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</si>
  <si>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</si>
  <si>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</si>
  <si>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</si>
  <si>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</si>
  <si>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</si>
  <si>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</si>
  <si>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</si>
  <si>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</si>
  <si>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</si>
  <si>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</si>
  <si>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</si>
  <si>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</si>
  <si>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</si>
  <si>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</si>
  <si>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</si>
  <si>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</si>
  <si>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</si>
  <si>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</si>
  <si>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</si>
  <si>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</si>
  <si>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</si>
  <si>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</si>
  <si>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</si>
  <si>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</si>
  <si>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</si>
  <si>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</si>
  <si>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</si>
  <si>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</si>
  <si>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</si>
  <si>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</si>
  <si>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</si>
  <si>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</si>
  <si>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</si>
  <si>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</si>
  <si>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</si>
  <si>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</si>
  <si>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</si>
  <si>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</si>
  <si>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</si>
  <si>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</si>
  <si>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</si>
  <si>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</si>
  <si>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</si>
  <si>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</si>
  <si>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</si>
  <si>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</si>
  <si>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</si>
  <si>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</si>
  <si>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</si>
  <si>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</si>
  <si>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</si>
  <si>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</si>
  <si>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</si>
  <si>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</si>
  <si>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</si>
  <si>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</si>
  <si>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</si>
  <si>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</si>
  <si>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</si>
  <si>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</si>
  <si>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</si>
  <si>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</si>
  <si>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</si>
  <si>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</si>
  <si>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</si>
  <si>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</si>
  <si>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</si>
  <si>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</si>
  <si>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</si>
  <si>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</si>
  <si>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</si>
  <si>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</si>
  <si>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</si>
  <si>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</si>
  <si>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</si>
  <si>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</si>
  <si>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</si>
  <si>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</si>
  <si>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</si>
  <si>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</si>
  <si>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</si>
  <si>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</si>
  <si>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</si>
  <si>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</si>
  <si>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</si>
  <si>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</si>
  <si>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</si>
  <si>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</si>
  <si>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</si>
  <si>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</si>
  <si>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</si>
  <si>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</si>
  <si>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</si>
  <si>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</si>
  <si>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</si>
  <si>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</si>
  <si>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</si>
  <si>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</si>
  <si>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</si>
  <si>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</si>
  <si>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</si>
  <si>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</si>
  <si>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</si>
  <si>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</si>
  <si>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</si>
  <si>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</si>
  <si>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</si>
  <si>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</si>
  <si>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</si>
  <si>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</si>
  <si>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</si>
  <si>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</si>
  <si>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</si>
  <si>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</si>
  <si>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</si>
  <si>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</si>
  <si>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</si>
  <si>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</si>
  <si>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</si>
  <si>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</si>
  <si>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</si>
  <si>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</si>
  <si>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</si>
  <si>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</si>
  <si>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</si>
  <si>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</si>
  <si>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</si>
  <si>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</si>
  <si>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</si>
  <si>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</si>
  <si>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</si>
  <si>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</si>
  <si>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</si>
  <si>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</si>
  <si>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</si>
  <si>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</si>
  <si>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</si>
  <si>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</si>
  <si>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</si>
  <si>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</si>
  <si>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</si>
  <si>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</si>
  <si>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</si>
  <si>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</si>
  <si>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</si>
  <si>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</si>
  <si>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</si>
  <si>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</si>
  <si>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</si>
  <si>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</si>
  <si>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</si>
  <si>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</si>
  <si>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</si>
  <si>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</si>
  <si>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</si>
  <si>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</si>
  <si>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</si>
  <si>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</si>
  <si>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</si>
  <si>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</si>
  <si>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</si>
  <si>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</si>
  <si>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</si>
  <si>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</si>
  <si>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</si>
  <si>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</si>
  <si>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</si>
  <si>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</si>
  <si>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</si>
  <si>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</si>
  <si>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</si>
  <si>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</si>
  <si>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</si>
  <si>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</si>
  <si>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</si>
  <si>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</si>
  <si>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</si>
  <si>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</si>
  <si>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</si>
  <si>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</si>
  <si>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</si>
  <si>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</si>
  <si>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</si>
  <si>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</si>
  <si>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</si>
  <si>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</si>
  <si>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</si>
  <si>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</si>
  <si>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</si>
  <si>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</si>
  <si>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</si>
  <si>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</si>
  <si>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</si>
  <si>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</si>
  <si>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</si>
  <si>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</si>
  <si>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</si>
  <si>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</si>
  <si>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</si>
  <si>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</si>
  <si>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</si>
  <si>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</si>
  <si>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</si>
  <si>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</si>
  <si>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</si>
  <si>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</si>
  <si>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</si>
  <si>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</si>
  <si>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</si>
  <si>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</si>
  <si>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</si>
  <si>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</si>
  <si>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</si>
  <si>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</si>
  <si>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</si>
  <si>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</si>
  <si>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</si>
  <si>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</si>
  <si>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</si>
  <si>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</si>
  <si>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</si>
  <si>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</si>
  <si>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</si>
  <si>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</si>
  <si>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</si>
  <si>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</si>
  <si>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</si>
  <si>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</si>
  <si>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</si>
  <si>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</si>
  <si>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</si>
  <si>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</si>
  <si>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</si>
  <si>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</si>
  <si>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</si>
  <si>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</si>
  <si>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</si>
  <si>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</si>
  <si>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</si>
  <si>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</si>
  <si>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</si>
  <si>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</si>
  <si>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</si>
  <si>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</si>
  <si>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</si>
  <si>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</si>
  <si>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</si>
  <si>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</si>
  <si>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</si>
  <si>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</si>
  <si>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</si>
  <si>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</si>
  <si>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</si>
  <si>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</si>
  <si>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</si>
  <si>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</si>
  <si>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</si>
  <si>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</si>
  <si>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</si>
  <si>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</si>
  <si>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</si>
  <si>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</si>
  <si>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</si>
  <si>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</si>
  <si>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</si>
  <si>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</si>
  <si>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</si>
  <si>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</si>
  <si>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</si>
  <si>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</si>
  <si>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</si>
  <si>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</si>
  <si>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</si>
  <si>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</si>
  <si>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</si>
  <si>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</si>
  <si>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</si>
  <si>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</si>
  <si>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</si>
  <si>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</si>
  <si>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</si>
  <si>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</si>
  <si>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</si>
  <si>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</si>
  <si>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</si>
  <si>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</si>
  <si>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</si>
  <si>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</si>
  <si>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</si>
  <si>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</si>
  <si>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</si>
  <si>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</si>
  <si>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</si>
  <si>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</si>
  <si>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</si>
  <si>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</si>
  <si>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</si>
  <si>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</si>
  <si>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</si>
  <si>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</si>
  <si>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</si>
  <si>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</si>
  <si>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</si>
  <si>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</si>
  <si>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</si>
  <si>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</si>
  <si>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</si>
  <si>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</si>
  <si>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</si>
  <si>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</si>
  <si>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</si>
  <si>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</si>
  <si>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</si>
  <si>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</si>
  <si>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</si>
  <si>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</si>
  <si>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</si>
  <si>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</si>
  <si>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</si>
  <si>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</si>
  <si>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</si>
  <si>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</si>
  <si>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</si>
  <si>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</si>
  <si>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</si>
  <si>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</si>
  <si>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</si>
  <si>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</si>
  <si>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</si>
  <si>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</si>
  <si>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</si>
  <si>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</si>
  <si>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</si>
  <si>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</si>
  <si>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</si>
  <si>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</si>
  <si>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</si>
  <si>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</si>
  <si>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</si>
  <si>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</si>
  <si>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</si>
  <si>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</si>
  <si>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</si>
  <si>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</si>
  <si>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</si>
  <si>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</si>
  <si>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</si>
  <si>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</si>
  <si>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</si>
  <si>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</si>
  <si>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</si>
  <si>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</si>
  <si>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</si>
  <si>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</si>
  <si>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</si>
  <si>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</si>
  <si>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</si>
  <si>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</si>
  <si>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</si>
  <si>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</si>
  <si>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</si>
  <si>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</si>
  <si>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</si>
  <si>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</si>
  <si>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</si>
  <si>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</si>
  <si>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</si>
  <si>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</si>
  <si>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</si>
  <si>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</si>
  <si>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</si>
  <si>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</si>
  <si>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</si>
  <si>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</si>
  <si>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</si>
  <si>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</si>
  <si>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</si>
  <si>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</si>
  <si>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</si>
  <si>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</si>
  <si>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</si>
  <si>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</si>
  <si>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</si>
  <si>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</si>
  <si>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</si>
  <si>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</si>
  <si>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</si>
  <si>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</si>
  <si>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</si>
  <si>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</si>
  <si>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</si>
  <si>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</si>
  <si>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</si>
  <si>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</si>
  <si>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</si>
  <si>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</si>
  <si>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</si>
  <si>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</si>
  <si>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</si>
  <si>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</si>
  <si>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</si>
  <si>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</si>
  <si>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</si>
  <si>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</si>
  <si>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</si>
  <si>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</si>
  <si>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</si>
  <si>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</si>
  <si>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</si>
  <si>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</si>
  <si>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</si>
  <si>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</si>
  <si>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</si>
  <si>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</si>
  <si>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</si>
  <si>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</si>
  <si>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</si>
  <si>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</si>
  <si>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</si>
  <si>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</si>
  <si>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</si>
  <si>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</si>
  <si>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</si>
  <si>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</si>
  <si>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</si>
  <si>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</si>
  <si>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</si>
  <si>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</si>
  <si>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</si>
  <si>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</si>
  <si>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</si>
  <si>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</si>
  <si>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</si>
  <si>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</si>
  <si>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</si>
  <si>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</si>
  <si>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</si>
  <si>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</si>
  <si>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</si>
  <si>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</si>
  <si>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</si>
  <si>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</si>
  <si>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</si>
  <si>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</si>
  <si>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</si>
  <si>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</si>
  <si>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</si>
  <si>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</si>
  <si>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</si>
  <si>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</si>
  <si>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</si>
  <si>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</si>
  <si>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</si>
  <si>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</si>
  <si>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</si>
  <si>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</si>
  <si>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</si>
  <si>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</si>
  <si>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</si>
  <si>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</si>
  <si>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</si>
  <si>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</si>
  <si>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</si>
  <si>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</si>
  <si>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</si>
  <si>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</si>
  <si>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</si>
  <si>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</si>
  <si>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</si>
  <si>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</si>
  <si>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</si>
  <si>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</si>
  <si>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</si>
  <si>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</si>
  <si>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</si>
  <si>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</si>
  <si>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</si>
  <si>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</si>
  <si>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</si>
  <si>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</si>
  <si>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</si>
  <si>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</si>
  <si>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</si>
  <si>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</si>
  <si>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</si>
  <si>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</si>
  <si>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</si>
  <si>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</si>
  <si>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</si>
  <si>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</si>
  <si>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</si>
  <si>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</si>
  <si>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</si>
  <si>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</si>
  <si>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</si>
  <si>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</si>
  <si>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</si>
  <si>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</si>
  <si>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</si>
  <si>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</si>
  <si>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</si>
  <si>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</si>
  <si>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</si>
  <si>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</si>
  <si>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</si>
  <si>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</si>
  <si>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</si>
  <si>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</si>
  <si>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</si>
  <si>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</si>
  <si>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</si>
  <si>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</si>
  <si>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</si>
  <si>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</si>
  <si>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</si>
  <si>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</si>
  <si>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</si>
  <si>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</si>
  <si>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</si>
  <si>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</si>
  <si>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</si>
  <si>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</si>
  <si>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</si>
  <si>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</si>
  <si>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</si>
  <si>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</si>
  <si>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</si>
  <si>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</si>
  <si>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</si>
  <si>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</si>
  <si>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</si>
  <si>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</si>
  <si>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</si>
  <si>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</si>
  <si>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</si>
  <si>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</si>
  <si>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</si>
  <si>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</si>
  <si>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</si>
  <si>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</si>
  <si>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</si>
  <si>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</si>
  <si>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</si>
  <si>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</si>
  <si>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</si>
  <si>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</si>
  <si>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</si>
  <si>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</si>
  <si>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</si>
  <si>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</si>
  <si>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</si>
  <si>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</si>
  <si>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</si>
  <si>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</si>
  <si>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</si>
  <si>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</si>
  <si>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</si>
  <si>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</si>
  <si>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</si>
  <si>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</si>
  <si>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</si>
  <si>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</si>
  <si>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</si>
  <si>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</si>
  <si>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</si>
  <si>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</si>
  <si>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</si>
  <si>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</si>
  <si>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</si>
  <si>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</si>
  <si>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</si>
  <si>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</si>
  <si>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</si>
  <si>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</si>
  <si>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</si>
  <si>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</si>
  <si>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</si>
  <si>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</si>
  <si>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</si>
  <si>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</si>
  <si>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</si>
  <si>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</si>
  <si>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</si>
  <si>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</si>
  <si>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</si>
  <si>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</si>
  <si>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</si>
  <si>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</si>
  <si>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</si>
  <si>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</si>
  <si>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</si>
  <si>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</si>
  <si>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</si>
  <si>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</si>
  <si>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</si>
  <si>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</si>
  <si>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</si>
  <si>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</si>
  <si>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</si>
  <si>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</si>
  <si>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</si>
  <si>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</si>
  <si>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</si>
  <si>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</si>
  <si>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</si>
  <si>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</si>
  <si>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</si>
  <si>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</si>
  <si>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</si>
  <si>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</si>
  <si>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</si>
  <si>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</si>
  <si>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</si>
  <si>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</si>
  <si>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</si>
  <si>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</si>
  <si>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</si>
  <si>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</si>
  <si>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</si>
  <si>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</si>
  <si>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</si>
  <si>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</si>
  <si>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</si>
  <si>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</si>
  <si>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</si>
  <si>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</si>
  <si>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</si>
  <si>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</si>
  <si>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</si>
  <si>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</si>
  <si>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</si>
  <si>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</si>
  <si>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</si>
  <si>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</si>
  <si>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</si>
  <si>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</si>
  <si>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</si>
  <si>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</si>
  <si>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</si>
  <si>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</si>
  <si>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</si>
  <si>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</si>
  <si>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</si>
  <si>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</si>
  <si>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</si>
  <si>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</si>
  <si>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</si>
  <si>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</si>
  <si>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</si>
  <si>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</si>
  <si>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</si>
  <si>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</si>
  <si>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</si>
  <si>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</si>
  <si>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</si>
  <si>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</si>
  <si>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</si>
  <si>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</si>
  <si>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</si>
  <si>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</si>
  <si>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</si>
  <si>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</si>
  <si>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</si>
  <si>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</si>
  <si>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</si>
  <si>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</si>
  <si>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</si>
  <si>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</si>
  <si>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</si>
  <si>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</si>
  <si>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</si>
  <si>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</si>
  <si>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</si>
  <si>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</si>
  <si>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</si>
  <si>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</si>
  <si>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</si>
  <si>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</si>
  <si>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</si>
  <si>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</si>
  <si>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</si>
  <si>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</si>
  <si>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</si>
  <si>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</si>
  <si>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</si>
  <si>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</si>
  <si>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</si>
  <si>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</si>
  <si>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</si>
  <si>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</si>
  <si>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</si>
  <si>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</si>
  <si>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</si>
  <si>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</si>
  <si>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</si>
  <si>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</si>
  <si>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</si>
  <si>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</si>
  <si>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</si>
  <si>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</si>
  <si>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</si>
  <si>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</si>
  <si>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</si>
  <si>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</si>
  <si>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</si>
  <si>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</si>
  <si>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</si>
  <si>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</si>
  <si>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</si>
  <si>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</si>
  <si>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</si>
  <si>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</si>
  <si>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</si>
  <si>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</si>
  <si>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</si>
  <si>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</si>
  <si>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</si>
  <si>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</si>
  <si>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</si>
  <si>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</si>
  <si>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</si>
  <si>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</si>
  <si>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</si>
  <si>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</si>
  <si>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</si>
  <si>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</si>
  <si>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</si>
  <si>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</si>
  <si>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</si>
  <si>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</si>
  <si>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</si>
  <si>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</si>
  <si>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</si>
  <si>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</si>
  <si>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</si>
  <si>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</si>
  <si>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</si>
  <si>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</si>
  <si>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</si>
  <si>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</si>
  <si>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</si>
  <si>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</si>
  <si>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</si>
  <si>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</si>
  <si>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</si>
  <si>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</si>
  <si>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</si>
  <si>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</si>
  <si>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</si>
  <si>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</si>
  <si>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</si>
  <si>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</si>
  <si>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</si>
  <si>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</si>
  <si>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</si>
  <si>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</si>
  <si>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</si>
  <si>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</si>
  <si>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</si>
  <si>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</si>
  <si>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</si>
  <si>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</si>
  <si>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</si>
  <si>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</si>
  <si>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</si>
  <si>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</si>
  <si>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</si>
  <si>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</si>
  <si>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</si>
  <si>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</si>
  <si>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</si>
  <si>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</si>
  <si>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</si>
  <si>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</si>
  <si>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</si>
  <si>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</si>
  <si>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</si>
  <si>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</si>
  <si>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</si>
  <si>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</si>
  <si>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</si>
  <si>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</si>
  <si>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</si>
  <si>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</si>
  <si>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</si>
  <si>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</si>
  <si>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</si>
  <si>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</si>
  <si>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</si>
  <si>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</si>
  <si>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</si>
  <si>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</si>
  <si>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</si>
  <si>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</si>
  <si>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</si>
  <si>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</si>
  <si>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</si>
  <si>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</si>
  <si>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</si>
  <si>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</si>
  <si>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</si>
  <si>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</si>
  <si>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</si>
  <si>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</si>
  <si>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</si>
  <si>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</si>
  <si>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</si>
  <si>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</si>
  <si>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</si>
  <si>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</si>
  <si>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</si>
  <si>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</si>
  <si>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</si>
  <si>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</si>
  <si>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</si>
  <si>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</si>
  <si>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</si>
  <si>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</si>
  <si>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</si>
  <si>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</si>
  <si>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</si>
  <si>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</si>
  <si>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</si>
  <si>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</si>
  <si>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</si>
  <si>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</si>
  <si>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</si>
  <si>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</si>
  <si>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</si>
  <si>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</si>
  <si>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</si>
  <si>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</si>
  <si>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</si>
  <si>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</si>
  <si>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</si>
  <si>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</si>
  <si>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</si>
  <si>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</si>
  <si>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</si>
  <si>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</si>
  <si>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</si>
  <si>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</si>
  <si>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</si>
  <si>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</si>
  <si>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</si>
  <si>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</si>
  <si>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</si>
  <si>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</si>
  <si>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</si>
  <si>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</si>
  <si>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</si>
  <si>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</si>
  <si>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</si>
  <si>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</si>
  <si>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</si>
  <si>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</si>
  <si>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</si>
  <si>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</si>
  <si>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</si>
  <si>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</si>
  <si>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</si>
  <si>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</si>
  <si>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</si>
  <si>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</si>
  <si>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</si>
  <si>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</si>
  <si>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</si>
  <si>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</si>
  <si>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</si>
  <si>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</si>
  <si>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</si>
  <si>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</si>
  <si>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</si>
  <si>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</si>
  <si>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</si>
  <si>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</si>
  <si>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</si>
  <si>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</si>
  <si>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</si>
  <si>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</si>
  <si>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</si>
  <si>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</si>
  <si>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</si>
  <si>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</si>
  <si>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</si>
  <si>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</si>
  <si>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</si>
  <si>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</si>
  <si>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</si>
  <si>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</si>
  <si>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</si>
  <si>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</si>
  <si>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</si>
  <si>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</si>
  <si>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</si>
  <si>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</si>
  <si>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</si>
  <si>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</si>
  <si>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</si>
  <si>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</si>
  <si>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</si>
  <si>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</si>
  <si>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</si>
  <si>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</si>
  <si>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</si>
  <si>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</si>
  <si>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</si>
  <si>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</si>
  <si>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</si>
  <si>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</si>
  <si>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</si>
  <si>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</si>
  <si>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</si>
  <si>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</si>
  <si>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</si>
  <si>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</si>
  <si>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</si>
  <si>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</si>
  <si>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</si>
  <si>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</si>
  <si>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</si>
  <si>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</si>
  <si>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</si>
  <si>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</si>
  <si>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</si>
  <si>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</si>
  <si>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</si>
  <si>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</si>
  <si>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</si>
  <si>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</si>
  <si>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</si>
  <si>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</si>
  <si>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</si>
  <si>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</si>
  <si>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</si>
  <si>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</si>
  <si>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</si>
  <si>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</si>
  <si>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</si>
  <si>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</si>
  <si>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</si>
  <si>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</si>
  <si>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</si>
  <si>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</si>
  <si>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</si>
  <si>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</si>
  <si>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</si>
  <si>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</si>
  <si>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</si>
  <si>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</si>
  <si>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</si>
  <si>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</si>
  <si>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</si>
  <si>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</si>
  <si>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</si>
  <si>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</si>
  <si>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</si>
  <si>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</si>
  <si>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</si>
  <si>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</si>
  <si>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</si>
  <si>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</si>
  <si>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</si>
  <si>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</si>
  <si>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</si>
  <si>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</si>
  <si>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</si>
  <si>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</si>
  <si>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</si>
  <si>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</si>
  <si>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</si>
  <si>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</si>
  <si>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</si>
  <si>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</si>
  <si>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</si>
  <si>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</si>
  <si>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</si>
  <si>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</si>
  <si>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</si>
  <si>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</si>
  <si>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</si>
  <si>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</si>
  <si>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</si>
  <si>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</si>
  <si>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</si>
  <si>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</si>
  <si>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</si>
  <si>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</si>
  <si>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</si>
  <si>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</si>
  <si>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</si>
  <si>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</si>
  <si>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</si>
  <si>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</si>
  <si>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</si>
  <si>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</si>
  <si>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</si>
  <si>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</si>
  <si>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</si>
  <si>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</si>
  <si>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</si>
  <si>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</si>
  <si>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</si>
  <si>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</si>
  <si>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</si>
  <si>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</si>
  <si>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</si>
  <si>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</si>
  <si>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</si>
  <si>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</si>
  <si>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</si>
  <si>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</si>
  <si>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</si>
  <si>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</si>
  <si>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</si>
  <si>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</si>
  <si>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</si>
  <si>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</si>
  <si>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</si>
  <si>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</si>
  <si>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</si>
  <si>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</si>
  <si>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</si>
  <si>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</si>
  <si>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</si>
  <si>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</si>
  <si>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</si>
  <si>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</si>
  <si>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</si>
  <si>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</si>
  <si>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</si>
  <si>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</si>
  <si>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</si>
  <si>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</si>
  <si>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</si>
  <si>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</si>
  <si>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</si>
  <si>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</si>
  <si>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</si>
  <si>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</si>
  <si>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</si>
  <si>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</si>
  <si>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</si>
  <si>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</si>
  <si>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</si>
  <si>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</si>
  <si>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</si>
  <si>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</si>
  <si>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</si>
  <si>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</si>
  <si>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</si>
  <si>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</si>
  <si>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</si>
  <si>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</si>
  <si>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</si>
  <si>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</si>
  <si>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</si>
  <si>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</si>
  <si>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</si>
  <si>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</si>
  <si>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</si>
  <si>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</si>
  <si>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</si>
  <si>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</si>
  <si>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</si>
  <si>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</si>
  <si>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</si>
  <si>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</si>
  <si>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</si>
  <si>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</si>
  <si>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</si>
  <si>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</si>
  <si>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</si>
  <si>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</si>
  <si>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</si>
  <si>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</si>
  <si>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</si>
  <si>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</si>
  <si>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</si>
  <si>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</si>
  <si>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</si>
  <si>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</si>
  <si>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</si>
  <si>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</si>
  <si>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</si>
  <si>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</si>
  <si>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</si>
  <si>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</si>
  <si>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</si>
  <si>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</si>
  <si>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</si>
  <si>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</si>
  <si>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</si>
  <si>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</si>
  <si>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</si>
  <si>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</si>
  <si>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</si>
  <si>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</si>
  <si>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</si>
  <si>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</si>
  <si>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</si>
  <si>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</si>
  <si>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</si>
  <si>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</si>
  <si>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</si>
  <si>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</si>
  <si>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</si>
  <si>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</si>
  <si>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</si>
  <si>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</si>
  <si>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</si>
  <si>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</si>
  <si>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</si>
  <si>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</si>
  <si>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</si>
  <si>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</si>
  <si>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</si>
  <si>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</si>
  <si>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</si>
  <si>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</si>
  <si>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</si>
  <si>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</si>
  <si>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</si>
  <si>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</si>
  <si>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</si>
  <si>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</si>
  <si>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</si>
  <si>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</si>
  <si>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</si>
  <si>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</si>
  <si>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</si>
  <si>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</si>
  <si>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</si>
  <si>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</si>
  <si>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</si>
  <si>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</si>
  <si>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</si>
  <si>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</si>
  <si>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</si>
  <si>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</si>
  <si>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</si>
  <si>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</si>
  <si>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</si>
  <si>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</si>
  <si>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</si>
  <si>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</si>
  <si>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</si>
  <si>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</si>
  <si>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</si>
  <si>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</si>
  <si>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</si>
  <si>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</si>
  <si>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</si>
  <si>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</si>
  <si>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</si>
  <si>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</si>
  <si>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</si>
  <si>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</si>
  <si>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</si>
  <si>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</si>
  <si>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</si>
  <si>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</si>
  <si>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</si>
  <si>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</si>
  <si>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</si>
  <si>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</si>
  <si>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</si>
  <si>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</si>
  <si>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</si>
  <si>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</si>
  <si>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</si>
  <si>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</si>
  <si>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</si>
  <si>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</si>
  <si>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</si>
  <si>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</si>
  <si>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</si>
  <si>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</si>
  <si>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</si>
  <si>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</si>
  <si>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</si>
  <si>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</si>
  <si>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</si>
  <si>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</si>
  <si>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</si>
  <si>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</si>
  <si>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</si>
  <si>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</si>
  <si>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</si>
  <si>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</si>
  <si>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</si>
  <si>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</si>
  <si>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</si>
  <si>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</si>
  <si>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</si>
  <si>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</si>
  <si>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</si>
  <si>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</si>
  <si>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</si>
  <si>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</si>
  <si>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</si>
  <si>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</si>
  <si>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</si>
  <si>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</si>
  <si>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</si>
  <si>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</si>
  <si>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</si>
  <si>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</si>
  <si>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</si>
  <si>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</si>
  <si>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</si>
  <si>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</si>
  <si>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</si>
  <si>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</si>
  <si>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</si>
  <si>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</si>
  <si>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</si>
  <si>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</si>
  <si>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</si>
  <si>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</si>
  <si>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</si>
  <si>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</si>
  <si>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</si>
  <si>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</si>
  <si>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</si>
  <si>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</si>
  <si>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</si>
  <si>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</si>
  <si>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</si>
  <si>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</si>
  <si>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</si>
  <si>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</si>
  <si>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</si>
  <si>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</si>
  <si>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</si>
  <si>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</si>
  <si>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</si>
  <si>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</si>
  <si>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</si>
  <si>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</si>
  <si>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</si>
  <si>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</si>
  <si>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</si>
  <si>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</si>
  <si>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</si>
  <si>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</si>
  <si>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</si>
  <si>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</si>
  <si>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</si>
  <si>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</si>
  <si>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</si>
  <si>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</si>
  <si>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</si>
  <si>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</si>
  <si>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</si>
  <si>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</si>
  <si>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</si>
  <si>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</si>
  <si>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</si>
  <si>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</si>
  <si>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</si>
  <si>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</si>
  <si>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</si>
  <si>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</si>
  <si>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</si>
  <si>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</si>
  <si>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</si>
  <si>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</si>
  <si>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</si>
  <si>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</si>
  <si>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</si>
  <si>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</si>
  <si>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</si>
  <si>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</si>
  <si>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</si>
  <si>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</si>
  <si>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</si>
  <si>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</si>
  <si>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</si>
  <si>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</si>
  <si>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</si>
  <si>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</si>
  <si>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</si>
  <si>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</si>
  <si>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</si>
  <si>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</si>
  <si>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</si>
  <si>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</si>
  <si>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</si>
  <si>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</si>
  <si>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</si>
  <si>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</si>
  <si>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</si>
  <si>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</si>
  <si>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</si>
  <si>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</si>
  <si>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</si>
  <si>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</si>
  <si>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</si>
  <si>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</si>
  <si>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</si>
  <si>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</si>
  <si>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</si>
  <si>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</si>
  <si>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</si>
  <si>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</si>
  <si>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</si>
  <si>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</si>
  <si>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</si>
  <si>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</si>
  <si>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</si>
  <si>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</si>
  <si>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</si>
  <si>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</si>
  <si>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</si>
  <si>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</si>
  <si>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</si>
  <si>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</si>
  <si>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</si>
  <si>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</si>
  <si>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</si>
  <si>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</si>
  <si>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</si>
  <si>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</si>
  <si>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</si>
  <si>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</si>
  <si>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</si>
  <si>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</si>
  <si>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</si>
  <si>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</si>
  <si>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</si>
  <si>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</si>
  <si>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</si>
  <si>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</si>
  <si>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</si>
  <si>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</si>
  <si>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</si>
  <si>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</si>
  <si>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</si>
  <si>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</si>
  <si>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</si>
  <si>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</si>
  <si>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</si>
  <si>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</si>
  <si>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</si>
  <si>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</si>
  <si>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</si>
  <si>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</si>
  <si>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</si>
  <si>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</si>
  <si>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</si>
  <si>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</si>
  <si>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</si>
  <si>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</si>
  <si>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</si>
  <si>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</si>
  <si>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</si>
  <si>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</si>
  <si>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</si>
  <si>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</si>
  <si>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</si>
  <si>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</si>
  <si>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</si>
  <si>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</si>
  <si>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</si>
  <si>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</si>
  <si>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</si>
  <si>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</si>
  <si>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</si>
  <si>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</si>
  <si>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</si>
  <si>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</si>
  <si>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</si>
  <si>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</si>
  <si>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</si>
  <si>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</si>
  <si>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</si>
  <si>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</si>
  <si>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</si>
  <si>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</si>
  <si>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</si>
  <si>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</si>
  <si>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</si>
  <si>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</si>
  <si>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</si>
  <si>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</si>
  <si>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</si>
  <si>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</si>
  <si>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</si>
  <si>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</si>
  <si>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</si>
  <si>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</si>
  <si>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</si>
  <si>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</si>
  <si>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</si>
  <si>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</si>
  <si>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</si>
  <si>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</si>
  <si>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</si>
  <si>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</si>
  <si>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</si>
  <si>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</si>
  <si>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</si>
  <si>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</si>
  <si>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</si>
  <si>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</si>
  <si>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</si>
  <si>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</si>
  <si>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</si>
  <si>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</si>
  <si>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</si>
  <si>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</si>
  <si>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</si>
  <si>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</si>
  <si>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</si>
  <si>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</si>
  <si>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</si>
  <si>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</si>
  <si>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</si>
  <si>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</si>
  <si>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</si>
  <si>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</si>
  <si>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</si>
  <si>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</si>
  <si>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</si>
  <si>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</si>
  <si>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</si>
  <si>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</si>
  <si>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</si>
  <si>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</si>
  <si>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</si>
  <si>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</si>
  <si>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</si>
  <si>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</si>
  <si>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</si>
  <si>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</si>
  <si>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</si>
  <si>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</si>
  <si>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</si>
  <si>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</si>
  <si>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</si>
  <si>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</si>
  <si>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</si>
  <si>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</si>
  <si>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</si>
  <si>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</si>
  <si>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</si>
  <si>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</si>
  <si>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</si>
  <si>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</si>
  <si>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</si>
  <si>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</si>
  <si>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</si>
  <si>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</si>
  <si>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</si>
  <si>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</si>
  <si>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</si>
  <si>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</si>
  <si>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</si>
  <si>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</si>
  <si>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</si>
  <si>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</si>
  <si>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</si>
  <si>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</si>
  <si>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</si>
  <si>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</si>
  <si>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</si>
  <si>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</si>
  <si>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</si>
  <si>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</si>
  <si>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</si>
  <si>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</si>
  <si>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</si>
  <si>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</si>
  <si>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</si>
  <si>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</si>
  <si>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</si>
  <si>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</si>
  <si>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</si>
  <si>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</si>
  <si>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</si>
  <si>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</si>
  <si>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</si>
  <si>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</si>
  <si>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</si>
  <si>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</si>
  <si>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</si>
  <si>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</si>
  <si>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</si>
  <si>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</si>
  <si>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</si>
  <si>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</si>
  <si>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</si>
  <si>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</si>
  <si>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</si>
  <si>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</si>
  <si>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</si>
  <si>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</si>
  <si>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</si>
  <si>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</si>
  <si>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</si>
  <si>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</si>
  <si>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</si>
  <si>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</si>
  <si>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</si>
  <si>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</si>
  <si>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</si>
  <si>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</si>
  <si>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</si>
  <si>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</si>
  <si>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</si>
  <si>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</si>
  <si>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</si>
  <si>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</si>
  <si>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</si>
  <si>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</si>
  <si>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</si>
  <si>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</si>
  <si>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</si>
  <si>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</si>
  <si>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</si>
  <si>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</si>
  <si>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</si>
  <si>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</si>
  <si>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</si>
  <si>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</si>
  <si>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</si>
  <si>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</si>
  <si>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</si>
  <si>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</si>
  <si>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</si>
  <si>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</si>
  <si>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</si>
  <si>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</si>
  <si>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</si>
  <si>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</si>
  <si>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</si>
  <si>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</si>
  <si>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</si>
  <si>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</si>
  <si>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</si>
  <si>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</si>
  <si>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</si>
  <si>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</si>
  <si>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</si>
  <si>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</si>
  <si>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</si>
  <si>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</si>
  <si>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</si>
  <si>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</si>
  <si>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</si>
  <si>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</si>
  <si>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</si>
  <si>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</si>
  <si>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</si>
  <si>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</si>
  <si>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</si>
  <si>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</si>
  <si>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</si>
  <si>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</si>
  <si>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</si>
  <si>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</si>
  <si>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</si>
  <si>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</si>
  <si>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</si>
  <si>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</si>
  <si>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</si>
  <si>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</si>
  <si>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</si>
  <si>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</si>
  <si>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</si>
  <si>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</si>
  <si>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</si>
  <si>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</si>
  <si>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</si>
  <si>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</si>
  <si>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</si>
  <si>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</si>
  <si>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</si>
  <si>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</si>
  <si>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</si>
  <si>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</si>
  <si>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</si>
  <si>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</si>
  <si>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</si>
  <si>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</si>
  <si>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</si>
  <si>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</si>
  <si>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</si>
  <si>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</si>
  <si>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</si>
  <si>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</si>
  <si>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</si>
  <si>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</si>
  <si>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</si>
  <si>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</si>
  <si>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</si>
  <si>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</si>
  <si>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</si>
  <si>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</si>
  <si>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</si>
  <si>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</si>
  <si>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</si>
  <si>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</si>
  <si>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</si>
  <si>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</si>
  <si>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</si>
  <si>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</si>
  <si>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</si>
  <si>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</si>
  <si>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</si>
  <si>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</si>
  <si>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</si>
  <si>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</si>
  <si>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</si>
  <si>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</si>
  <si>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</si>
  <si>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</si>
  <si>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</si>
  <si>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</si>
  <si>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</si>
  <si>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</si>
  <si>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</si>
  <si>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</si>
  <si>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</si>
  <si>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</si>
  <si>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</si>
  <si>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</si>
  <si>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</si>
  <si>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</si>
  <si>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</si>
  <si>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</si>
  <si>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</si>
  <si>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</si>
  <si>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</si>
  <si>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</si>
  <si>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</si>
  <si>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</si>
  <si>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</si>
  <si>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</si>
  <si>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</si>
  <si>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</si>
  <si>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</si>
  <si>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</si>
  <si>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</si>
  <si>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</si>
  <si>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</si>
  <si>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</si>
  <si>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</si>
  <si>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</si>
  <si>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</si>
  <si>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</si>
  <si>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</si>
  <si>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</si>
  <si>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</si>
  <si>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</si>
  <si>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</si>
  <si>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</si>
  <si>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</si>
  <si>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</si>
  <si>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</si>
  <si>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</si>
  <si>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</si>
  <si>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</si>
  <si>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</si>
  <si>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</si>
  <si>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</si>
  <si>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</si>
  <si>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</si>
  <si>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</si>
  <si>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</si>
  <si>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</si>
  <si>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</si>
  <si>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</si>
  <si>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</si>
  <si>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</si>
  <si>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</si>
  <si>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</si>
  <si>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</si>
  <si>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</si>
  <si>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</si>
  <si>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</si>
  <si>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</si>
  <si>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</si>
  <si>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</si>
  <si>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</si>
  <si>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</si>
  <si>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</si>
  <si>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</si>
  <si>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</si>
  <si>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</si>
  <si>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</si>
  <si>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</si>
  <si>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</si>
  <si>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</si>
  <si>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</si>
  <si>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</si>
  <si>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</si>
  <si>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</si>
  <si>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</si>
  <si>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</si>
  <si>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</si>
  <si>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</si>
  <si>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</si>
  <si>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</si>
  <si>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</si>
  <si>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</si>
  <si>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</si>
  <si>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</si>
  <si>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</si>
  <si>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</si>
  <si>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</si>
  <si>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</si>
  <si>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</si>
  <si>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</si>
  <si>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</si>
  <si>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</si>
  <si>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</si>
  <si>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</si>
  <si>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</si>
  <si>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</si>
  <si>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</si>
  <si>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</si>
  <si>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</si>
  <si>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</si>
  <si>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</si>
  <si>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</si>
  <si>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</si>
  <si>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</si>
  <si>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</si>
  <si>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</si>
  <si>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</si>
  <si>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</si>
  <si>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</si>
  <si>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</si>
  <si>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</si>
  <si>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</si>
  <si>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</si>
  <si>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</si>
  <si>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</si>
  <si>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</si>
  <si>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</si>
  <si>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</si>
  <si>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</si>
  <si>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</si>
  <si>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</si>
  <si>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</si>
  <si>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</si>
  <si>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</si>
  <si>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</si>
  <si>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</si>
  <si>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</si>
  <si>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</si>
  <si>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</si>
  <si>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</si>
  <si>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</si>
  <si>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</si>
  <si>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</si>
  <si>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</si>
  <si>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</si>
  <si>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</si>
  <si>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</si>
  <si>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</si>
  <si>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</si>
  <si>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</si>
  <si>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</si>
  <si>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</si>
  <si>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</si>
  <si>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</si>
  <si>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</si>
  <si>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</si>
  <si>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</si>
  <si>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</si>
  <si>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</si>
  <si>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</si>
  <si>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</si>
  <si>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</si>
  <si>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</si>
  <si>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</si>
  <si>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</si>
  <si>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</si>
  <si>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</si>
  <si>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</si>
  <si>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</si>
  <si>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</si>
  <si>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</si>
  <si>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</si>
  <si>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</si>
  <si>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</si>
  <si>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</si>
  <si>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</si>
  <si>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</si>
  <si>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</si>
  <si>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</si>
  <si>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</si>
  <si>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</si>
  <si>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</si>
  <si>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</si>
  <si>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</si>
  <si>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</si>
  <si>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</si>
  <si>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</si>
  <si>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</si>
  <si>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</si>
  <si>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</si>
  <si>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</si>
  <si>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</si>
  <si>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</si>
  <si>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</si>
  <si>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</si>
  <si>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</si>
  <si>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</si>
  <si>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</si>
  <si>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</si>
  <si>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</si>
  <si>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</si>
  <si>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</si>
  <si>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</si>
  <si>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</si>
  <si>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</si>
  <si>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</si>
  <si>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</si>
  <si>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</si>
  <si>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</si>
  <si>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</si>
  <si>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</si>
  <si>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</si>
  <si>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</si>
  <si>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</si>
  <si>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</si>
  <si>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</si>
  <si>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</si>
  <si>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</si>
  <si>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</si>
  <si>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</si>
  <si>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</si>
  <si>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</si>
  <si>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</si>
  <si>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</si>
  <si>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</si>
  <si>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</si>
  <si>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</si>
  <si>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</si>
  <si>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</si>
  <si>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</si>
  <si>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</si>
  <si>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</si>
  <si>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</si>
  <si>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</si>
  <si>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</si>
  <si>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</si>
  <si>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</si>
  <si>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</si>
  <si>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</si>
  <si>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</si>
  <si>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</si>
  <si>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</si>
  <si>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</si>
  <si>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</si>
  <si>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</si>
  <si>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</si>
  <si>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</si>
  <si>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</si>
  <si>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</si>
  <si>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</si>
  <si>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</si>
  <si>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</si>
  <si>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</si>
  <si>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</si>
  <si>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</si>
  <si>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</si>
  <si>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</si>
  <si>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</si>
  <si>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</si>
  <si>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</si>
  <si>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</si>
  <si>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</si>
  <si>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</si>
  <si>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</si>
  <si>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</si>
  <si>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</si>
  <si>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</si>
  <si>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</si>
  <si>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</si>
  <si>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</si>
  <si>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</si>
  <si>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</si>
  <si>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</si>
  <si>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</si>
  <si>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</si>
  <si>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</si>
  <si>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</si>
  <si>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</si>
  <si>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</si>
  <si>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</si>
  <si>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</si>
  <si>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</si>
  <si>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</si>
  <si>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</si>
  <si>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</si>
  <si>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</si>
  <si>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</si>
  <si>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</si>
  <si>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</si>
  <si>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</si>
  <si>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</si>
  <si>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</si>
  <si>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</si>
  <si>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</si>
  <si>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</si>
  <si>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</si>
  <si>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</si>
  <si>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</si>
  <si>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</si>
  <si>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</si>
  <si>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</si>
  <si>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</si>
  <si>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</si>
  <si>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</si>
  <si>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</si>
  <si>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</si>
  <si>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</si>
  <si>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</si>
  <si>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</si>
  <si>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</si>
  <si>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</si>
  <si>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</si>
  <si>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</si>
  <si>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</si>
  <si>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</si>
  <si>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</si>
  <si>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</si>
  <si>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</si>
  <si>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</si>
  <si>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</si>
  <si>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</si>
  <si>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</si>
  <si>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</si>
  <si>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</si>
  <si>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</si>
  <si>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</si>
  <si>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</si>
  <si>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</si>
  <si>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</si>
  <si>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</si>
  <si>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</si>
  <si>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</si>
  <si>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</si>
  <si>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</si>
  <si>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</si>
  <si>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</si>
  <si>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</si>
  <si>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</si>
  <si>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</si>
  <si>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</si>
  <si>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</si>
  <si>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</si>
  <si>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</si>
  <si>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</si>
  <si>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</si>
  <si>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</si>
  <si>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</si>
  <si>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</si>
  <si>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</si>
  <si>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</si>
  <si>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</si>
  <si>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</si>
  <si>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</si>
  <si>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</si>
  <si>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</si>
  <si>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</si>
  <si>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</si>
  <si>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</si>
  <si>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</si>
  <si>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</si>
  <si>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</si>
  <si>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</si>
  <si>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</si>
  <si>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</si>
  <si>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</si>
  <si>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</si>
  <si>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</si>
  <si>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</si>
  <si>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</si>
  <si>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</si>
  <si>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</si>
  <si>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</si>
  <si>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</si>
  <si>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</si>
  <si>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</si>
  <si>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</si>
  <si>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</si>
  <si>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</si>
  <si>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</si>
  <si>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</si>
  <si>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</si>
  <si>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</si>
  <si>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</si>
  <si>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</si>
  <si>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</si>
  <si>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</si>
  <si>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</si>
  <si>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</si>
  <si>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</si>
  <si>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</si>
  <si>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</si>
  <si>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</si>
  <si>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</si>
  <si>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</si>
  <si>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</si>
  <si>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</si>
  <si>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</si>
  <si>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</si>
  <si>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</si>
  <si>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</si>
  <si>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</si>
  <si>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</si>
  <si>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</si>
  <si>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</si>
  <si>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</si>
  <si>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</si>
  <si>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</si>
  <si>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</si>
  <si>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</si>
  <si>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</si>
  <si>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</si>
  <si>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</si>
  <si>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</si>
  <si>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</si>
  <si>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</si>
  <si>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</si>
  <si>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</si>
  <si>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</si>
  <si>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</si>
  <si>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</si>
  <si>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</si>
  <si>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</si>
  <si>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</si>
  <si>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</si>
  <si>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</si>
  <si>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</si>
  <si>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</si>
  <si>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</si>
  <si>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</si>
  <si>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</si>
  <si>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</si>
  <si>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</si>
  <si>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</si>
  <si>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</si>
  <si>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</si>
  <si>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</si>
  <si>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</si>
  <si>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</si>
  <si>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</si>
  <si>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</si>
  <si>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</si>
  <si>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</si>
  <si>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</si>
  <si>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</si>
  <si>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</si>
  <si>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</si>
  <si>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</si>
  <si>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</si>
  <si>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</si>
  <si>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</si>
  <si>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</si>
  <si>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</si>
  <si>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</si>
  <si>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</si>
  <si>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</si>
  <si>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</si>
  <si>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</si>
  <si>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</si>
  <si>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</si>
  <si>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</si>
  <si>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</si>
  <si>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</si>
  <si>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</si>
  <si>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</si>
  <si>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</si>
  <si>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</si>
  <si>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</si>
  <si>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</si>
  <si>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</si>
  <si>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</si>
  <si>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</si>
  <si>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</si>
  <si>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</si>
  <si>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</si>
  <si>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</si>
  <si>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</si>
  <si>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</si>
  <si>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</si>
  <si>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</si>
  <si>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</si>
  <si>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</si>
  <si>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</si>
  <si>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</si>
  <si>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</si>
  <si>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</si>
  <si>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</si>
  <si>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</si>
  <si>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</si>
  <si>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</si>
  <si>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</si>
  <si>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</si>
  <si>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</si>
  <si>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</si>
  <si>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</si>
  <si>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</si>
  <si>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</si>
  <si>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</si>
  <si>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</si>
  <si>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</si>
  <si>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</si>
  <si>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</si>
  <si>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</si>
  <si>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</si>
  <si>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</si>
  <si>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</si>
  <si>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</si>
  <si>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</si>
  <si>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</si>
  <si>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</si>
  <si>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</si>
  <si>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</si>
  <si>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</si>
  <si>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</si>
  <si>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</si>
  <si>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</si>
  <si>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</si>
  <si>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</si>
  <si>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</si>
  <si>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</si>
  <si>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</si>
  <si>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</si>
  <si>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</si>
  <si>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</si>
  <si>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</si>
  <si>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</si>
  <si>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</si>
  <si>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</si>
  <si>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</si>
  <si>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</si>
  <si>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</si>
  <si>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</si>
  <si>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</si>
  <si>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</si>
  <si>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</si>
  <si>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</si>
  <si>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</si>
  <si>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</si>
  <si>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</si>
  <si>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</si>
  <si>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</si>
  <si>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</si>
  <si>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</si>
  <si>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</si>
  <si>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</si>
  <si>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</si>
  <si>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</si>
  <si>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</si>
  <si>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</si>
  <si>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</si>
  <si>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</si>
  <si>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</si>
  <si>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</si>
  <si>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</si>
  <si>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</si>
  <si>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</si>
  <si>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</si>
  <si>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</si>
  <si>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</si>
  <si>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</si>
  <si>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</si>
  <si>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</si>
  <si>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</si>
  <si>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</si>
  <si>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</si>
  <si>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</si>
  <si>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</si>
  <si>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</si>
  <si>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</si>
  <si>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</si>
  <si>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</si>
  <si>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</si>
  <si>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</si>
  <si>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</si>
  <si>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</si>
  <si>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</si>
  <si>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</si>
  <si>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</si>
  <si>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</si>
  <si>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</si>
  <si>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</si>
  <si>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</si>
  <si>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</si>
  <si>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</si>
  <si>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</si>
  <si>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</si>
  <si>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</si>
  <si>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</si>
  <si>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</si>
  <si>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</si>
  <si>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</si>
  <si>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</si>
  <si>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</si>
  <si>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</si>
  <si>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</si>
  <si>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</si>
  <si>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</si>
  <si>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</si>
  <si>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</si>
  <si>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</si>
  <si>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</si>
  <si>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</si>
  <si>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</si>
  <si>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</si>
  <si>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</si>
  <si>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</si>
  <si>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</si>
  <si>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</si>
  <si>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</si>
  <si>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</si>
  <si>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</si>
  <si>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</si>
  <si>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</si>
  <si>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</si>
  <si>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</si>
  <si>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</si>
  <si>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</si>
  <si>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</si>
  <si>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</si>
  <si>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</si>
  <si>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</si>
  <si>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</si>
  <si>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</si>
  <si>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</si>
  <si>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</si>
  <si>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</si>
  <si>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</si>
  <si>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</si>
  <si>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</si>
  <si>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</si>
  <si>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</si>
  <si>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</si>
  <si>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</si>
  <si>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</si>
  <si>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</si>
  <si>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</si>
  <si>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</si>
  <si>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</si>
  <si>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</si>
  <si>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</si>
  <si>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</si>
  <si>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</si>
  <si>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</si>
  <si>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</si>
  <si>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</si>
  <si>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</si>
  <si>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</si>
  <si>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</si>
  <si>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</si>
  <si>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</si>
  <si>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</si>
  <si>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</si>
  <si>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</si>
  <si>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</si>
  <si>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</si>
  <si>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</si>
  <si>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</si>
  <si>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</si>
  <si>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</si>
  <si>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</si>
  <si>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</si>
  <si>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</si>
  <si>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</si>
  <si>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</si>
  <si>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</si>
  <si>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</si>
  <si>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</si>
  <si>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</si>
  <si>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</si>
  <si>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</si>
  <si>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</si>
  <si>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</si>
  <si>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</si>
  <si>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</si>
  <si>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</si>
  <si>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</si>
  <si>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</si>
  <si>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</si>
  <si>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</si>
  <si>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</si>
  <si>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</si>
  <si>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</si>
  <si>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</si>
  <si>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</si>
  <si>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</si>
  <si>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</si>
  <si>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</si>
  <si>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</si>
  <si>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</si>
  <si>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</si>
  <si>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</si>
  <si>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</si>
  <si>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</si>
  <si>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</si>
  <si>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</si>
  <si>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</si>
  <si>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</si>
  <si>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</si>
  <si>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</si>
  <si>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</si>
  <si>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</si>
  <si>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</si>
  <si>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</si>
  <si>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</si>
  <si>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</si>
  <si>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</si>
  <si>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</si>
  <si>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</si>
  <si>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</si>
  <si>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</si>
  <si>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</si>
  <si>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</si>
  <si>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</si>
  <si>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</si>
  <si>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</si>
  <si>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</si>
  <si>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</si>
  <si>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</si>
  <si>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</si>
  <si>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</si>
  <si>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</si>
  <si>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</si>
  <si>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</si>
  <si>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</si>
  <si>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</si>
  <si>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</si>
  <si>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</si>
  <si>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</si>
  <si>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</si>
  <si>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</si>
  <si>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</si>
  <si>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</si>
  <si>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</si>
  <si>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</si>
  <si>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</si>
  <si>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</si>
  <si>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</si>
  <si>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</si>
  <si>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</si>
  <si>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</si>
  <si>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</si>
  <si>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</si>
  <si>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</si>
  <si>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</si>
  <si>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</si>
  <si>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</si>
  <si>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</si>
  <si>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</si>
  <si>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</si>
  <si>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</si>
  <si>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</si>
  <si>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</si>
  <si>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</si>
  <si>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</si>
  <si>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</si>
  <si>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</si>
  <si>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</si>
  <si>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</si>
  <si>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</si>
  <si>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</si>
  <si>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</si>
  <si>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</si>
  <si>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</si>
  <si>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</si>
  <si>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</si>
  <si>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</si>
  <si>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</si>
  <si>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</si>
  <si>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</si>
  <si>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</si>
  <si>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</si>
  <si>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</si>
  <si>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</si>
  <si>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</si>
  <si>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</si>
  <si>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</si>
  <si>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</si>
  <si>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</si>
  <si>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</si>
  <si>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</si>
  <si>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</si>
  <si>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</si>
  <si>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</si>
  <si>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</si>
  <si>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</si>
  <si>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</si>
  <si>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</si>
  <si>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</si>
  <si>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</si>
  <si>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</si>
  <si>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</si>
  <si>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</si>
  <si>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</si>
  <si>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</si>
  <si>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</si>
  <si>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</si>
  <si>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</si>
  <si>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</si>
  <si>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</si>
  <si>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</si>
  <si>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</si>
  <si>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</si>
  <si>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</si>
  <si>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</si>
  <si>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</si>
  <si>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</si>
  <si>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</si>
  <si>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</si>
  <si>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</si>
  <si>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</si>
  <si>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</si>
  <si>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</si>
  <si>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</si>
  <si>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</si>
  <si>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</si>
  <si>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</si>
  <si>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</si>
  <si>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</si>
  <si>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</si>
  <si>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</si>
  <si>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</si>
  <si>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</si>
  <si>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</si>
  <si>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</si>
  <si>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</si>
  <si>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</si>
  <si>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</si>
  <si>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</si>
  <si>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</si>
  <si>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</si>
  <si>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</si>
  <si>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</si>
  <si>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</si>
  <si>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</si>
  <si>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</si>
  <si>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</si>
  <si>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</si>
  <si>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</si>
  <si>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</si>
  <si>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</si>
  <si>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</si>
  <si>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</si>
  <si>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</si>
  <si>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</si>
  <si>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</si>
  <si>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</si>
  <si>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</si>
  <si>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</si>
  <si>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</si>
  <si>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</si>
  <si>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</si>
  <si>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</si>
  <si>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</si>
  <si>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</si>
  <si>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</si>
  <si>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</si>
  <si>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</si>
  <si>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</si>
  <si>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</si>
  <si>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</si>
  <si>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</si>
  <si>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</si>
  <si>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</si>
  <si>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</si>
  <si>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</si>
  <si>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</si>
  <si>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</si>
  <si>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</si>
  <si>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</si>
  <si>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</si>
  <si>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</si>
  <si>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</si>
  <si>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</si>
  <si>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</si>
  <si>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</si>
  <si>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</si>
  <si>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</si>
  <si>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</si>
  <si>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</si>
  <si>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</si>
  <si>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</si>
  <si>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</si>
  <si>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</si>
  <si>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</si>
  <si>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</si>
  <si>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</si>
  <si>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</si>
  <si>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</si>
  <si>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</si>
  <si>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</si>
  <si>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</si>
  <si>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</si>
  <si>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</si>
  <si>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</si>
  <si>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</si>
  <si>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</si>
  <si>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</si>
  <si>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</si>
  <si>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</si>
  <si>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</si>
  <si>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</si>
  <si>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</si>
  <si>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</si>
  <si>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</si>
  <si>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</si>
  <si>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</si>
  <si>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</si>
  <si>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</si>
  <si>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</si>
  <si>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</si>
  <si>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</si>
  <si>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</si>
  <si>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</si>
  <si>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</si>
  <si>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</si>
  <si>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</si>
  <si>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</si>
  <si>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</si>
  <si>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</si>
  <si>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</si>
  <si>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</si>
  <si>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</si>
  <si>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</si>
  <si>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</si>
  <si>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</si>
  <si>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</si>
  <si>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</si>
  <si>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</si>
  <si>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</si>
  <si>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</si>
  <si>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</si>
  <si>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</si>
  <si>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</si>
  <si>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</si>
  <si>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</si>
  <si>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</si>
  <si>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</si>
  <si>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</si>
  <si>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</si>
  <si>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</si>
  <si>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</si>
  <si>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</si>
  <si>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</si>
  <si>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</si>
  <si>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</si>
  <si>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</si>
  <si>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</si>
  <si>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</si>
  <si>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</si>
  <si>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</si>
  <si>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</si>
  <si>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</si>
  <si>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</si>
  <si>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</si>
  <si>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</si>
  <si>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</si>
  <si>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</si>
  <si>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</si>
  <si>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</si>
  <si>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</si>
  <si>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</si>
  <si>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</si>
  <si>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</si>
  <si>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</si>
  <si>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</si>
  <si>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</si>
  <si>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</si>
  <si>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</si>
  <si>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</si>
  <si>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</si>
  <si>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</si>
  <si>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</si>
  <si>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</si>
  <si>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</si>
  <si>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</si>
  <si>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</si>
  <si>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</si>
  <si>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</si>
  <si>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</si>
  <si>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</si>
  <si>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</si>
  <si>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</si>
  <si>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</si>
  <si>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</si>
  <si>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</si>
  <si>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</si>
  <si>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</si>
  <si>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</si>
  <si>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</si>
  <si>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</si>
  <si>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</si>
  <si>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</si>
  <si>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</si>
  <si>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</si>
  <si>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</si>
  <si>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</si>
  <si>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</si>
  <si>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</si>
  <si>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</si>
  <si>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</si>
  <si>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</si>
  <si>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</si>
  <si>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</si>
  <si>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</si>
  <si>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</si>
  <si>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</si>
  <si>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</si>
  <si>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</si>
  <si>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</si>
  <si>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</si>
  <si>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</si>
  <si>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</si>
  <si>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</si>
  <si>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</si>
  <si>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</si>
  <si>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</si>
  <si>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</si>
  <si>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</si>
  <si>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</si>
  <si>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</si>
  <si>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</si>
  <si>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</si>
  <si>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</si>
  <si>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</si>
  <si>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</si>
  <si>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</si>
  <si>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</si>
  <si>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</si>
  <si>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</si>
  <si>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</si>
  <si>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</si>
  <si>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</si>
  <si>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</si>
  <si>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</si>
  <si>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</si>
  <si>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</si>
  <si>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</si>
  <si>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</si>
  <si>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</si>
  <si>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</si>
  <si>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</si>
  <si>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</si>
  <si>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</si>
  <si>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</si>
  <si>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</si>
  <si>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</si>
  <si>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</si>
  <si>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</si>
  <si>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</si>
  <si>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</si>
  <si>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</si>
  <si>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</si>
  <si>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</si>
  <si>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</si>
  <si>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</si>
  <si>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</si>
  <si>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</si>
  <si>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</si>
  <si>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</si>
  <si>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</si>
  <si>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</si>
  <si>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</si>
  <si>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</si>
  <si>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</si>
  <si>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</si>
  <si>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</si>
  <si>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</si>
  <si>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</si>
  <si>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</si>
  <si>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</si>
  <si>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</si>
  <si>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</si>
  <si>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</si>
  <si>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</si>
  <si>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</si>
  <si>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</si>
  <si>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</si>
  <si>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</si>
  <si>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</si>
  <si>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</si>
  <si>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</si>
  <si>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</si>
  <si>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</si>
  <si>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</si>
  <si>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</si>
  <si>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</si>
  <si>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</si>
  <si>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</si>
  <si>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</si>
  <si>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</si>
  <si>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</si>
  <si>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</si>
  <si>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</si>
  <si>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</si>
  <si>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</si>
  <si>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</si>
  <si>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</si>
  <si>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</si>
  <si>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</si>
  <si>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</si>
  <si>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</si>
  <si>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</si>
  <si>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</si>
  <si>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</si>
  <si>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</si>
  <si>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</si>
  <si>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</si>
  <si>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</si>
  <si>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</si>
  <si>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</si>
  <si>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</si>
  <si>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</si>
  <si>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</si>
  <si>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</si>
  <si>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</si>
  <si>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</si>
  <si>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</si>
  <si>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</si>
  <si>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</si>
  <si>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</si>
  <si>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</si>
  <si>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</si>
  <si>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</si>
  <si>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</si>
  <si>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</si>
  <si>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</si>
  <si>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</si>
  <si>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</si>
  <si>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</si>
  <si>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</si>
  <si>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</si>
  <si>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</si>
  <si>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</si>
  <si>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</si>
  <si>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</si>
  <si>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</si>
  <si>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</si>
  <si>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</si>
  <si>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</si>
  <si>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</si>
  <si>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</si>
  <si>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</si>
  <si>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</si>
  <si>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</si>
  <si>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</si>
  <si>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</si>
  <si>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</si>
  <si>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</si>
  <si>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</si>
  <si>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</si>
  <si>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</si>
  <si>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</si>
  <si>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</si>
  <si>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</si>
  <si>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</si>
  <si>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</si>
  <si>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</si>
  <si>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</si>
  <si>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</si>
  <si>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</si>
  <si>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</si>
  <si>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</si>
  <si>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</si>
  <si>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</si>
  <si>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</si>
  <si>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</si>
  <si>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</si>
  <si>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</si>
  <si>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</si>
  <si>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</si>
  <si>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</si>
  <si>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</si>
  <si>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</si>
  <si>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</si>
  <si>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</si>
  <si>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</si>
  <si>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</si>
  <si>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</si>
  <si>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</si>
  <si>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</si>
  <si>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</si>
  <si>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</si>
  <si>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</si>
  <si>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</si>
  <si>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</si>
  <si>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</si>
  <si>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</si>
  <si>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</si>
  <si>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</si>
  <si>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</si>
  <si>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</si>
  <si>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</si>
  <si>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</si>
  <si>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</si>
  <si>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</si>
  <si>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</si>
  <si>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</si>
  <si>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</si>
  <si>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</si>
  <si>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</si>
  <si>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</si>
  <si>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</si>
  <si>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</si>
  <si>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</si>
  <si>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</si>
  <si>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</si>
  <si>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</si>
  <si>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</si>
  <si>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</si>
  <si>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</si>
  <si>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</si>
  <si>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</si>
  <si>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</si>
  <si>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</si>
  <si>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</si>
  <si>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</si>
  <si>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</si>
  <si>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</si>
  <si>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</si>
  <si>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</si>
  <si>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</si>
  <si>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</si>
  <si>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</si>
  <si>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</si>
  <si>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</si>
  <si>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</si>
  <si>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</si>
  <si>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</si>
  <si>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</si>
  <si>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</si>
  <si>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</si>
  <si>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</si>
  <si>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</si>
  <si>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</si>
  <si>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</si>
  <si>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</si>
  <si>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</si>
  <si>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</si>
  <si>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</si>
  <si>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</si>
  <si>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</si>
  <si>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</si>
  <si>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</si>
  <si>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</si>
  <si>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</si>
  <si>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</si>
  <si>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</si>
  <si>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</si>
  <si>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</si>
  <si>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</si>
  <si>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</si>
  <si>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</si>
  <si>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</si>
  <si>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</si>
  <si>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</si>
  <si>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</si>
  <si>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</si>
  <si>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</si>
  <si>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</si>
  <si>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</si>
  <si>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</si>
  <si>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</si>
  <si>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</si>
  <si>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</si>
  <si>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</si>
  <si>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</si>
  <si>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</si>
  <si>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</si>
  <si>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</si>
  <si>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</si>
  <si>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</si>
  <si>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</si>
  <si>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</si>
  <si>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</si>
  <si>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</si>
  <si>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</si>
  <si>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</si>
  <si>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</si>
  <si>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</si>
  <si>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</si>
  <si>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</si>
  <si>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</si>
  <si>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</si>
  <si>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</si>
  <si>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</si>
  <si>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</si>
  <si>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</si>
  <si>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</si>
  <si>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</si>
  <si>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</si>
  <si>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</si>
  <si>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</si>
  <si>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</si>
  <si>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</si>
  <si>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</si>
  <si>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</si>
  <si>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</si>
  <si>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</si>
  <si>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</si>
  <si>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</si>
  <si>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</si>
  <si>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</si>
  <si>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</si>
  <si>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</si>
  <si>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</si>
  <si>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</si>
  <si>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</si>
  <si>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</si>
  <si>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</si>
  <si>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</si>
  <si>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</si>
  <si>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</si>
  <si>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</si>
  <si>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</si>
  <si>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</si>
  <si>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</si>
  <si>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</si>
  <si>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</si>
  <si>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</si>
  <si>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</si>
  <si>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</si>
  <si>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</si>
  <si>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</si>
  <si>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</si>
  <si>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</si>
  <si>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</si>
  <si>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</si>
  <si>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</si>
  <si>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</si>
  <si>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</si>
  <si>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</si>
  <si>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</si>
  <si>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</si>
  <si>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</si>
  <si>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</si>
  <si>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</si>
  <si>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</si>
  <si>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</si>
  <si>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</si>
  <si>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</si>
  <si>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</si>
  <si>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</si>
  <si>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</si>
  <si>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</si>
  <si>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</si>
  <si>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</si>
  <si>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</si>
  <si>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</si>
  <si>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</si>
  <si>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</si>
  <si>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</si>
  <si>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</si>
  <si>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</si>
  <si>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</si>
  <si>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</si>
  <si>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</si>
  <si>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</si>
  <si>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</si>
  <si>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</si>
  <si>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</si>
  <si>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</si>
  <si>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</si>
  <si>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</si>
  <si>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</si>
  <si>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</si>
  <si>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</si>
  <si>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</si>
  <si>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</si>
  <si>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</si>
  <si>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</si>
  <si>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</si>
  <si>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</si>
  <si>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</si>
  <si>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</si>
  <si>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</si>
  <si>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</si>
  <si>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</si>
  <si>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</si>
  <si>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</si>
  <si>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</si>
  <si>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</si>
  <si>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</si>
  <si>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</si>
  <si>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</si>
  <si>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</si>
  <si>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</si>
  <si>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</si>
  <si>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</si>
  <si>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</si>
  <si>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</si>
  <si>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</si>
  <si>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</si>
  <si>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</si>
  <si>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</si>
  <si>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</si>
  <si>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</si>
  <si>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</si>
  <si>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</si>
  <si>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</si>
  <si>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</si>
  <si>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</si>
  <si>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</si>
  <si>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</si>
  <si>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</si>
  <si>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</si>
  <si>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</si>
  <si>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</si>
  <si>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</si>
  <si>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</si>
  <si>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</si>
  <si>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</si>
  <si>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</si>
  <si>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</si>
  <si>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</si>
  <si>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</si>
  <si>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</si>
  <si>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</si>
  <si>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</si>
  <si>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</si>
  <si>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</si>
  <si>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</si>
  <si>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</si>
  <si>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</si>
  <si>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</si>
  <si>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</si>
  <si>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</si>
  <si>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</si>
  <si>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</si>
  <si>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</si>
  <si>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</si>
  <si>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</si>
  <si>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</si>
  <si>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</si>
  <si>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</si>
  <si>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</si>
  <si>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</si>
  <si>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</si>
  <si>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</si>
  <si>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</si>
  <si>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</si>
  <si>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</si>
  <si>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</si>
  <si>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</si>
  <si>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</si>
  <si>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</si>
  <si>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</si>
  <si>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</si>
  <si>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</si>
  <si>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</si>
  <si>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</si>
  <si>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</si>
  <si>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</si>
  <si>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</si>
  <si>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</si>
  <si>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</si>
  <si>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</si>
  <si>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</si>
  <si>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</si>
  <si>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</si>
  <si>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</si>
  <si>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</si>
  <si>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</si>
  <si>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</si>
  <si>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</si>
  <si>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</si>
  <si>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</si>
  <si>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</si>
  <si>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</si>
  <si>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</si>
  <si>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</si>
  <si>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</si>
  <si>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</si>
  <si>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</si>
  <si>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</si>
  <si>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</si>
  <si>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</si>
  <si>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</si>
  <si>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</si>
  <si>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</si>
  <si>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</si>
  <si>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</si>
  <si>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</si>
  <si>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</si>
  <si>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</si>
  <si>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</si>
  <si>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</si>
  <si>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</si>
  <si>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</si>
  <si>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</si>
  <si>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</si>
  <si>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</si>
  <si>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</si>
  <si>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</si>
  <si>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</si>
  <si>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</si>
  <si>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</si>
  <si>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</si>
  <si>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</si>
  <si>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</si>
  <si>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</si>
  <si>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</si>
  <si>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</si>
  <si>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</si>
  <si>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</si>
  <si>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</si>
  <si>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</si>
  <si>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</si>
  <si>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</si>
  <si>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</si>
  <si>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</si>
  <si>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</si>
  <si>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</si>
  <si>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</si>
  <si>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</si>
  <si>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</si>
  <si>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</si>
  <si>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</si>
  <si>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</si>
  <si>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</si>
  <si>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</si>
  <si>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</si>
  <si>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</si>
  <si>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</si>
  <si>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</si>
  <si>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</si>
  <si>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</si>
  <si>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</si>
  <si>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</si>
  <si>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</si>
  <si>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</si>
  <si>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</si>
  <si>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</si>
  <si>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</si>
  <si>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</si>
  <si>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</si>
  <si>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</si>
  <si>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</si>
  <si>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</si>
  <si>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</si>
  <si>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</si>
  <si>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</si>
  <si>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</si>
  <si>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</si>
  <si>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</si>
  <si>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</si>
  <si>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</si>
  <si>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</si>
  <si>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</si>
  <si>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</si>
  <si>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</si>
  <si>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</si>
  <si>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</si>
  <si>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</si>
  <si>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</si>
  <si>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</si>
  <si>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</si>
  <si>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</si>
  <si>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</si>
  <si>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</si>
  <si>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</si>
  <si>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</si>
  <si>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</si>
  <si>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</si>
  <si>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</si>
  <si>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</si>
  <si>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</si>
  <si>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</si>
  <si>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</si>
  <si>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</si>
  <si>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</si>
  <si>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</si>
  <si>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</si>
  <si>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</si>
  <si>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</si>
  <si>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</si>
  <si>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</si>
  <si>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</si>
  <si>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</si>
  <si>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</si>
  <si>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</si>
  <si>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</si>
  <si>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</si>
  <si>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</si>
  <si>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</si>
  <si>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</si>
  <si>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</si>
  <si>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</si>
  <si>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</si>
  <si>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</si>
  <si>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</si>
  <si>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</si>
  <si>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</si>
  <si>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</si>
  <si>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</si>
  <si>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</si>
  <si>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</si>
  <si>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</si>
  <si>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</si>
  <si>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</si>
  <si>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</si>
  <si>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</si>
  <si>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</si>
  <si>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</si>
  <si>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</si>
  <si>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</si>
  <si>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</si>
  <si>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</si>
  <si>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</si>
  <si>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</si>
  <si>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</si>
  <si>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</si>
  <si>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</si>
  <si>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</si>
  <si>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</si>
  <si>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</si>
  <si>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</si>
  <si>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</si>
  <si>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</si>
  <si>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</si>
  <si>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</si>
  <si>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</si>
  <si>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</si>
  <si>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</si>
  <si>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</si>
  <si>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</si>
  <si>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</si>
  <si>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</si>
  <si>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</si>
  <si>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</si>
  <si>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</si>
  <si>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</si>
  <si>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</si>
  <si>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</si>
  <si>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</si>
  <si>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</si>
  <si>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</si>
  <si>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</si>
  <si>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</si>
  <si>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</si>
  <si>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</si>
  <si>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</si>
  <si>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</si>
  <si>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</si>
  <si>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</si>
  <si>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</si>
  <si>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</si>
  <si>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</si>
  <si>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</si>
  <si>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</si>
  <si>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</si>
  <si>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</si>
  <si>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</si>
  <si>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</si>
  <si>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</si>
  <si>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</si>
  <si>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</si>
  <si>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</si>
  <si>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</si>
  <si>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</si>
  <si>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</si>
  <si>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</si>
  <si>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</si>
  <si>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</si>
  <si>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</si>
  <si>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</si>
  <si>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</si>
  <si>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</si>
  <si>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</si>
  <si>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</si>
  <si>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</si>
  <si>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</si>
  <si>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</si>
  <si>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</si>
  <si>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</si>
  <si>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</si>
  <si>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</si>
  <si>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</si>
  <si>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</si>
  <si>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</si>
  <si>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</si>
  <si>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</si>
  <si>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</si>
  <si>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</si>
  <si>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</si>
  <si>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</si>
  <si>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</si>
  <si>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</si>
  <si>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</si>
  <si>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</si>
  <si>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</si>
  <si>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</si>
  <si>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</si>
  <si>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</si>
  <si>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</si>
  <si>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</si>
  <si>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</si>
  <si>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</si>
  <si>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</si>
  <si>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</si>
  <si>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</si>
  <si>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</si>
  <si>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</si>
  <si>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</si>
  <si>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</si>
  <si>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</si>
  <si>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</si>
  <si>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</si>
  <si>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</si>
  <si>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</si>
  <si>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</si>
  <si>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</si>
  <si>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</si>
  <si>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</si>
  <si>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</si>
  <si>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</si>
  <si>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</si>
  <si>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</si>
  <si>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</si>
  <si>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</si>
  <si>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</si>
  <si>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</si>
  <si>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</si>
  <si>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</si>
  <si>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</si>
  <si>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</si>
  <si>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</si>
  <si>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</si>
  <si>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</si>
  <si>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</si>
  <si>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</si>
  <si>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</si>
  <si>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</si>
  <si>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</si>
  <si>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</si>
  <si>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</si>
  <si>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</si>
  <si>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</si>
  <si>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</si>
  <si>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</si>
  <si>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</si>
  <si>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</si>
  <si>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</si>
  <si>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</si>
  <si>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</si>
  <si>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</si>
  <si>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</si>
  <si>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</si>
  <si>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</si>
  <si>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</si>
  <si>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</si>
  <si>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</si>
  <si>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</si>
  <si>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</si>
  <si>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</si>
  <si>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</si>
  <si>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</si>
  <si>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</si>
  <si>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</si>
  <si>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</si>
  <si>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</si>
  <si>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</si>
  <si>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</si>
  <si>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</si>
  <si>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</si>
  <si>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</si>
  <si>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</si>
  <si>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</si>
  <si>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</si>
  <si>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</si>
  <si>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</si>
  <si>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</si>
  <si>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</si>
  <si>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</si>
  <si>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</si>
  <si>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</si>
  <si>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</si>
  <si>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</si>
  <si>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</si>
  <si>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</si>
  <si>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</si>
  <si>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</si>
  <si>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</si>
  <si>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</si>
  <si>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</si>
  <si>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</si>
  <si>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</si>
  <si>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</si>
  <si>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</si>
  <si>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</si>
  <si>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</si>
  <si>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</si>
  <si>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</si>
  <si>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</si>
  <si>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</si>
  <si>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</si>
  <si>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</si>
  <si>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</si>
  <si>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</si>
  <si>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</si>
  <si>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</si>
  <si>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</si>
  <si>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</si>
  <si>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</si>
  <si>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</si>
  <si>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</si>
  <si>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</si>
  <si>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</si>
  <si>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</si>
  <si>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</si>
  <si>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</si>
  <si>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</si>
  <si>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</si>
  <si>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</si>
  <si>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</si>
  <si>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</si>
  <si>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</si>
  <si>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</si>
  <si>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</si>
  <si>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</si>
  <si>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</si>
  <si>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</si>
  <si>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</si>
  <si>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</si>
  <si>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</si>
  <si>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</si>
  <si>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</si>
  <si>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</si>
  <si>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</si>
  <si>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</si>
  <si>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</si>
  <si>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</si>
  <si>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</si>
  <si>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</si>
  <si>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</si>
  <si>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</si>
  <si>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</si>
  <si>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</si>
  <si>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</si>
  <si>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</si>
  <si>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</si>
  <si>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</si>
  <si>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</si>
  <si>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</si>
  <si>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</si>
  <si>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</si>
  <si>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</si>
  <si>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</si>
  <si>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</si>
  <si>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</si>
  <si>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</si>
  <si>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</si>
  <si>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</si>
  <si>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</si>
  <si>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</si>
  <si>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</si>
  <si>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</si>
  <si>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</si>
  <si>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</si>
  <si>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</si>
  <si>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</si>
  <si>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</si>
  <si>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</si>
  <si>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</si>
  <si>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</si>
  <si>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</si>
  <si>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</si>
  <si>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</si>
  <si>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</si>
  <si>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</si>
  <si>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</si>
  <si>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</si>
  <si>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</si>
  <si>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</si>
  <si>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</si>
  <si>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</si>
  <si>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</si>
  <si>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</si>
  <si>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</si>
  <si>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</si>
  <si>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</si>
  <si>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</si>
  <si>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</si>
  <si>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</si>
  <si>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</si>
  <si>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</si>
  <si>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</si>
  <si>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</si>
  <si>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</si>
  <si>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</si>
  <si>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</si>
  <si>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</si>
  <si>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</si>
  <si>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</si>
  <si>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</si>
  <si>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</si>
  <si>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</si>
  <si>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</si>
  <si>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</si>
  <si>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</si>
  <si>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</si>
  <si>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</si>
  <si>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</si>
  <si>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</si>
  <si>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</si>
  <si>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</si>
  <si>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</si>
  <si>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</si>
  <si>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</si>
  <si>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</si>
  <si>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</si>
  <si>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</si>
  <si>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</si>
  <si>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</si>
  <si>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</si>
  <si>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</si>
  <si>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</si>
  <si>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</si>
  <si>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</si>
  <si>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</si>
  <si>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</si>
  <si>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</si>
  <si>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</si>
  <si>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</si>
  <si>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</si>
  <si>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</si>
  <si>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</si>
  <si>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</si>
  <si>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</si>
  <si>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</si>
  <si>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</si>
  <si>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</si>
  <si>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</si>
  <si>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</si>
  <si>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</si>
  <si>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</si>
  <si>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</si>
  <si>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</si>
  <si>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</si>
  <si>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</si>
  <si>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</si>
  <si>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</si>
  <si>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</si>
  <si>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</si>
  <si>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</si>
  <si>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</si>
  <si>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</si>
  <si>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</si>
  <si>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</si>
  <si>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</si>
  <si>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</si>
  <si>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</si>
  <si>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</si>
  <si>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</si>
  <si>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</si>
  <si>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</si>
  <si>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</si>
  <si>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</si>
  <si>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</si>
  <si>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</si>
  <si>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</si>
  <si>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</si>
  <si>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</si>
  <si>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</si>
  <si>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</si>
  <si>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</si>
  <si>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</si>
  <si>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</si>
  <si>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</si>
  <si>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</si>
  <si>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</si>
  <si>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</si>
  <si>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</si>
  <si>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</si>
  <si>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</si>
  <si>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</si>
  <si>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</si>
  <si>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</si>
  <si>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</si>
  <si>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</si>
  <si>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</si>
  <si>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</si>
  <si>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</si>
  <si>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</si>
  <si>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</si>
  <si>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</si>
  <si>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</si>
  <si>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</si>
  <si>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</si>
  <si>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</si>
  <si>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</si>
  <si>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</si>
  <si>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</si>
  <si>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</si>
  <si>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</si>
  <si>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</si>
  <si>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</si>
  <si>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</si>
  <si>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</si>
  <si>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</si>
  <si>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</si>
  <si>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</si>
  <si>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</si>
  <si>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</si>
  <si>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</si>
  <si>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</si>
  <si>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</si>
  <si>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</si>
  <si>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</si>
  <si>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</si>
  <si>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</si>
  <si>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</si>
  <si>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</si>
  <si>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</si>
  <si>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</si>
  <si>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</si>
  <si>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</si>
  <si>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</si>
  <si>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</si>
  <si>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</si>
  <si>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</si>
  <si>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</si>
  <si>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</si>
  <si>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</si>
  <si>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</si>
  <si>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</si>
  <si>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</si>
  <si>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</si>
  <si>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</si>
  <si>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</si>
  <si>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</si>
  <si>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</si>
  <si>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</si>
  <si>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</si>
  <si>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</si>
  <si>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</si>
  <si>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</si>
  <si>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</si>
  <si>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</si>
  <si>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</si>
  <si>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</si>
  <si>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</si>
  <si>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</si>
  <si>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</si>
  <si>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</si>
  <si>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</si>
  <si>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</si>
  <si>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</si>
  <si>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</si>
  <si>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</si>
  <si>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</si>
  <si>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</si>
  <si>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</si>
  <si>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</si>
  <si>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</si>
  <si>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</si>
  <si>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</si>
  <si>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</si>
  <si>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</si>
  <si>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</si>
  <si>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</si>
  <si>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</si>
  <si>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</si>
  <si>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</si>
  <si>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</si>
  <si>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</si>
  <si>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</si>
  <si>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</si>
  <si>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</si>
  <si>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</si>
  <si>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</si>
  <si>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</si>
  <si>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</si>
  <si>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</si>
  <si>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</si>
  <si>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</si>
  <si>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</si>
  <si>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</si>
  <si>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</si>
  <si>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</si>
  <si>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</si>
  <si>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</si>
  <si>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</si>
  <si>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</si>
  <si>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</si>
  <si>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</si>
  <si>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</si>
  <si>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</si>
  <si>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</si>
  <si>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</si>
  <si>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</si>
  <si>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</si>
  <si>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</si>
  <si>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</si>
  <si>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</si>
  <si>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</si>
  <si>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</si>
  <si>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</si>
  <si>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</si>
  <si>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</si>
  <si>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</si>
  <si>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</si>
  <si>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</si>
  <si>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</si>
  <si>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</si>
  <si>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</si>
  <si>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</si>
  <si>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</si>
  <si>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</si>
  <si>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</si>
  <si>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</si>
  <si>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</si>
  <si>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</si>
  <si>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</si>
  <si>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</si>
  <si>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</si>
  <si>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</si>
  <si>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</si>
  <si>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</si>
  <si>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</si>
  <si>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</si>
  <si>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</si>
  <si>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</si>
  <si>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</si>
  <si>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</si>
  <si>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</si>
  <si>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</si>
  <si>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</si>
  <si>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</si>
  <si>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</si>
  <si>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</si>
  <si>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</si>
  <si>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</si>
  <si>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</si>
  <si>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</si>
  <si>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</si>
  <si>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</si>
  <si>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</si>
  <si>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</si>
  <si>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</si>
  <si>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</si>
  <si>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</si>
  <si>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</si>
  <si>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</si>
  <si>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</si>
  <si>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</si>
  <si>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</si>
  <si>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</si>
  <si>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</si>
  <si>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</si>
  <si>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</si>
  <si>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</si>
  <si>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</si>
  <si>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</si>
  <si>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</si>
  <si>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</si>
  <si>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</si>
  <si>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</si>
  <si>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</si>
  <si>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</si>
  <si>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</si>
  <si>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</si>
  <si>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</si>
  <si>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</si>
  <si>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</si>
  <si>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</si>
  <si>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</si>
  <si>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</si>
  <si>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</si>
  <si>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</si>
  <si>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</si>
  <si>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</si>
  <si>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</si>
  <si>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</si>
  <si>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</si>
  <si>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</si>
  <si>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</si>
  <si>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</si>
  <si>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</si>
  <si>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</si>
  <si>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</si>
  <si>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</si>
  <si>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</si>
  <si>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</si>
  <si>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</si>
  <si>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</si>
  <si>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</si>
  <si>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</si>
  <si>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</si>
  <si>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</si>
  <si>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</si>
  <si>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</si>
  <si>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</si>
  <si>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</si>
  <si>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</si>
  <si>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</si>
  <si>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</si>
  <si>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</si>
  <si>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</si>
  <si>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</si>
  <si>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</si>
  <si>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</si>
  <si>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</si>
  <si>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</si>
  <si>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</si>
  <si>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</si>
  <si>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</si>
  <si>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</si>
  <si>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</si>
  <si>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</si>
  <si>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</si>
  <si>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</si>
  <si>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</si>
  <si>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</si>
  <si>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</si>
  <si>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</si>
  <si>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</si>
  <si>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</si>
  <si>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</si>
  <si>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</si>
  <si>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</si>
  <si>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</si>
  <si>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</si>
  <si>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</si>
  <si>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</si>
  <si>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</si>
  <si>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</si>
  <si>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</si>
  <si>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</si>
  <si>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</si>
  <si>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</si>
  <si>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</si>
  <si>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</si>
  <si>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</si>
  <si>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</si>
  <si>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</si>
  <si>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</si>
  <si>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</si>
  <si>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</si>
  <si>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</si>
  <si>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</si>
  <si>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</si>
  <si>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</si>
  <si>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</si>
  <si>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</si>
  <si>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</si>
  <si>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</si>
  <si>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</si>
  <si>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</si>
  <si>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</si>
  <si>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</si>
  <si>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</si>
  <si>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</si>
  <si>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</si>
  <si>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</si>
  <si>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</si>
  <si>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</si>
  <si>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</si>
  <si>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</si>
  <si>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</si>
  <si>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</si>
  <si>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</si>
  <si>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</si>
  <si>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</si>
  <si>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</si>
  <si>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</si>
  <si>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</si>
  <si>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</si>
  <si>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</si>
  <si>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</si>
  <si>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</si>
  <si>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</si>
  <si>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</si>
  <si>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</si>
  <si>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</si>
  <si>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</si>
  <si>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</si>
  <si>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</si>
  <si>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</si>
  <si>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</si>
  <si>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</si>
  <si>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</si>
  <si>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</si>
  <si>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</si>
  <si>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</si>
  <si>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</si>
  <si>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</si>
  <si>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</si>
  <si>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</si>
  <si>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</si>
  <si>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</si>
  <si>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</si>
  <si>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</si>
  <si>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</si>
  <si>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</si>
  <si>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</si>
  <si>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</si>
  <si>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</si>
  <si>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</si>
  <si>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</si>
  <si>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</si>
  <si>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</si>
  <si>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</si>
  <si>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</si>
  <si>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</si>
  <si>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</si>
  <si>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</si>
  <si>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</si>
  <si>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</si>
  <si>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</si>
  <si>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</si>
  <si>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</si>
  <si>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</si>
  <si>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</si>
  <si>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</si>
  <si>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</si>
  <si>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</si>
  <si>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</si>
  <si>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</si>
  <si>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</si>
  <si>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</si>
  <si>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</si>
  <si>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</si>
  <si>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</si>
  <si>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</si>
  <si>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</si>
  <si>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</si>
  <si>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</si>
  <si>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</si>
  <si>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</si>
  <si>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</si>
  <si>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</si>
  <si>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</si>
  <si>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</si>
  <si>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</si>
  <si>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</si>
  <si>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</si>
  <si>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</si>
  <si>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</si>
  <si>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</si>
  <si>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</si>
  <si>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</si>
  <si>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</si>
  <si>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</si>
  <si>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</si>
  <si>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</si>
  <si>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</si>
  <si>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</si>
  <si>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</si>
  <si>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</si>
  <si>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</si>
  <si>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</si>
  <si>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</si>
  <si>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</si>
  <si>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</si>
  <si>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</si>
  <si>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</si>
  <si>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</si>
  <si>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</si>
  <si>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</si>
  <si>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</si>
  <si>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</si>
  <si>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</si>
  <si>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</si>
  <si>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</si>
  <si>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</si>
  <si>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</si>
  <si>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</si>
  <si>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</si>
  <si>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</si>
  <si>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</si>
  <si>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</si>
  <si>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</si>
  <si>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</si>
  <si>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</si>
  <si>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</si>
  <si>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</si>
  <si>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</si>
  <si>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</si>
  <si>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</si>
  <si>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</si>
  <si>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</si>
  <si>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</si>
  <si>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</si>
  <si>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</si>
  <si>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</si>
  <si>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</si>
  <si>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</si>
  <si>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</si>
  <si>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</si>
  <si>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</si>
  <si>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</si>
  <si>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</si>
  <si>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</si>
  <si>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</si>
  <si>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</si>
  <si>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</si>
  <si>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</si>
  <si>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</si>
  <si>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</si>
  <si>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</si>
  <si>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</si>
  <si>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</si>
  <si>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</si>
  <si>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</si>
  <si>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</si>
  <si>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</si>
  <si>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</si>
  <si>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</si>
  <si>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</si>
  <si>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</si>
  <si>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</si>
  <si>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</si>
  <si>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</si>
  <si>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</si>
  <si>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</si>
  <si>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</si>
  <si>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</si>
  <si>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</si>
  <si>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</si>
  <si>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</si>
  <si>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</si>
  <si>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</si>
  <si>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</si>
  <si>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</si>
  <si>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</si>
  <si>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</si>
  <si>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</si>
  <si>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</si>
  <si>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</si>
  <si>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</si>
  <si>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</si>
  <si>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</si>
  <si>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</si>
  <si>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</si>
  <si>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</si>
  <si>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</si>
  <si>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</si>
  <si>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</si>
  <si>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</si>
  <si>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</si>
  <si>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</si>
  <si>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</si>
  <si>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</si>
  <si>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</si>
  <si>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</si>
  <si>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</si>
  <si>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</si>
  <si>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</si>
  <si>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</si>
  <si>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</si>
  <si>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</si>
  <si>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</si>
  <si>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</si>
  <si>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</si>
  <si>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</si>
  <si>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</si>
  <si>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</si>
  <si>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</si>
  <si>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</si>
  <si>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</si>
  <si>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</si>
  <si>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</si>
  <si>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</si>
  <si>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</si>
  <si>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</si>
  <si>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</si>
  <si>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</si>
  <si>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</si>
  <si>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</si>
  <si>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</si>
  <si>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</si>
  <si>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</si>
  <si>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</si>
  <si>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</si>
  <si>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</si>
  <si>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</si>
  <si>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</si>
  <si>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</si>
  <si>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</si>
  <si>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</si>
  <si>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</si>
  <si>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</si>
  <si>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</si>
  <si>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</si>
  <si>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</si>
  <si>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</si>
  <si>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</si>
  <si>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</si>
  <si>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</si>
  <si>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</si>
  <si>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</si>
  <si>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</si>
  <si>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</si>
  <si>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</si>
  <si>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</si>
  <si>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</si>
  <si>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</si>
  <si>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</si>
  <si>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</si>
  <si>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</si>
  <si>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</si>
  <si>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</si>
  <si>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</si>
  <si>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</si>
  <si>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</si>
  <si>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</si>
  <si>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</si>
  <si>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</si>
  <si>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</si>
  <si>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</si>
  <si>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</si>
  <si>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</si>
  <si>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</si>
  <si>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</si>
  <si>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</si>
  <si>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</si>
  <si>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</si>
  <si>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</si>
  <si>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</si>
  <si>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</si>
  <si>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</si>
  <si>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</si>
  <si>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</si>
  <si>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</si>
  <si>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</si>
  <si>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</si>
  <si>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</si>
  <si>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</si>
  <si>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</si>
  <si>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</si>
  <si>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</si>
  <si>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</si>
  <si>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</si>
  <si>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</si>
  <si>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</si>
  <si>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</si>
  <si>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</si>
  <si>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</si>
  <si>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</si>
  <si>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</si>
  <si>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</si>
  <si>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</si>
  <si>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</si>
  <si>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</si>
  <si>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</si>
  <si>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</si>
  <si>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</si>
  <si>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</si>
  <si>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</si>
  <si>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</si>
  <si>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</si>
  <si>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</si>
  <si>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</si>
  <si>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</si>
  <si>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</si>
  <si>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</si>
  <si>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</si>
  <si>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</si>
  <si>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</si>
  <si>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</si>
  <si>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</si>
  <si>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</si>
  <si>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</si>
  <si>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</si>
  <si>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</si>
  <si>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</si>
  <si>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</si>
  <si>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</si>
  <si>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</si>
  <si>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</si>
  <si>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</si>
  <si>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</si>
  <si>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</si>
  <si>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</si>
  <si>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</si>
  <si>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</si>
  <si>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</si>
  <si>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</si>
  <si>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</si>
  <si>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</si>
  <si>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</si>
  <si>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</si>
  <si>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</si>
  <si>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</si>
  <si>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</si>
  <si>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</si>
  <si>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</si>
  <si>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</si>
  <si>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</si>
  <si>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</si>
  <si>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</si>
  <si>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</si>
  <si>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</si>
  <si>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</si>
  <si>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</si>
  <si>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</si>
  <si>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</si>
  <si>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</si>
  <si>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</si>
  <si>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</si>
  <si>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</si>
  <si>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</si>
  <si>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</si>
  <si>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</si>
  <si>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</si>
  <si>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</si>
  <si>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</si>
  <si>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</si>
  <si>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</si>
  <si>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</si>
  <si>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</si>
  <si>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</si>
  <si>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</si>
  <si>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</si>
  <si>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</si>
  <si>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</si>
  <si>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</si>
  <si>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</si>
  <si>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</si>
  <si>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</si>
  <si>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</si>
  <si>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</si>
  <si>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</si>
  <si>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</si>
  <si>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</si>
  <si>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</si>
  <si>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</si>
  <si>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</si>
  <si>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</si>
  <si>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</si>
  <si>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</si>
  <si>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</si>
  <si>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</si>
  <si>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</si>
  <si>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</si>
  <si>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</si>
  <si>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</si>
  <si>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</si>
  <si>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</si>
  <si>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</si>
  <si>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</si>
  <si>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</si>
  <si>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</si>
  <si>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</si>
  <si>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</si>
  <si>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</si>
  <si>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</si>
  <si>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</si>
  <si>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</si>
  <si>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</si>
  <si>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</si>
  <si>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</si>
  <si>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</si>
  <si>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</si>
  <si>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</si>
  <si>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</si>
  <si>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</si>
  <si>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</si>
  <si>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</si>
  <si>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</si>
  <si>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</si>
  <si>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</si>
  <si>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</si>
  <si>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</si>
  <si>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</si>
  <si>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</si>
  <si>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</si>
  <si>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</si>
  <si>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</si>
  <si>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</si>
  <si>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</si>
  <si>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</si>
  <si>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</si>
  <si>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</si>
  <si>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</si>
  <si>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</si>
  <si>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</si>
  <si>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</si>
  <si>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</si>
  <si>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</si>
  <si>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</si>
  <si>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</si>
  <si>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</si>
  <si>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</si>
  <si>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</si>
  <si>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</si>
  <si>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</si>
  <si>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</si>
  <si>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</si>
  <si>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</si>
  <si>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</si>
  <si>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</si>
  <si>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</si>
  <si>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</si>
  <si>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</si>
  <si>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</si>
  <si>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</si>
  <si>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</si>
  <si>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</si>
  <si>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</si>
  <si>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</si>
  <si>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</si>
  <si>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</si>
  <si>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</si>
  <si>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</si>
  <si>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</si>
  <si>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</si>
  <si>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</si>
  <si>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</si>
  <si>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</si>
  <si>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</si>
  <si>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</si>
  <si>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</si>
  <si>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</si>
  <si>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</si>
  <si>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</si>
  <si>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</si>
  <si>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</si>
  <si>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</si>
  <si>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</si>
  <si>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</si>
  <si>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</si>
  <si>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</si>
  <si>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</si>
  <si>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</si>
  <si>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</si>
  <si>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</si>
  <si>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</si>
  <si>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</si>
  <si>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</si>
  <si>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</si>
  <si>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</si>
  <si>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</si>
  <si>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</si>
  <si>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</si>
  <si>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</si>
  <si>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</si>
  <si>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</si>
  <si>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</si>
  <si>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</si>
  <si>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</si>
  <si>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</si>
  <si>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</si>
  <si>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</si>
  <si>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</si>
  <si>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</si>
  <si>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</si>
  <si>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</si>
  <si>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</si>
  <si>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</si>
  <si>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</si>
  <si>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</si>
  <si>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</si>
  <si>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</si>
  <si>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</si>
  <si>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</si>
  <si>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</si>
  <si>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</si>
  <si>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</si>
  <si>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</si>
  <si>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</si>
  <si>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</si>
  <si>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</si>
  <si>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</si>
  <si>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</si>
  <si>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</si>
  <si>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</si>
  <si>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</si>
  <si>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</si>
  <si>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</si>
  <si>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</si>
  <si>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</si>
  <si>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</si>
  <si>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</si>
  <si>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</si>
  <si>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</si>
  <si>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</si>
  <si>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</si>
  <si>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</si>
  <si>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</si>
  <si>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</si>
  <si>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</si>
  <si>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</si>
  <si>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</si>
  <si>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</si>
  <si>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</si>
  <si>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</si>
  <si>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</si>
  <si>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</si>
  <si>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</si>
  <si>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</si>
  <si>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</si>
  <si>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</si>
  <si>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</si>
  <si>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</si>
  <si>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</si>
  <si>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</si>
  <si>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</si>
  <si>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</si>
  <si>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</si>
  <si>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</si>
  <si>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</si>
  <si>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</si>
  <si>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</si>
  <si>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</si>
  <si>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</si>
  <si>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</si>
  <si>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</si>
  <si>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</si>
  <si>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</si>
  <si>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</si>
  <si>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</si>
  <si>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</si>
  <si>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</si>
  <si>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</si>
  <si>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</si>
  <si>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</si>
  <si>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</si>
  <si>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</si>
  <si>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</si>
  <si>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</si>
  <si>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</si>
  <si>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</si>
  <si>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</si>
  <si>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</si>
  <si>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</si>
  <si>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</si>
  <si>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</si>
  <si>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</si>
  <si>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</si>
  <si>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</si>
  <si>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</si>
  <si>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</si>
  <si>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</si>
  <si>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</si>
  <si>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</si>
  <si>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</si>
  <si>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</si>
  <si>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</si>
  <si>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</si>
  <si>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</si>
  <si>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</si>
  <si>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</si>
  <si>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</si>
  <si>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</si>
  <si>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</si>
  <si>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</si>
  <si>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</si>
  <si>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</si>
  <si>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</si>
  <si>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</si>
  <si>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</si>
  <si>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</si>
  <si>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</si>
  <si>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</si>
  <si>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</si>
  <si>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</si>
  <si>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</si>
  <si>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</si>
  <si>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</si>
  <si>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</si>
  <si>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</si>
  <si>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</si>
  <si>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</si>
  <si>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</si>
  <si>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</si>
  <si>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</si>
  <si>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</si>
  <si>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</si>
  <si>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</si>
  <si>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</si>
  <si>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</si>
  <si>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</si>
  <si>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</si>
  <si>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</si>
  <si>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</si>
  <si>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</si>
  <si>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</si>
  <si>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</si>
  <si>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</si>
  <si>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</si>
  <si>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</si>
  <si>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</si>
  <si>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</si>
  <si>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</si>
  <si>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</si>
  <si>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</si>
  <si>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</si>
  <si>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</si>
  <si>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</si>
  <si>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</si>
  <si>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</si>
  <si>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</si>
  <si>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</si>
  <si>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</si>
  <si>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</si>
  <si>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</si>
  <si>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</si>
  <si>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</si>
  <si>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</si>
  <si>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</si>
  <si>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</si>
  <si>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</si>
  <si>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</si>
  <si>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</si>
  <si>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</si>
  <si>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</si>
  <si>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</si>
  <si>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</si>
  <si>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</si>
  <si>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</si>
  <si>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</si>
  <si>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</si>
  <si>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</si>
  <si>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</si>
  <si>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</si>
  <si>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</si>
  <si>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</si>
  <si>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</si>
  <si>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</si>
  <si>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</si>
  <si>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</si>
  <si>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</si>
  <si>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</si>
  <si>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</si>
  <si>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</si>
  <si>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</si>
  <si>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</si>
  <si>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</si>
  <si>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</si>
  <si>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</si>
  <si>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</si>
  <si>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</si>
  <si>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</si>
  <si>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</si>
  <si>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</si>
  <si>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</si>
  <si>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</si>
  <si>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</si>
  <si>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</si>
  <si>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</si>
  <si>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</si>
  <si>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</si>
  <si>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</si>
  <si>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</si>
  <si>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</si>
  <si>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</si>
  <si>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</si>
  <si>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</si>
  <si>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</si>
  <si>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</si>
  <si>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</si>
  <si>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</si>
  <si>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</si>
  <si>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</si>
  <si>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</si>
  <si>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</si>
  <si>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</si>
  <si>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</si>
  <si>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</si>
  <si>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</si>
  <si>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</si>
  <si>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</si>
  <si>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</si>
  <si>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</si>
  <si>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</si>
  <si>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</si>
  <si>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</si>
  <si>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</si>
  <si>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</si>
  <si>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</si>
  <si>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</si>
  <si>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</si>
  <si>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</si>
  <si>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</si>
  <si>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</si>
  <si>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</si>
  <si>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</si>
  <si>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</si>
  <si>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</si>
  <si>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</si>
  <si>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</si>
  <si>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</si>
  <si>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</si>
  <si>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</si>
  <si>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</si>
  <si>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</si>
  <si>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</si>
  <si>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</si>
  <si>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</si>
  <si>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</si>
  <si>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</si>
  <si>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</si>
  <si>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</si>
  <si>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</si>
  <si>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</si>
  <si>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</si>
  <si>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</si>
  <si>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</si>
  <si>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</si>
  <si>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</si>
  <si>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</si>
  <si>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</si>
  <si>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</si>
  <si>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</si>
  <si>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</si>
  <si>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</si>
  <si>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</si>
  <si>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</si>
  <si>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</si>
  <si>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</si>
  <si>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</si>
  <si>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</si>
  <si>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</si>
  <si>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</si>
  <si>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</si>
  <si>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</si>
  <si>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</si>
  <si>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</si>
  <si>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</si>
  <si>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</si>
  <si>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</si>
  <si>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</si>
  <si>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</si>
  <si>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</si>
  <si>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</si>
  <si>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</si>
  <si>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</si>
  <si>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</si>
  <si>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</si>
  <si>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</si>
  <si>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</si>
  <si>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</si>
  <si>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</si>
  <si>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</si>
  <si>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</si>
  <si>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</si>
  <si>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</si>
  <si>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</si>
  <si>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</si>
  <si>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</si>
  <si>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</si>
  <si>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</si>
  <si>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</si>
  <si>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</si>
  <si>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</si>
  <si>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</si>
  <si>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</si>
  <si>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</si>
  <si>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</si>
  <si>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</si>
  <si>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</si>
  <si>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</si>
  <si>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</si>
  <si>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</si>
  <si>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</si>
  <si>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</si>
  <si>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</si>
  <si>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</si>
  <si>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</si>
  <si>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</si>
  <si>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</si>
  <si>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</si>
  <si>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</si>
  <si>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</si>
  <si>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</si>
  <si>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</si>
  <si>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</si>
  <si>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</si>
  <si>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</si>
  <si>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</si>
  <si>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</si>
  <si>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</si>
  <si>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</si>
  <si>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</si>
  <si>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</si>
  <si>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</si>
  <si>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</si>
  <si>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</si>
  <si>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</si>
  <si>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</si>
  <si>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</si>
  <si>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</si>
  <si>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</si>
  <si>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</si>
  <si>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</si>
  <si>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</si>
  <si>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</si>
  <si>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</si>
  <si>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</si>
  <si>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</si>
  <si>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</si>
  <si>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</si>
  <si>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</si>
  <si>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</si>
  <si>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</si>
  <si>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</si>
  <si>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</si>
  <si>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</si>
  <si>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</si>
  <si>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</si>
  <si>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</si>
  <si>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</si>
  <si>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</si>
  <si>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</si>
  <si>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</si>
  <si>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</si>
  <si>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</si>
  <si>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</si>
  <si>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</si>
  <si>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</si>
  <si>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</si>
  <si>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</si>
  <si>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</si>
  <si>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</si>
  <si>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</si>
  <si>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</si>
  <si>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</si>
  <si>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</si>
  <si>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</si>
  <si>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</si>
  <si>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</si>
  <si>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</si>
  <si>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</si>
  <si>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</si>
  <si>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</si>
  <si>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</si>
  <si>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</si>
  <si>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</si>
  <si>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</si>
  <si>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</si>
  <si>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</si>
  <si>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</si>
  <si>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</si>
  <si>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</si>
  <si>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</si>
  <si>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</si>
  <si>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</si>
  <si>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</si>
  <si>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</si>
  <si>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</si>
  <si>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</si>
  <si>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</si>
  <si>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</si>
  <si>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</si>
  <si>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</si>
  <si>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</si>
  <si>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</si>
  <si>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</si>
  <si>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</si>
  <si>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</si>
  <si>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</si>
  <si>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</si>
  <si>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</si>
  <si>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</si>
  <si>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</si>
  <si>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</si>
  <si>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</si>
  <si>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</si>
  <si>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</si>
  <si>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</si>
  <si>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</si>
  <si>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</si>
  <si>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</si>
  <si>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</si>
  <si>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</si>
  <si>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</si>
  <si>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</si>
  <si>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</si>
  <si>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</si>
  <si>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</si>
  <si>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</si>
  <si>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</si>
  <si>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</si>
  <si>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</si>
  <si>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</si>
  <si>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</si>
  <si>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</si>
  <si>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</si>
  <si>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</si>
  <si>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</si>
  <si>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</si>
  <si>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</si>
  <si>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</si>
  <si>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</si>
  <si>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</si>
  <si>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</si>
  <si>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</si>
  <si>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</si>
  <si>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</si>
  <si>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</si>
  <si>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</si>
  <si>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</si>
  <si>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</si>
  <si>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</si>
  <si>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</si>
  <si>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</si>
  <si>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</si>
  <si>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</si>
  <si>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</si>
  <si>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</si>
  <si>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</si>
  <si>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</si>
  <si>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</si>
  <si>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</si>
  <si>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</si>
  <si>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</si>
  <si>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</si>
  <si>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</si>
  <si>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</si>
  <si>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</si>
  <si>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</si>
  <si>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</si>
  <si>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</si>
  <si>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</si>
  <si>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</si>
  <si>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</si>
  <si>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</si>
  <si>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</si>
  <si>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</si>
  <si>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</si>
  <si>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</si>
  <si>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</si>
  <si>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</si>
  <si>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</si>
  <si>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</si>
  <si>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</si>
  <si>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</si>
  <si>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</si>
  <si>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</si>
  <si>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</si>
  <si>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</si>
  <si>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</si>
  <si>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</si>
  <si>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</si>
  <si>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</si>
  <si>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</si>
  <si>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</si>
  <si>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</si>
  <si>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</si>
  <si>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</si>
  <si>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</si>
  <si>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</si>
  <si>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</si>
  <si>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</si>
  <si>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</si>
  <si>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</si>
  <si>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</si>
  <si>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</si>
  <si>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</si>
  <si>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</si>
  <si>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</si>
  <si>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</si>
  <si>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</si>
  <si>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</si>
  <si>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</si>
  <si>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</si>
  <si>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</si>
  <si>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</si>
  <si>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</si>
  <si>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</si>
  <si>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</si>
  <si>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</si>
  <si>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</si>
  <si>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</si>
  <si>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</si>
  <si>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</si>
  <si>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</si>
  <si>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</si>
  <si>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</si>
  <si>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</si>
  <si>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</si>
  <si>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</si>
  <si>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</si>
  <si>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</si>
  <si>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</si>
  <si>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</si>
  <si>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</si>
  <si>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</si>
  <si>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</si>
  <si>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</si>
  <si>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</si>
  <si>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</si>
  <si>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</si>
  <si>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</si>
  <si>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</si>
  <si>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</si>
  <si>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</si>
  <si>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</si>
  <si>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</si>
  <si>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</si>
  <si>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</si>
  <si>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</si>
  <si>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</si>
  <si>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</si>
  <si>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</si>
  <si>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</si>
  <si>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</si>
  <si>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</si>
  <si>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</si>
  <si>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</si>
  <si>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</si>
  <si>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</si>
  <si>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</si>
  <si>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</si>
  <si>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</si>
  <si>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</si>
  <si>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</si>
  <si>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</si>
  <si>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</si>
  <si>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</si>
  <si>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</si>
  <si>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</si>
  <si>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</si>
  <si>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</si>
  <si>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</si>
  <si>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</si>
  <si>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</si>
  <si>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</si>
  <si>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</si>
  <si>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</si>
  <si>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</si>
  <si>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</si>
  <si>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</si>
  <si>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</si>
  <si>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</si>
  <si>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</si>
  <si>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</si>
  <si>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</si>
  <si>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</si>
  <si>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</si>
  <si>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</si>
  <si>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</si>
  <si>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</si>
  <si>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</si>
  <si>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</si>
  <si>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</si>
  <si>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</si>
  <si>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</si>
  <si>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</si>
  <si>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</si>
  <si>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</si>
  <si>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</si>
  <si>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</si>
  <si>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</si>
  <si>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</si>
  <si>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</si>
  <si>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</si>
  <si>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</si>
  <si>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</si>
  <si>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</si>
  <si>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</si>
  <si>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</si>
  <si>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</si>
  <si>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</si>
  <si>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</si>
  <si>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</si>
  <si>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</si>
  <si>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</si>
  <si>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</si>
  <si>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</si>
  <si>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</si>
  <si>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</si>
  <si>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</si>
  <si>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</si>
  <si>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</si>
  <si>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</si>
  <si>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</si>
  <si>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</si>
  <si>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</si>
  <si>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</si>
  <si>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</si>
  <si>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</si>
  <si>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</si>
  <si>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</si>
  <si>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</si>
  <si>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</si>
  <si>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</si>
  <si>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</si>
  <si>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</si>
  <si>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</si>
  <si>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</si>
  <si>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</si>
  <si>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</si>
  <si>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</si>
  <si>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</si>
  <si>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</si>
  <si>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</si>
  <si>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</si>
  <si>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</si>
  <si>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</si>
  <si>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</si>
  <si>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</si>
  <si>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</si>
  <si>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</si>
  <si>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</si>
  <si>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</si>
  <si>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</si>
  <si>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</si>
  <si>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</si>
  <si>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</si>
  <si>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</si>
  <si>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</si>
  <si>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</si>
  <si>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</si>
  <si>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</si>
  <si>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</si>
  <si>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</si>
  <si>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</si>
  <si>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</si>
  <si>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</si>
  <si>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</si>
  <si>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</si>
  <si>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</si>
  <si>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</si>
  <si>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</si>
  <si>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</si>
  <si>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</si>
  <si>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</si>
  <si>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</si>
  <si>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</si>
  <si>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</si>
  <si>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</si>
  <si>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</si>
  <si>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</si>
  <si>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</si>
  <si>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</si>
  <si>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</si>
  <si>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</si>
  <si>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</si>
  <si>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</si>
  <si>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</si>
  <si>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</si>
  <si>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</si>
  <si>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</si>
  <si>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</si>
  <si>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</si>
  <si>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</si>
  <si>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</si>
  <si>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</si>
  <si>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</si>
  <si>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</si>
  <si>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</si>
  <si>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</si>
  <si>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</si>
  <si>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</si>
  <si>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</si>
  <si>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</si>
  <si>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</si>
  <si>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</si>
  <si>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</si>
  <si>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</si>
  <si>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</si>
  <si>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</si>
  <si>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</si>
  <si>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</si>
  <si>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</si>
  <si>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</si>
  <si>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</si>
  <si>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</si>
  <si>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</si>
  <si>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</si>
  <si>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</si>
  <si>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</si>
  <si>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</si>
  <si>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</si>
  <si>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</si>
  <si>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</si>
  <si>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</si>
  <si>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</si>
  <si>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</si>
  <si>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</si>
  <si>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</si>
  <si>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</si>
  <si>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</si>
  <si>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</si>
  <si>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</si>
  <si>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</si>
  <si>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</si>
  <si>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</si>
  <si>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</si>
  <si>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</si>
  <si>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</si>
  <si>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</si>
  <si>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</si>
  <si>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</si>
  <si>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</si>
  <si>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</si>
  <si>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</si>
  <si>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</si>
  <si>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</si>
  <si>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</si>
  <si>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</si>
  <si>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</si>
  <si>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</si>
  <si>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</si>
  <si>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</si>
  <si>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</si>
  <si>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</si>
  <si>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</si>
  <si>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</si>
  <si>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</si>
  <si>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</si>
  <si>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</si>
  <si>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</si>
  <si>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</si>
  <si>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</si>
  <si>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</si>
  <si>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</si>
  <si>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</si>
  <si>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</si>
  <si>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</si>
  <si>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</si>
  <si>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</si>
  <si>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</si>
  <si>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</si>
  <si>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</si>
  <si>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</si>
  <si>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</si>
  <si>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</si>
  <si>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</si>
  <si>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</si>
  <si>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</si>
  <si>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</si>
  <si>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</si>
  <si>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</si>
  <si>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</si>
  <si>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</si>
  <si>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</si>
  <si>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</si>
  <si>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</si>
  <si>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</si>
  <si>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</si>
  <si>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</si>
  <si>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</si>
  <si>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</si>
  <si>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</si>
  <si>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</si>
  <si>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</si>
  <si>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</si>
  <si>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</si>
  <si>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</si>
  <si>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</si>
  <si>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</si>
  <si>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</si>
  <si>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</si>
  <si>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</si>
  <si>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</si>
  <si>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</si>
  <si>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</si>
  <si>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</si>
  <si>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</si>
  <si>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</si>
  <si>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</si>
  <si>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</si>
  <si>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</si>
  <si>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</si>
  <si>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</si>
  <si>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</si>
  <si>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</si>
  <si>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</si>
  <si>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</si>
  <si>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</si>
  <si>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</si>
  <si>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</si>
  <si>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</si>
  <si>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</si>
  <si>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</si>
  <si>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</si>
  <si>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</si>
  <si>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</si>
  <si>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</si>
  <si>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</si>
  <si>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</si>
  <si>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</si>
  <si>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</si>
  <si>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</si>
  <si>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</si>
  <si>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</si>
  <si>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</si>
  <si>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</si>
  <si>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</si>
  <si>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</si>
  <si>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</si>
  <si>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</si>
  <si>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</si>
  <si>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</si>
  <si>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</si>
  <si>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</si>
  <si>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</si>
  <si>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</si>
  <si>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</si>
  <si>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</si>
  <si>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</si>
  <si>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</si>
  <si>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</si>
  <si>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</si>
  <si>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</si>
  <si>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</si>
  <si>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</si>
  <si>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</si>
  <si>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</si>
  <si>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</si>
  <si>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</si>
  <si>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</si>
  <si>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</si>
  <si>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</si>
  <si>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</si>
  <si>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</si>
  <si>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</si>
  <si>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</si>
  <si>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</si>
  <si>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</si>
  <si>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</si>
  <si>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</si>
  <si>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</si>
  <si>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</si>
  <si>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</si>
  <si>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</si>
  <si>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</si>
  <si>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</si>
  <si>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</si>
  <si>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</si>
  <si>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</si>
  <si>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</si>
  <si>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</si>
  <si>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</si>
  <si>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</si>
  <si>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</si>
  <si>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</si>
  <si>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</si>
  <si>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</si>
  <si>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</si>
  <si>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</si>
  <si>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</si>
  <si>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</si>
  <si>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</si>
  <si>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</si>
  <si>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</si>
  <si>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</si>
  <si>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</si>
  <si>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</si>
  <si>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</si>
  <si>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</si>
  <si>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</si>
  <si>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</si>
  <si>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</si>
  <si>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</si>
  <si>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</si>
  <si>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</si>
  <si>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</si>
  <si>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</si>
  <si>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</si>
  <si>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</si>
  <si>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</si>
  <si>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</si>
  <si>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</si>
  <si>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</si>
  <si>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</si>
  <si>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</si>
  <si>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</si>
  <si>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</si>
  <si>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</si>
  <si>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</si>
  <si>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</si>
  <si>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</si>
  <si>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</si>
  <si>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</si>
  <si>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</si>
  <si>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</si>
  <si>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</si>
  <si>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</si>
  <si>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</si>
  <si>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</si>
  <si>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</si>
  <si>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</si>
  <si>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</si>
  <si>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</si>
  <si>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</si>
  <si>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</si>
  <si>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</si>
  <si>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</si>
  <si>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</si>
  <si>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</si>
  <si>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</si>
  <si>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</si>
  <si>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</si>
  <si>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</si>
  <si>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</si>
  <si>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</si>
  <si>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</si>
  <si>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</si>
  <si>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</si>
  <si>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</si>
  <si>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</si>
  <si>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</si>
  <si>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</si>
  <si>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</si>
  <si>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</si>
  <si>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</si>
  <si>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</si>
  <si>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</si>
  <si>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</si>
  <si>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</si>
  <si>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</si>
  <si>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</si>
  <si>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</si>
  <si>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</si>
  <si>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</si>
  <si>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</si>
  <si>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</si>
  <si>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</si>
  <si>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</si>
  <si>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</si>
  <si>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</si>
  <si>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</si>
  <si>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</si>
  <si>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</si>
  <si>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</si>
  <si>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</si>
  <si>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</si>
  <si>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</si>
  <si>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</si>
  <si>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</si>
  <si>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</si>
  <si>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</si>
  <si>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</si>
  <si>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</si>
  <si>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</si>
  <si>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</si>
  <si>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</si>
  <si>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</si>
  <si>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</si>
  <si>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</si>
  <si>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</si>
  <si>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</si>
  <si>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</si>
  <si>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</si>
  <si>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</si>
  <si>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</si>
  <si>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</si>
  <si>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</si>
  <si>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</si>
  <si>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</si>
  <si>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</si>
  <si>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</si>
  <si>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</si>
  <si>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</si>
  <si>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</si>
  <si>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</si>
  <si>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</si>
  <si>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</si>
  <si>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</si>
  <si>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</si>
  <si>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</si>
  <si>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</si>
  <si>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</si>
  <si>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</si>
  <si>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</si>
  <si>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</si>
  <si>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</si>
  <si>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</si>
  <si>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</si>
  <si>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</si>
  <si>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</si>
  <si>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</si>
  <si>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</si>
  <si>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</si>
  <si>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</si>
  <si>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</si>
  <si>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</si>
  <si>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</si>
  <si>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</si>
  <si>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</si>
  <si>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</si>
  <si>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</si>
  <si>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</si>
  <si>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</si>
  <si>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</si>
  <si>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</si>
  <si>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</si>
  <si>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</si>
  <si>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</si>
  <si>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</si>
  <si>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</si>
  <si>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</si>
  <si>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</si>
  <si>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</si>
  <si>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</si>
  <si>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</si>
  <si>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</si>
  <si>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</si>
  <si>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</si>
  <si>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</si>
  <si>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</si>
  <si>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</si>
  <si>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</si>
  <si>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</si>
  <si>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</si>
  <si>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</si>
  <si>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</si>
  <si>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</si>
  <si>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</si>
  <si>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</si>
  <si>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</si>
  <si>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</si>
  <si>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</si>
  <si>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</si>
  <si>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</si>
  <si>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</si>
  <si>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</si>
  <si>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</si>
  <si>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</si>
  <si>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</si>
  <si>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</si>
  <si>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</si>
  <si>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</si>
  <si>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</si>
  <si>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</si>
  <si>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</si>
  <si>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</si>
  <si>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</si>
  <si>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</si>
  <si>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</si>
  <si>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</si>
  <si>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</si>
  <si>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</si>
  <si>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</si>
  <si>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</si>
  <si>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</si>
  <si>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</si>
  <si>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</si>
  <si>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</si>
  <si>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</si>
  <si>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</si>
  <si>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</si>
  <si>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</si>
  <si>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</si>
  <si>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</si>
  <si>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</si>
  <si>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</si>
  <si>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</si>
  <si>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</si>
  <si>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</si>
  <si>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</si>
  <si>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</si>
  <si>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</si>
  <si>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</si>
  <si>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</si>
  <si>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</si>
  <si>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</si>
  <si>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</si>
  <si>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</si>
  <si>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</si>
  <si>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</si>
  <si>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</si>
  <si>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</si>
  <si>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</si>
  <si>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</si>
  <si>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</si>
  <si>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</si>
  <si>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</si>
  <si>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</si>
  <si>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</si>
  <si>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</si>
  <si>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</si>
  <si>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</si>
  <si>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</si>
  <si>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</si>
  <si>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</si>
  <si>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</si>
  <si>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</si>
  <si>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</si>
  <si>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</si>
  <si>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</si>
  <si>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</si>
  <si>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</si>
  <si>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</si>
  <si>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</si>
  <si>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</si>
  <si>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</si>
  <si>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</si>
  <si>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</si>
  <si>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</si>
  <si>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</si>
  <si>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</si>
  <si>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</si>
  <si>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</si>
  <si>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</si>
  <si>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</si>
  <si>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</si>
  <si>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</si>
  <si>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</si>
  <si>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</si>
  <si>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</si>
  <si>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</si>
  <si>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</si>
  <si>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</si>
  <si>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</si>
  <si>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</si>
  <si>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</si>
  <si>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</si>
  <si>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</si>
  <si>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</si>
  <si>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</si>
  <si>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</si>
  <si>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</si>
  <si>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</si>
  <si>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</si>
  <si>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</si>
  <si>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</si>
  <si>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</si>
  <si>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</si>
  <si>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</si>
  <si>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</si>
  <si>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</si>
  <si>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</si>
  <si>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</si>
  <si>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</si>
  <si>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</si>
  <si>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</si>
  <si>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</si>
  <si>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</si>
  <si>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</si>
  <si>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</si>
  <si>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</si>
  <si>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</si>
  <si>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</si>
  <si>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</si>
  <si>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</si>
  <si>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</si>
  <si>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</si>
  <si>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</si>
  <si>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</si>
  <si>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</si>
  <si>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</si>
  <si>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</si>
  <si>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</si>
  <si>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</si>
  <si>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</si>
  <si>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</si>
  <si>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</si>
  <si>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</si>
  <si>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</si>
  <si>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</si>
  <si>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</si>
  <si>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</si>
  <si>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</si>
  <si>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</si>
  <si>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</si>
  <si>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</si>
  <si>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</si>
  <si>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</si>
  <si>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</si>
  <si>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</si>
  <si>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</si>
  <si>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</si>
  <si>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</si>
  <si>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</si>
  <si>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</si>
  <si>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</si>
  <si>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</si>
  <si>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</si>
  <si>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</si>
  <si>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</si>
  <si>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</si>
  <si>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</si>
  <si>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</si>
  <si>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</si>
  <si>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</si>
  <si>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</si>
  <si>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</si>
  <si>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</si>
  <si>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</si>
  <si>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</si>
  <si>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</si>
  <si>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</si>
  <si>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</si>
  <si>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</si>
  <si>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</si>
  <si>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</si>
  <si>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</si>
  <si>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</si>
  <si>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</si>
  <si>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</si>
  <si>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</si>
  <si>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</si>
  <si>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</si>
  <si>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</si>
  <si>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</si>
  <si>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</si>
  <si>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</si>
  <si>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</si>
  <si>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</si>
  <si>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</si>
  <si>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</si>
  <si>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</si>
  <si>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</si>
  <si>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</si>
  <si>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</si>
  <si>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</si>
  <si>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</si>
  <si>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</si>
  <si>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</si>
  <si>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</si>
  <si>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</si>
  <si>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</si>
  <si>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</si>
  <si>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</si>
  <si>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</si>
  <si>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</si>
  <si>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</si>
  <si>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</si>
  <si>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</si>
  <si>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</si>
  <si>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</si>
  <si>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</si>
  <si>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</si>
  <si>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</si>
  <si>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</si>
  <si>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</si>
  <si>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</si>
  <si>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</si>
  <si>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</si>
  <si>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</si>
  <si>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</si>
  <si>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</si>
  <si>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</si>
  <si>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</si>
  <si>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</si>
  <si>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</si>
  <si>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</si>
  <si>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</si>
  <si>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</si>
  <si>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</si>
  <si>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</si>
  <si>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</si>
  <si>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</si>
  <si>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</si>
  <si>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</si>
  <si>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</si>
  <si>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</si>
  <si>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</si>
  <si>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</si>
  <si>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</si>
  <si>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</si>
  <si>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</si>
  <si>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</si>
  <si>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</si>
  <si>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</si>
  <si>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</si>
  <si>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</si>
  <si>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</si>
  <si>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</si>
  <si>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</si>
  <si>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</si>
  <si>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</si>
  <si>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</si>
  <si>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</si>
  <si>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</si>
  <si>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</si>
  <si>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</si>
  <si>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</si>
  <si>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</si>
  <si>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</si>
  <si>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</si>
  <si>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</si>
  <si>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</si>
  <si>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</si>
  <si>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</si>
  <si>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</si>
  <si>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</si>
  <si>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</si>
  <si>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</si>
  <si>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</si>
  <si>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</si>
  <si>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</si>
  <si>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</si>
  <si>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</si>
  <si>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</si>
  <si>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</si>
  <si>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</si>
  <si>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</si>
  <si>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</si>
  <si>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</si>
  <si>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</si>
  <si>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</si>
  <si>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</si>
  <si>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</si>
  <si>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</si>
  <si>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</si>
  <si>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</si>
  <si>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</si>
  <si>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</si>
  <si>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</si>
  <si>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</si>
  <si>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</si>
  <si>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</si>
  <si>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</si>
  <si>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</si>
  <si>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</si>
  <si>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</si>
  <si>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</si>
  <si>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</si>
  <si>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</si>
  <si>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</si>
  <si>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</si>
  <si>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</si>
  <si>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</si>
  <si>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</si>
  <si>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</si>
  <si>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</si>
  <si>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</si>
  <si>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</si>
  <si>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</si>
  <si>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</si>
  <si>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</si>
  <si>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</si>
  <si>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</si>
  <si>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</si>
  <si>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</si>
  <si>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</si>
  <si>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</si>
  <si>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</si>
  <si>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</si>
  <si>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</si>
  <si>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</si>
  <si>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</si>
  <si>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</si>
  <si>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</si>
  <si>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</si>
  <si>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</si>
  <si>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</si>
  <si>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</si>
  <si>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</si>
  <si>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</si>
  <si>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</si>
  <si>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</si>
  <si>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</si>
  <si>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</si>
  <si>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</si>
  <si>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</si>
  <si>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</si>
  <si>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</si>
  <si>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</si>
  <si>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</si>
  <si>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</si>
  <si>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</si>
  <si>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</si>
  <si>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</si>
  <si>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</si>
  <si>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</si>
  <si>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</si>
  <si>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</si>
  <si>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</si>
  <si>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</si>
  <si>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</si>
  <si>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</si>
  <si>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</si>
  <si>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</si>
  <si>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</si>
  <si>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</si>
  <si>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</si>
  <si>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</si>
  <si>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</si>
  <si>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</si>
  <si>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</si>
  <si>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</si>
  <si>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</si>
  <si>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</si>
  <si>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</si>
  <si>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</si>
  <si>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</si>
  <si>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</si>
  <si>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</si>
  <si>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</si>
  <si>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</si>
  <si>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</si>
  <si>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</si>
  <si>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</si>
  <si>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</si>
  <si>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</si>
  <si>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</si>
  <si>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</si>
  <si>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</si>
  <si>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</si>
  <si>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</si>
  <si>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</si>
  <si>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</si>
  <si>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</si>
  <si>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</si>
  <si>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</si>
  <si>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</si>
  <si>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</si>
  <si>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</si>
  <si>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</si>
  <si>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</si>
  <si>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</si>
  <si>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</si>
  <si>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</si>
  <si>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</si>
  <si>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</si>
  <si>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</si>
  <si>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</si>
  <si>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</si>
  <si>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</si>
  <si>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</si>
  <si>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</si>
  <si>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</si>
  <si>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</si>
  <si>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</si>
  <si>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</si>
  <si>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</si>
  <si>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</si>
  <si>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</si>
  <si>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</si>
  <si>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</si>
  <si>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</si>
  <si>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</si>
  <si>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</si>
  <si>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</si>
  <si>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</si>
  <si>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</si>
  <si>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</si>
  <si>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</si>
  <si>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</si>
  <si>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</si>
  <si>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</si>
  <si>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</si>
  <si>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</si>
  <si>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</si>
  <si>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</si>
  <si>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</si>
  <si>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</si>
  <si>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</si>
  <si>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</si>
  <si>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</si>
  <si>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</si>
  <si>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</si>
  <si>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</si>
  <si>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</si>
  <si>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</si>
  <si>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</si>
  <si>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</si>
  <si>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</si>
  <si>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</si>
  <si>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</si>
  <si>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</si>
  <si>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</si>
  <si>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</si>
  <si>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</si>
  <si>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</si>
  <si>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</si>
  <si>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</si>
  <si>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</si>
  <si>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</si>
  <si>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</si>
  <si>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</si>
  <si>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</si>
  <si>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</si>
  <si>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</si>
  <si>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</si>
  <si>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</si>
  <si>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</si>
  <si>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</si>
  <si>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</si>
  <si>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</si>
  <si>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</si>
  <si>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</si>
  <si>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</si>
  <si>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</si>
  <si>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</si>
  <si>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</si>
  <si>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</si>
  <si>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</si>
  <si>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</si>
  <si>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</si>
  <si>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</si>
  <si>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</si>
  <si>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</si>
  <si>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</si>
  <si>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</si>
  <si>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</si>
  <si>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</si>
  <si>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</si>
  <si>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</si>
  <si>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</si>
  <si>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</si>
  <si>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</si>
  <si>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</si>
  <si>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</si>
  <si>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</si>
  <si>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</si>
  <si>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</si>
  <si>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</si>
  <si>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</si>
  <si>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</si>
  <si>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</si>
  <si>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</si>
  <si>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</si>
  <si>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</si>
  <si>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</si>
  <si>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</si>
  <si>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</si>
  <si>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</si>
  <si>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</si>
  <si>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</si>
  <si>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</si>
  <si>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</si>
  <si>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</si>
  <si>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</si>
  <si>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</si>
  <si>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</si>
  <si>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</si>
  <si>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</si>
  <si>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</si>
  <si>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</si>
  <si>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</si>
  <si>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</si>
  <si>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</si>
  <si>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</si>
  <si>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</si>
  <si>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</si>
  <si>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</si>
  <si>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</si>
  <si>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</si>
  <si>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</si>
  <si>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</si>
  <si>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</si>
  <si>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</si>
  <si>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</si>
  <si>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</si>
  <si>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</si>
  <si>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</si>
  <si>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</si>
  <si>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</si>
  <si>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</si>
  <si>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</si>
  <si>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</si>
  <si>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</si>
  <si>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</si>
  <si>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</si>
  <si>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</si>
  <si>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</si>
  <si>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</si>
  <si>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</si>
  <si>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</si>
  <si>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</si>
  <si>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</si>
  <si>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</si>
  <si>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</si>
  <si>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</si>
  <si>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</si>
  <si>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</si>
  <si>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</si>
  <si>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</si>
  <si>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</si>
  <si>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</si>
  <si>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</si>
  <si>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</si>
  <si>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</si>
  <si>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</si>
  <si>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</si>
  <si>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</si>
  <si>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</si>
  <si>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</si>
  <si>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</si>
  <si>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</si>
  <si>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</si>
  <si>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</si>
  <si>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</si>
  <si>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</si>
  <si>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</si>
  <si>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</si>
  <si>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</si>
  <si>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</si>
  <si>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</si>
  <si>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</si>
  <si>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</si>
  <si>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</si>
  <si>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</si>
  <si>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</si>
  <si>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</si>
  <si>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</si>
  <si>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</si>
  <si>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</si>
  <si>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</si>
  <si>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</si>
  <si>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</si>
  <si>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</si>
  <si>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</si>
  <si>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</si>
  <si>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</si>
  <si>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</si>
  <si>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</si>
  <si>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</si>
  <si>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</si>
  <si>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</si>
  <si>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</si>
  <si>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</si>
  <si>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</si>
  <si>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</si>
  <si>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</si>
  <si>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</si>
  <si>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</si>
  <si>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</si>
  <si>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</si>
  <si>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</si>
  <si>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</si>
  <si>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</si>
  <si>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</si>
  <si>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</si>
  <si>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</si>
  <si>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</si>
  <si>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</si>
  <si>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</si>
  <si>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</si>
  <si>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</si>
  <si>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</si>
  <si>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</si>
  <si>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</si>
  <si>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</si>
  <si>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</si>
  <si>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</si>
  <si>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</si>
  <si>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</si>
  <si>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</si>
  <si>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</si>
  <si>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</si>
  <si>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</si>
  <si>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</si>
  <si>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</si>
  <si>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</si>
  <si>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</si>
  <si>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</si>
  <si>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</si>
  <si>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</si>
  <si>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</si>
  <si>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</si>
  <si>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</si>
  <si>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</si>
  <si>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</si>
  <si>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</si>
  <si>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</si>
  <si>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</si>
  <si>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</si>
  <si>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</si>
  <si>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</si>
  <si>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</si>
  <si>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</si>
  <si>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</si>
  <si>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</si>
  <si>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</si>
  <si>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</si>
  <si>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</si>
  <si>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</si>
  <si>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</si>
  <si>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</si>
  <si>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</si>
  <si>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</si>
  <si>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</si>
  <si>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</si>
  <si>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</si>
  <si>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</si>
  <si>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</si>
  <si>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</si>
  <si>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</si>
  <si>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</si>
  <si>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</si>
  <si>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</si>
  <si>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</si>
  <si>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</si>
  <si>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</si>
  <si>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</si>
  <si>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</si>
  <si>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</si>
  <si>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</si>
  <si>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</si>
  <si>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</si>
  <si>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</si>
  <si>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</si>
  <si>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</si>
  <si>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</si>
  <si>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</si>
  <si>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</si>
  <si>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</si>
  <si>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</si>
  <si>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</si>
  <si>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</si>
  <si>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</si>
  <si>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</si>
  <si>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</si>
  <si>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</si>
  <si>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</si>
  <si>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</si>
  <si>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</si>
  <si>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</si>
  <si>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</si>
  <si>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</si>
  <si>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</si>
  <si>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</si>
  <si>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</si>
  <si>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</si>
  <si>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</si>
  <si>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</si>
  <si>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</si>
  <si>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</si>
  <si>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</si>
  <si>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</si>
  <si>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</si>
  <si>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</si>
  <si>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</si>
  <si>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</si>
  <si>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</si>
  <si>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</si>
  <si>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</si>
  <si>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</si>
  <si>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</si>
  <si>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</si>
  <si>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</si>
  <si>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</si>
  <si>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</si>
  <si>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</si>
  <si>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</si>
  <si>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</si>
  <si>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</si>
  <si>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</si>
  <si>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</si>
  <si>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</si>
  <si>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</si>
  <si>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</si>
  <si>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</si>
  <si>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</si>
  <si>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</si>
  <si>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</si>
  <si>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</si>
  <si>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</si>
  <si>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</si>
  <si>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</si>
  <si>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</si>
  <si>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</si>
  <si>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</si>
  <si>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</si>
  <si>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</si>
  <si>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</si>
  <si>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</si>
  <si>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</si>
  <si>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</si>
  <si>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</si>
  <si>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</si>
  <si>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</si>
  <si>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</si>
  <si>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</si>
  <si>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</si>
  <si>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</si>
  <si>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</si>
  <si>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</si>
  <si>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</si>
  <si>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</si>
  <si>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</si>
  <si>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</si>
  <si>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</si>
  <si>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</si>
  <si>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</si>
  <si>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</si>
  <si>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</si>
  <si>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</si>
  <si>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</si>
  <si>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</si>
  <si>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</si>
  <si>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</si>
  <si>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</si>
  <si>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</si>
  <si>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</si>
  <si>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</si>
  <si>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</si>
  <si>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</si>
  <si>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</si>
  <si>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</si>
  <si>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</si>
  <si>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</si>
  <si>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</si>
  <si>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</si>
  <si>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</si>
  <si>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</si>
  <si>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</si>
  <si>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</si>
  <si>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</si>
  <si>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</si>
  <si>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</si>
  <si>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</si>
  <si>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</si>
  <si>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</si>
  <si>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</si>
  <si>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</si>
  <si>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</si>
  <si>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</si>
  <si>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</si>
  <si>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</si>
  <si>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</si>
  <si>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</si>
  <si>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</si>
  <si>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</si>
  <si>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</si>
  <si>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</si>
  <si>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</si>
  <si>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</si>
  <si>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</si>
  <si>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</si>
  <si>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</si>
  <si>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</si>
  <si>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</si>
  <si>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</si>
  <si>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</si>
  <si>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</si>
  <si>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</si>
  <si>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</si>
  <si>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</si>
  <si>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</si>
  <si>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</si>
  <si>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</si>
  <si>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</si>
  <si>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</si>
  <si>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</si>
  <si>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</si>
  <si>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</si>
  <si>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</si>
  <si>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</si>
  <si>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</si>
  <si>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</si>
  <si>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</si>
  <si>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</si>
  <si>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</si>
  <si>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</si>
  <si>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</si>
  <si>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</si>
  <si>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</si>
  <si>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</si>
  <si>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</si>
  <si>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</si>
  <si>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</si>
  <si>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</si>
  <si>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</si>
  <si>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</si>
  <si>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</si>
  <si>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</si>
  <si>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</si>
  <si>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</si>
  <si>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</si>
  <si>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</si>
  <si>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</si>
  <si>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</si>
  <si>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</si>
  <si>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</si>
  <si>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</si>
  <si>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</si>
  <si>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</si>
  <si>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</si>
  <si>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</si>
  <si>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</si>
  <si>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</si>
  <si>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</si>
  <si>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</si>
  <si>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</si>
  <si>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</si>
  <si>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</si>
  <si>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</si>
  <si>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</si>
  <si>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</si>
  <si>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</si>
  <si>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</si>
  <si>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</si>
  <si>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</si>
  <si>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</si>
  <si>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</si>
  <si>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</si>
  <si>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</si>
  <si>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</si>
  <si>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</si>
  <si>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</si>
  <si>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</si>
  <si>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</si>
  <si>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</si>
  <si>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</si>
  <si>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</si>
  <si>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</si>
  <si>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</si>
  <si>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</si>
  <si>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</si>
  <si>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</si>
  <si>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</si>
  <si>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</si>
  <si>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</si>
  <si>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</si>
  <si>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</si>
  <si>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</si>
  <si>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</si>
  <si>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</si>
  <si>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</si>
  <si>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</si>
  <si>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</si>
  <si>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</si>
  <si>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</si>
  <si>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</si>
  <si>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</si>
  <si>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</si>
  <si>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</si>
  <si>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</si>
  <si>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</si>
  <si>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</si>
  <si>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</si>
  <si>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</si>
  <si>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</si>
  <si>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</si>
  <si>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</si>
  <si>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</si>
  <si>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</si>
  <si>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</si>
  <si>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</si>
  <si>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</si>
  <si>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</si>
  <si>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</si>
  <si>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</si>
  <si>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</si>
  <si>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</si>
  <si>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</si>
  <si>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</si>
  <si>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</si>
  <si>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</si>
  <si>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</si>
  <si>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</si>
  <si>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</si>
  <si>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</si>
  <si>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</si>
  <si>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</si>
  <si>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</si>
  <si>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</si>
  <si>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</si>
  <si>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</si>
  <si>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</si>
  <si>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</si>
  <si>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</si>
  <si>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</si>
  <si>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</si>
  <si>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</si>
  <si>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</si>
  <si>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</si>
  <si>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</si>
  <si>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</si>
  <si>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</si>
  <si>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</si>
  <si>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</si>
  <si>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</si>
  <si>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</si>
  <si>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</si>
  <si>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</si>
  <si>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</si>
  <si>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</si>
  <si>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</si>
  <si>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</si>
  <si>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</si>
  <si>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</si>
  <si>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</si>
  <si>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</si>
  <si>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</si>
  <si>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</si>
  <si>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</si>
  <si>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</si>
  <si>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</si>
  <si>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</si>
  <si>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</si>
  <si>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</si>
  <si>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</si>
  <si>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</si>
  <si>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</si>
  <si>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</si>
  <si>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</si>
  <si>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</si>
  <si>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</si>
  <si>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</si>
  <si>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</si>
  <si>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</si>
  <si>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</si>
  <si>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</si>
  <si>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</si>
  <si>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</si>
  <si>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</si>
  <si>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</si>
  <si>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</si>
  <si>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</si>
  <si>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</si>
  <si>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</si>
  <si>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</si>
  <si>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</si>
  <si>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</si>
  <si>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</si>
  <si>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</si>
  <si>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</si>
  <si>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</si>
  <si>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</si>
  <si>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</si>
  <si>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</si>
  <si>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</si>
  <si>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</si>
  <si>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</si>
  <si>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</si>
  <si>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</si>
  <si>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</si>
  <si>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</si>
  <si>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</si>
  <si>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</si>
  <si>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</si>
  <si>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</si>
  <si>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</si>
  <si>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</si>
  <si>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</si>
  <si>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</si>
  <si>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</si>
  <si>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</si>
  <si>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</si>
  <si>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</si>
  <si>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</si>
  <si>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</si>
  <si>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</si>
  <si>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</si>
  <si>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</si>
  <si>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</si>
  <si>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</si>
  <si>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</si>
  <si>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</si>
  <si>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</si>
  <si>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</si>
  <si>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</si>
  <si>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</si>
  <si>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</si>
  <si>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</si>
  <si>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</si>
  <si>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</si>
  <si>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</si>
  <si>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</si>
  <si>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</si>
  <si>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</si>
  <si>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</si>
  <si>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</si>
  <si>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</si>
  <si>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</si>
  <si>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</si>
  <si>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</si>
  <si>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</si>
  <si>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</si>
  <si>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</si>
  <si>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</si>
  <si>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</si>
  <si>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</si>
  <si>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</si>
  <si>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</si>
  <si>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</si>
  <si>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</si>
  <si>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</si>
  <si>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</si>
  <si>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</si>
  <si>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</si>
  <si>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</si>
  <si>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</si>
  <si>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</si>
  <si>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</si>
  <si>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</si>
  <si>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</si>
  <si>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</si>
  <si>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</si>
  <si>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</si>
  <si>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</si>
  <si>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</si>
  <si>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</si>
  <si>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</si>
  <si>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</si>
  <si>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</si>
  <si>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</si>
  <si>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</si>
  <si>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</si>
  <si>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</si>
  <si>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</si>
  <si>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</si>
  <si>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</si>
  <si>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</si>
  <si>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</si>
  <si>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</si>
  <si>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</si>
  <si>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</si>
  <si>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</si>
  <si>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</si>
  <si>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</si>
  <si>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</si>
  <si>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</si>
  <si>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</si>
  <si>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</si>
  <si>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</si>
  <si>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</si>
  <si>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</si>
  <si>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</si>
  <si>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</si>
  <si>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</si>
  <si>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</si>
  <si>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</si>
  <si>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</si>
  <si>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</si>
  <si>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</si>
  <si>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</si>
  <si>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</si>
  <si>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</si>
  <si>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</si>
  <si>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</si>
  <si>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</si>
  <si>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</si>
  <si>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</si>
  <si>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</si>
  <si>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</si>
  <si>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</si>
  <si>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</si>
  <si>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</si>
  <si>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</si>
  <si>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</si>
  <si>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</si>
  <si>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</si>
  <si>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</si>
  <si>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</si>
  <si>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</si>
  <si>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</si>
  <si>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</si>
  <si>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</si>
  <si>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</si>
  <si>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</si>
  <si>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</si>
  <si>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</si>
  <si>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</si>
  <si>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</si>
  <si>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</si>
  <si>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</si>
  <si>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</si>
  <si>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</si>
  <si>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</si>
  <si>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</si>
  <si>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</si>
  <si>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</si>
  <si>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</si>
  <si>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</si>
  <si>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</si>
  <si>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</si>
  <si>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</si>
  <si>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</si>
  <si>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</si>
  <si>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</si>
  <si>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</si>
  <si>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</si>
  <si>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</si>
  <si>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</si>
  <si>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</si>
  <si>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</si>
  <si>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</si>
  <si>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</si>
  <si>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</si>
  <si>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</si>
  <si>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</si>
  <si>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</si>
  <si>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</si>
  <si>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</si>
  <si>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</si>
  <si>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</si>
  <si>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</si>
  <si>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</si>
  <si>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</si>
  <si>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</si>
  <si>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</si>
  <si>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</si>
  <si>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</si>
  <si>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</si>
  <si>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</si>
  <si>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</si>
  <si>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</si>
  <si>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</si>
  <si>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</si>
  <si>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</si>
  <si>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</si>
  <si>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</si>
  <si>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</si>
  <si>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</si>
  <si>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</si>
  <si>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</si>
  <si>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</si>
  <si>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</si>
  <si>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</si>
  <si>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</si>
  <si>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</si>
  <si>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</si>
  <si>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</si>
  <si>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</si>
  <si>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</si>
  <si>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</si>
  <si>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</si>
  <si>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</si>
  <si>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</si>
  <si>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</si>
  <si>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</si>
  <si>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</si>
  <si>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</si>
  <si>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</si>
  <si>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</si>
  <si>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</si>
  <si>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</si>
  <si>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</si>
  <si>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</si>
  <si>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</si>
  <si>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</si>
  <si>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</si>
  <si>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</si>
  <si>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</si>
  <si>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</si>
  <si>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</si>
  <si>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</si>
  <si>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</si>
  <si>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</si>
  <si>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</si>
  <si>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</si>
  <si>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</si>
  <si>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</si>
  <si>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</si>
  <si>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</si>
  <si>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</si>
  <si>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</si>
  <si>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</si>
  <si>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</si>
  <si>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</si>
  <si>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</si>
  <si>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</si>
  <si>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</si>
  <si>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</si>
  <si>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</si>
  <si>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</si>
  <si>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</si>
  <si>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</si>
  <si>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</si>
  <si>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</si>
  <si>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</si>
  <si>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</si>
  <si>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</si>
  <si>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</si>
  <si>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</si>
  <si>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</si>
  <si>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</si>
  <si>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</si>
  <si>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</si>
  <si>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</si>
  <si>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</si>
  <si>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</si>
  <si>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</si>
  <si>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</si>
  <si>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</si>
  <si>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</si>
  <si>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</si>
  <si>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</si>
  <si>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</si>
  <si>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</si>
  <si>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</si>
  <si>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</si>
  <si>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</si>
  <si>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</si>
  <si>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</si>
  <si>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</si>
  <si>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</si>
  <si>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</si>
  <si>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</si>
  <si>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</si>
  <si>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</si>
  <si>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</si>
  <si>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</si>
  <si>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</si>
  <si>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</si>
  <si>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</si>
  <si>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</si>
  <si>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</si>
  <si>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</si>
  <si>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</si>
  <si>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</si>
  <si>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</si>
  <si>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</si>
  <si>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</si>
  <si>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</si>
  <si>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</si>
  <si>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</si>
  <si>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</si>
  <si>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</si>
  <si>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</si>
  <si>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</si>
  <si>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</si>
  <si>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</si>
  <si>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</si>
  <si>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</si>
  <si>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</si>
  <si>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</si>
  <si>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</si>
  <si>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</si>
  <si>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</si>
  <si>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</si>
  <si>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</si>
  <si>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</si>
  <si>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</si>
  <si>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</si>
  <si>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</si>
  <si>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</si>
  <si>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</si>
  <si>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</si>
  <si>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</si>
  <si>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</si>
  <si>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</si>
  <si>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</si>
  <si>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</si>
  <si>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</si>
  <si>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</si>
  <si>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</si>
  <si>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</si>
  <si>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</si>
  <si>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</si>
  <si>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</si>
  <si>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</si>
  <si>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</si>
  <si>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</si>
  <si>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</si>
  <si>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</si>
  <si>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</si>
  <si>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</si>
  <si>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</si>
  <si>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</si>
  <si>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</si>
  <si>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</si>
  <si>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</si>
  <si>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</si>
  <si>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</si>
  <si>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</si>
  <si>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</si>
  <si>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</si>
  <si>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</si>
  <si>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</si>
  <si>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</si>
  <si>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</si>
  <si>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</si>
  <si>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</si>
  <si>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</si>
  <si>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</si>
  <si>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</si>
  <si>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</si>
  <si>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</si>
  <si>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</si>
  <si>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</si>
  <si>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</si>
  <si>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</si>
  <si>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</si>
  <si>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</si>
  <si>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</si>
  <si>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</si>
  <si>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</si>
  <si>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</si>
  <si>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</si>
  <si>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</si>
  <si>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</si>
  <si>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</si>
  <si>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</si>
  <si>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</si>
  <si>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</si>
  <si>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</si>
  <si>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</si>
  <si>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</si>
  <si>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</si>
  <si>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</si>
  <si>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</si>
  <si>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</si>
  <si>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</si>
  <si>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</si>
  <si>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</si>
  <si>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</si>
  <si>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</si>
  <si>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</si>
  <si>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</si>
  <si>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</si>
  <si>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</si>
  <si>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</si>
  <si>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</si>
  <si>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</si>
  <si>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</si>
  <si>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</si>
  <si>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</si>
  <si>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</si>
  <si>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</si>
  <si>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</si>
  <si>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</si>
  <si>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</si>
  <si>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</si>
  <si>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</si>
  <si>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</si>
  <si>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</si>
  <si>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</si>
  <si>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</si>
  <si>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</si>
  <si>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</si>
  <si>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</si>
  <si>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</si>
  <si>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</si>
  <si>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</si>
  <si>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</si>
  <si>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</si>
  <si>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</si>
  <si>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</si>
  <si>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</si>
  <si>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</si>
  <si>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</si>
  <si>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</si>
  <si>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</si>
  <si>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</si>
  <si>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</si>
  <si>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</si>
  <si>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</si>
  <si>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</si>
  <si>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</si>
  <si>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</si>
  <si>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</si>
  <si>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</si>
  <si>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</si>
  <si>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</si>
  <si>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</si>
  <si>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</si>
  <si>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</si>
  <si>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</si>
  <si>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</si>
  <si>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</si>
  <si>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</si>
  <si>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</si>
  <si>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</si>
  <si>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</si>
  <si>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</si>
  <si>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</si>
  <si>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</si>
  <si>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</si>
  <si>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</si>
  <si>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</si>
  <si>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</si>
  <si>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</si>
  <si>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</si>
  <si>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</si>
  <si>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</si>
  <si>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</si>
  <si>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</si>
  <si>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</si>
  <si>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</si>
  <si>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</si>
  <si>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</si>
  <si>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</si>
  <si>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</si>
  <si>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</si>
  <si>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</si>
  <si>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</si>
  <si>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</si>
  <si>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</si>
  <si>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</si>
  <si>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</si>
  <si>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</si>
  <si>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</si>
  <si>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</si>
  <si>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</si>
  <si>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</si>
  <si>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</si>
  <si>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</si>
  <si>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</si>
  <si>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</si>
  <si>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</si>
  <si>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</si>
  <si>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</si>
  <si>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</si>
  <si>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</si>
  <si>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</si>
  <si>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</si>
  <si>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</si>
  <si>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</si>
  <si>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</si>
  <si>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</si>
  <si>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</si>
  <si>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</si>
  <si>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</si>
  <si>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</si>
  <si>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</si>
  <si>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</si>
  <si>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</si>
  <si>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</si>
  <si>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</si>
  <si>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</si>
  <si>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</si>
  <si>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</si>
  <si>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</si>
  <si>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</si>
  <si>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</si>
  <si>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</si>
  <si>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</si>
  <si>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</si>
  <si>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</si>
  <si>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</si>
  <si>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</si>
  <si>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</si>
  <si>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</si>
  <si>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</si>
  <si>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</si>
  <si>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</si>
  <si>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</si>
  <si>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</si>
  <si>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</si>
  <si>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</si>
  <si>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</si>
  <si>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</si>
  <si>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</si>
  <si>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</si>
  <si>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</si>
  <si>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</si>
  <si>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</si>
  <si>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</si>
  <si>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</si>
  <si>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</si>
  <si>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</si>
  <si>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</si>
  <si>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</si>
  <si>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</si>
  <si>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</si>
  <si>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</si>
  <si>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</si>
  <si>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</si>
  <si>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</si>
  <si>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</si>
  <si>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</si>
  <si>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</si>
  <si>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</si>
  <si>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</si>
  <si>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</si>
  <si>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</si>
  <si>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</si>
  <si>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</si>
  <si>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</si>
  <si>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</si>
  <si>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</si>
  <si>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</si>
  <si>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</si>
  <si>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</si>
  <si>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</si>
  <si>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</si>
  <si>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</si>
  <si>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</si>
  <si>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</si>
  <si>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</si>
  <si>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</si>
  <si>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</si>
  <si>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</si>
  <si>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</si>
  <si>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</si>
  <si>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</si>
  <si>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</si>
  <si>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</si>
  <si>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</si>
  <si>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</si>
  <si>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</si>
  <si>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</si>
  <si>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</si>
  <si>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</si>
  <si>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</si>
  <si>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</si>
  <si>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</si>
  <si>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</si>
  <si>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</si>
  <si>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</si>
  <si>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</si>
  <si>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</si>
  <si>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</si>
  <si>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</si>
  <si>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</si>
  <si>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</si>
  <si>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</si>
  <si>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</si>
  <si>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</si>
  <si>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</si>
  <si>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</si>
  <si>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</si>
  <si>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</si>
  <si>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</si>
  <si>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</si>
  <si>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</si>
  <si>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</si>
  <si>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</si>
  <si>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</si>
  <si>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</si>
  <si>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</si>
  <si>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</si>
  <si>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</si>
  <si>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</si>
  <si>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</si>
  <si>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</si>
  <si>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</si>
  <si>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</si>
  <si>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</si>
  <si>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</si>
  <si>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</si>
  <si>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</si>
  <si>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</si>
  <si>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</si>
  <si>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</si>
  <si>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</si>
  <si>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</si>
  <si>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</si>
  <si>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</si>
  <si>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</si>
  <si>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</si>
  <si>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</si>
  <si>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</si>
  <si>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</si>
  <si>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</si>
  <si>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</si>
  <si>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</si>
  <si>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</si>
  <si>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</si>
  <si>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</si>
  <si>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</si>
  <si>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</si>
  <si>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</si>
  <si>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</si>
  <si>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</si>
  <si>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</si>
  <si>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</si>
  <si>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</si>
  <si>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</si>
  <si>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</si>
  <si>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</si>
  <si>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</si>
  <si>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</si>
  <si>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</si>
  <si>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</si>
  <si>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</si>
  <si>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</si>
  <si>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</si>
  <si>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</si>
  <si>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</si>
  <si>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</si>
  <si>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</si>
  <si>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</si>
  <si>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</si>
  <si>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</si>
  <si>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</si>
  <si>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</si>
  <si>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</si>
  <si>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</si>
  <si>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</si>
  <si>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</si>
  <si>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</si>
  <si>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</si>
  <si>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</si>
  <si>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</si>
  <si>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</si>
  <si>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</si>
  <si>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</si>
  <si>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</si>
  <si>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</si>
  <si>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</si>
  <si>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</si>
  <si>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</si>
  <si>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</si>
  <si>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</si>
  <si>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</si>
  <si>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</si>
  <si>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</si>
  <si>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</si>
  <si>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</si>
  <si>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</si>
  <si>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</si>
  <si>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</si>
  <si>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</si>
  <si>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</si>
  <si>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</si>
  <si>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</si>
  <si>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</si>
  <si>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</si>
  <si>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</si>
  <si>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</si>
  <si>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</si>
  <si>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</si>
  <si>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</si>
  <si>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</si>
  <si>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</si>
  <si>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</si>
  <si>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</si>
  <si>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</si>
  <si>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</si>
  <si>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</si>
  <si>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</si>
  <si>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</si>
  <si>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</si>
  <si>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</si>
  <si>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</si>
  <si>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</si>
  <si>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</si>
  <si>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</si>
  <si>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</si>
  <si>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</si>
  <si>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</si>
  <si>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</si>
  <si>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</si>
  <si>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</si>
  <si>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</si>
  <si>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</si>
  <si>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</si>
  <si>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</si>
  <si>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</si>
  <si>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</si>
  <si>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</si>
  <si>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</si>
  <si>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</si>
  <si>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</si>
  <si>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</si>
  <si>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</si>
  <si>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</si>
  <si>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</si>
  <si>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</si>
  <si>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</si>
  <si>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</si>
  <si>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</si>
  <si>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</si>
  <si>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</si>
  <si>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</si>
  <si>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</si>
  <si>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</si>
  <si>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</si>
  <si>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</si>
  <si>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</si>
  <si>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</si>
  <si>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</si>
  <si>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</si>
  <si>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</si>
  <si>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</si>
  <si>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</si>
  <si>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</si>
  <si>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</si>
  <si>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</si>
  <si>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</si>
  <si>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</si>
  <si>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</si>
  <si>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</si>
  <si>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</si>
  <si>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</si>
  <si>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</si>
  <si>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</si>
  <si>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</si>
  <si>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</si>
  <si>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</si>
  <si>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</si>
  <si>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</si>
  <si>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</si>
  <si>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</si>
  <si>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</si>
  <si>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</si>
  <si>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</si>
  <si>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</si>
  <si>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</si>
  <si>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</si>
  <si>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</si>
  <si>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</si>
  <si>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</si>
  <si>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</si>
  <si>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</si>
  <si>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</si>
  <si>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</si>
  <si>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</si>
  <si>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</si>
  <si>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</si>
  <si>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</si>
  <si>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</si>
  <si>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</si>
  <si>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</si>
  <si>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</si>
  <si>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</si>
  <si>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</si>
  <si>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</si>
  <si>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</si>
  <si>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</si>
  <si>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</si>
  <si>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</si>
  <si>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</si>
  <si>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</si>
  <si>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</si>
  <si>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</si>
  <si>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</si>
  <si>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</si>
  <si>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</si>
  <si>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</si>
  <si>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</si>
  <si>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</si>
  <si>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</si>
  <si>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</si>
  <si>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</si>
  <si>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</si>
  <si>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</si>
  <si>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</si>
  <si>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</si>
  <si>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</si>
  <si>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</si>
  <si>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</si>
  <si>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</si>
  <si>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</si>
  <si>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</si>
  <si>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</si>
  <si>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</si>
  <si>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</si>
  <si>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</si>
  <si>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</si>
  <si>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</si>
  <si>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</si>
  <si>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</si>
  <si>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</si>
  <si>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</si>
  <si>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</si>
  <si>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</si>
  <si>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</si>
  <si>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</si>
  <si>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</si>
  <si>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</si>
  <si>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</si>
  <si>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</si>
  <si>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</si>
  <si>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</si>
  <si>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</si>
  <si>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</si>
  <si>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</si>
  <si>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</si>
  <si>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</si>
  <si>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</si>
  <si>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</si>
  <si>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</si>
  <si>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</si>
  <si>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</si>
  <si>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</si>
  <si>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</si>
  <si>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</si>
  <si>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</si>
  <si>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</si>
  <si>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</si>
  <si>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</si>
  <si>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</si>
  <si>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</si>
  <si>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</si>
  <si>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</si>
  <si>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</si>
  <si>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</si>
  <si>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</si>
  <si>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</si>
  <si>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</si>
  <si>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</si>
  <si>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</si>
  <si>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</si>
  <si>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</si>
  <si>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</si>
  <si>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</si>
  <si>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</si>
  <si>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</si>
  <si>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</si>
  <si>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</si>
  <si>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</si>
  <si>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</si>
  <si>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</si>
  <si>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</si>
  <si>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</si>
  <si>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</si>
  <si>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</si>
  <si>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</si>
  <si>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</si>
  <si>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</si>
  <si>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</si>
  <si>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</si>
  <si>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</si>
  <si>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</si>
  <si>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</si>
  <si>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</si>
  <si>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</si>
  <si>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</si>
  <si>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</si>
  <si>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</si>
  <si>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</si>
  <si>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</si>
  <si>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</si>
  <si>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</si>
  <si>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</si>
  <si>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</si>
  <si>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</si>
  <si>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</si>
  <si>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</si>
  <si>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</si>
  <si>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</si>
  <si>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</si>
  <si>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</si>
  <si>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</si>
  <si>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</si>
  <si>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</si>
  <si>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</si>
  <si>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</si>
  <si>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</si>
  <si>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</si>
  <si>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</si>
  <si>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</si>
  <si>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</si>
  <si>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</si>
  <si>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</si>
  <si>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</si>
  <si>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</si>
  <si>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</si>
  <si>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</si>
  <si>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</si>
  <si>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</si>
  <si>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</si>
  <si>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</si>
  <si>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</si>
  <si>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</si>
  <si>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</si>
  <si>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</si>
  <si>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</si>
  <si>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</si>
  <si>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</si>
  <si>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</si>
  <si>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</si>
  <si>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</si>
  <si>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</si>
  <si>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</si>
  <si>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</si>
  <si>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</si>
  <si>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</si>
  <si>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</si>
  <si>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</si>
  <si>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</si>
  <si>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</si>
  <si>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</si>
  <si>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</si>
  <si>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</si>
  <si>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</si>
  <si>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</si>
  <si>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</si>
  <si>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</si>
  <si>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</si>
  <si>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</si>
  <si>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</si>
  <si>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</si>
  <si>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</si>
  <si>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</si>
  <si>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</si>
  <si>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</si>
  <si>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</si>
  <si>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</si>
  <si>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</si>
  <si>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</si>
  <si>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</si>
  <si>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</si>
  <si>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</si>
  <si>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</si>
  <si>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</si>
  <si>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</si>
  <si>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</si>
  <si>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</si>
  <si>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</si>
  <si>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</si>
  <si>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</si>
  <si>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</si>
  <si>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</si>
  <si>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</si>
  <si>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</si>
  <si>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</si>
  <si>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</si>
  <si>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</si>
  <si>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</si>
  <si>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</si>
  <si>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</si>
  <si>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</si>
  <si>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</si>
  <si>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</si>
  <si>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</si>
  <si>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</si>
  <si>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</si>
  <si>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</si>
  <si>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</si>
  <si>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</si>
  <si>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</si>
  <si>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</si>
  <si>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</si>
  <si>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</si>
  <si>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</si>
  <si>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</si>
  <si>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</si>
  <si>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</si>
  <si>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</si>
  <si>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</si>
  <si>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</si>
  <si>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</si>
  <si>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</si>
  <si>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</si>
  <si>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</si>
  <si>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</si>
  <si>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</si>
  <si>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</si>
  <si>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</si>
  <si>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</si>
  <si>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</si>
  <si>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</si>
  <si>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</si>
  <si>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</si>
  <si>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</si>
  <si>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</si>
  <si>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</si>
  <si>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</si>
  <si>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</si>
  <si>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</si>
  <si>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</si>
  <si>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</si>
  <si>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</si>
  <si>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</si>
  <si>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</si>
  <si>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</si>
  <si>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</si>
  <si>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</si>
  <si>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</si>
  <si>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</si>
  <si>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</si>
  <si>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</si>
  <si>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</si>
  <si>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</si>
  <si>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</si>
  <si>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</si>
  <si>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</si>
  <si>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</si>
  <si>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</si>
  <si>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</si>
  <si>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</si>
  <si>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</si>
  <si>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</si>
  <si>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</si>
  <si>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</si>
  <si>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</si>
  <si>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</si>
  <si>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</si>
  <si>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</si>
  <si>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</si>
  <si>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</si>
  <si>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</si>
  <si>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</si>
  <si>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</si>
  <si>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</si>
  <si>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</si>
  <si>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</si>
  <si>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</si>
  <si>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</si>
  <si>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</si>
  <si>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</si>
  <si>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</si>
  <si>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</si>
  <si>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</si>
  <si>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</si>
  <si>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</si>
  <si>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</si>
  <si>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</si>
  <si>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</si>
  <si>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</si>
  <si>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</si>
  <si>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</si>
  <si>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</si>
  <si>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</si>
  <si>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</si>
  <si>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</si>
  <si>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</si>
  <si>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</si>
  <si>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</si>
  <si>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</si>
  <si>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</si>
  <si>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</si>
  <si>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</si>
  <si>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</si>
  <si>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</si>
  <si>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</si>
  <si>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</si>
  <si>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</si>
  <si>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</si>
  <si>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</si>
  <si>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</si>
  <si>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</si>
  <si>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</si>
  <si>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</si>
  <si>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</si>
  <si>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</si>
  <si>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</si>
  <si>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</si>
  <si>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</si>
  <si>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</si>
  <si>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</si>
  <si>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</si>
  <si>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</si>
  <si>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</si>
  <si>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</si>
  <si>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</si>
  <si>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</si>
  <si>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</si>
  <si>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</si>
  <si>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</si>
  <si>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</si>
  <si>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</si>
  <si>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</si>
  <si>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</si>
  <si>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</si>
  <si>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</si>
  <si>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</si>
  <si>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</si>
  <si>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</si>
  <si>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</si>
  <si>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</si>
  <si>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</si>
  <si>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</si>
  <si>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</si>
  <si>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</si>
  <si>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</si>
  <si>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</si>
  <si>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</si>
  <si>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</si>
  <si>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</si>
  <si>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</si>
  <si>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</si>
  <si>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</si>
  <si>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</si>
  <si>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</si>
  <si>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</si>
  <si>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</si>
  <si>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</si>
  <si>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</si>
  <si>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</si>
  <si>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</si>
  <si>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</si>
  <si>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</si>
  <si>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</si>
  <si>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</si>
  <si>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</si>
  <si>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</si>
  <si>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</si>
  <si>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</si>
  <si>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</si>
  <si>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</si>
  <si>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</si>
  <si>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</si>
  <si>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</si>
  <si>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</si>
  <si>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</si>
  <si>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</si>
  <si>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</si>
  <si>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</si>
  <si>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</si>
  <si>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</si>
  <si>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</si>
  <si>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</si>
  <si>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</si>
  <si>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</si>
  <si>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</si>
  <si>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</si>
  <si>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</si>
  <si>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</si>
  <si>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</si>
  <si>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</si>
  <si>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</si>
  <si>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</si>
  <si>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</si>
  <si>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</si>
  <si>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</si>
  <si>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</si>
  <si>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</si>
  <si>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</si>
  <si>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</si>
  <si>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</si>
  <si>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</si>
  <si>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</si>
  <si>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</si>
  <si>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</si>
  <si>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</si>
  <si>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</si>
  <si>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</si>
  <si>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</si>
  <si>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</si>
  <si>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</si>
  <si>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</si>
  <si>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</si>
  <si>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</si>
  <si>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</si>
  <si>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</si>
  <si>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</si>
  <si>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</si>
  <si>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</si>
  <si>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</si>
  <si>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</si>
  <si>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</si>
  <si>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</si>
  <si>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</si>
  <si>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</si>
  <si>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</si>
  <si>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</si>
  <si>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</si>
  <si>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</si>
  <si>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</si>
  <si>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</si>
  <si>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</si>
  <si>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</si>
  <si>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</si>
  <si>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</si>
  <si>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</si>
  <si>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</si>
  <si>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</si>
  <si>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</si>
  <si>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</si>
  <si>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</si>
  <si>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</si>
  <si>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</si>
  <si>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</si>
  <si>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</si>
  <si>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</si>
  <si>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</si>
  <si>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</si>
  <si>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</si>
  <si>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</si>
  <si>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</si>
  <si>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</si>
  <si>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</si>
  <si>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</si>
  <si>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</si>
  <si>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</si>
  <si>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</si>
  <si>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</si>
  <si>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</si>
  <si>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</si>
  <si>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</si>
  <si>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</si>
  <si>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</si>
  <si>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</si>
  <si>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</si>
  <si>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</si>
  <si>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</si>
  <si>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</si>
  <si>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</si>
  <si>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</si>
  <si>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</si>
  <si>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</si>
  <si>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</si>
  <si>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</si>
  <si>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</si>
  <si>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</si>
  <si>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</si>
  <si>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</si>
  <si>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</si>
  <si>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</si>
  <si>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</si>
  <si>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</si>
  <si>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</si>
  <si>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</si>
  <si>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</si>
  <si>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</si>
  <si>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</si>
  <si>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</si>
  <si>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</si>
  <si>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</si>
  <si>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</si>
  <si>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</si>
  <si>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</si>
  <si>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</si>
  <si>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</si>
  <si>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</si>
  <si>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</si>
  <si>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</si>
  <si>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</si>
  <si>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</si>
  <si>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</si>
  <si>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</si>
  <si>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</si>
  <si>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</si>
  <si>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</si>
  <si>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</si>
  <si>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</si>
  <si>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</si>
  <si>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</si>
  <si>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</si>
  <si>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</si>
  <si>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</si>
  <si>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</si>
  <si>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</si>
  <si>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</si>
  <si>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</si>
  <si>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</si>
  <si>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</si>
  <si>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</si>
  <si>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</si>
  <si>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</si>
  <si>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</si>
  <si>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</si>
  <si>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</si>
  <si>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</si>
  <si>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</si>
  <si>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</si>
  <si>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</si>
  <si>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</si>
  <si>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</si>
  <si>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</si>
  <si>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</si>
  <si>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</si>
  <si>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</si>
  <si>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</si>
  <si>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</si>
  <si>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</si>
  <si>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</si>
  <si>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</si>
  <si>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</si>
  <si>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</si>
  <si>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</si>
  <si>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</si>
  <si>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</si>
  <si>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</si>
  <si>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</si>
  <si>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</si>
  <si>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</si>
  <si>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</si>
  <si>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</si>
  <si>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</si>
  <si>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</si>
  <si>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</si>
  <si>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</si>
  <si>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</si>
  <si>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</si>
  <si>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</si>
  <si>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</si>
  <si>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</si>
  <si>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</si>
  <si>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</si>
  <si>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</si>
  <si>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</si>
  <si>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</si>
  <si>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</si>
  <si>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</si>
  <si>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</si>
  <si>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</si>
  <si>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</si>
  <si>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</si>
  <si>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</si>
  <si>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</si>
  <si>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</si>
  <si>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</si>
  <si>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</si>
  <si>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</si>
  <si>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</si>
  <si>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</si>
  <si>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</si>
  <si>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</si>
  <si>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</si>
  <si>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</si>
  <si>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</si>
  <si>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</si>
  <si>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</si>
  <si>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</si>
  <si>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</si>
  <si>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</si>
  <si>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</si>
  <si>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</si>
  <si>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</si>
  <si>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</si>
  <si>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</si>
  <si>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</si>
  <si>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</si>
  <si>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</si>
  <si>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</si>
  <si>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</si>
  <si>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</si>
  <si>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</si>
  <si>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</si>
  <si>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</si>
  <si>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</si>
  <si>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</si>
  <si>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</si>
  <si>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</si>
  <si>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</si>
  <si>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</si>
  <si>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</si>
  <si>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</si>
  <si>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</si>
  <si>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</si>
  <si>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</si>
  <si>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</si>
  <si>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</si>
  <si>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</si>
  <si>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</si>
  <si>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</si>
  <si>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</si>
  <si>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</si>
  <si>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</si>
  <si>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</si>
  <si>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</si>
  <si>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</si>
  <si>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</si>
  <si>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</si>
  <si>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</si>
  <si>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</si>
  <si>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</si>
  <si>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</si>
  <si>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</si>
  <si>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</si>
  <si>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</si>
  <si>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</si>
  <si>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</si>
  <si>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</si>
  <si>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</si>
  <si>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</si>
  <si>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</si>
  <si>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</si>
  <si>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</si>
  <si>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</si>
  <si>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</si>
  <si>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</si>
  <si>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</si>
  <si>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</si>
  <si>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</si>
  <si>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</si>
  <si>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</si>
  <si>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</si>
  <si>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</si>
  <si>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</si>
  <si>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</si>
  <si>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</si>
  <si>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</si>
  <si>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</si>
  <si>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</si>
  <si>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</si>
  <si>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</si>
  <si>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</si>
  <si>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</si>
  <si>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</si>
  <si>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</si>
  <si>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</si>
  <si>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</si>
  <si>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</si>
  <si>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</si>
  <si>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</si>
  <si>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</si>
  <si>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</si>
  <si>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</si>
  <si>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</si>
  <si>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</si>
  <si>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</si>
  <si>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</si>
  <si>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</si>
  <si>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</si>
  <si>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</si>
  <si>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</si>
  <si>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</si>
  <si>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</si>
  <si>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</si>
  <si>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</si>
  <si>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</si>
  <si>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</si>
  <si>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</si>
  <si>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</si>
  <si>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</si>
  <si>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</si>
  <si>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</si>
  <si>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</si>
  <si>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</si>
  <si>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</si>
  <si>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</si>
  <si>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</si>
  <si>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</si>
  <si>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</si>
  <si>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</si>
  <si>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</si>
  <si>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</si>
  <si>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</si>
  <si>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</si>
  <si>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</si>
  <si>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</si>
  <si>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</si>
  <si>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</si>
  <si>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</si>
  <si>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</si>
  <si>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</si>
  <si>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</si>
  <si>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</si>
  <si>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</si>
  <si>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</si>
  <si>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</si>
  <si>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</si>
  <si>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</si>
  <si>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</si>
  <si>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</si>
  <si>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</si>
  <si>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</si>
  <si>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</si>
  <si>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</si>
  <si>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</si>
  <si>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</si>
  <si>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</si>
  <si>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</si>
  <si>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</si>
  <si>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</si>
  <si>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</si>
  <si>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</si>
  <si>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</si>
  <si>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</si>
  <si>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</si>
  <si>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</si>
  <si>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</si>
  <si>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</si>
  <si>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</si>
  <si>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</si>
  <si>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</si>
  <si>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</si>
  <si>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</si>
  <si>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</si>
  <si>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</si>
  <si>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</si>
  <si>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</si>
  <si>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</si>
  <si>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</si>
  <si>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</si>
  <si>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</si>
  <si>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</si>
  <si>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</si>
  <si>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</si>
  <si>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</si>
  <si>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</si>
  <si>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</si>
  <si>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</si>
  <si>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</si>
  <si>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</si>
  <si>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</si>
  <si>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</si>
  <si>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</si>
  <si>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</si>
  <si>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</si>
  <si>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</si>
  <si>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</si>
  <si>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</si>
  <si>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</si>
  <si>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</si>
  <si>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</si>
  <si>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</si>
  <si>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</si>
  <si>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</si>
  <si>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</si>
  <si>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</si>
  <si>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</si>
  <si>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</si>
  <si>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</si>
  <si>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</si>
  <si>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</si>
  <si>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</si>
  <si>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</si>
  <si>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</si>
  <si>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</si>
  <si>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</si>
  <si>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</si>
  <si>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</si>
  <si>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</si>
  <si>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</si>
  <si>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</si>
  <si>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</si>
  <si>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</si>
  <si>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</si>
  <si>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</si>
  <si>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</si>
  <si>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</si>
  <si>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</si>
  <si>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</si>
  <si>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</si>
  <si>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</si>
  <si>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</si>
  <si>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</si>
  <si>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</si>
  <si>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</si>
  <si>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</si>
  <si>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</si>
  <si>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</si>
  <si>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</si>
  <si>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</si>
  <si>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</si>
  <si>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</si>
  <si>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</si>
  <si>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</si>
  <si>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</si>
  <si>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</si>
  <si>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</si>
  <si>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</si>
  <si>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</si>
  <si>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</si>
  <si>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</si>
  <si>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</si>
  <si>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</si>
  <si>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</si>
  <si>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</si>
  <si>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</si>
  <si>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</si>
  <si>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</si>
  <si>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</si>
  <si>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</si>
  <si>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</si>
  <si>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</si>
  <si>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</si>
  <si>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</si>
  <si>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</si>
  <si>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</si>
  <si>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</si>
  <si>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</si>
  <si>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</si>
  <si>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</si>
  <si>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</si>
  <si>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</si>
  <si>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</si>
  <si>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</si>
  <si>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</si>
  <si>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</si>
  <si>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</si>
  <si>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</si>
  <si>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</si>
  <si>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</si>
  <si>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</si>
  <si>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</si>
  <si>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</si>
  <si>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</si>
  <si>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</si>
  <si>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</si>
  <si>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</si>
  <si>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</si>
  <si>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</si>
  <si>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</si>
  <si>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</si>
  <si>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</si>
  <si>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</si>
  <si>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</si>
  <si>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</si>
  <si>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</si>
  <si>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</si>
  <si>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</si>
  <si>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</si>
  <si>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</si>
  <si>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</si>
  <si>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</si>
  <si>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</si>
  <si>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</si>
  <si>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</si>
  <si>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</si>
  <si>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</si>
  <si>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</si>
  <si>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</si>
  <si>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</si>
  <si>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</si>
  <si>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</si>
  <si>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</si>
  <si>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</si>
  <si>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</si>
  <si>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</si>
  <si>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</si>
  <si>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</si>
  <si>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</si>
  <si>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</si>
  <si>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</si>
  <si>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</si>
  <si>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</si>
  <si>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</si>
  <si>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</si>
  <si>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</si>
  <si>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</si>
  <si>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</si>
  <si>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</si>
  <si>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</si>
  <si>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</si>
  <si>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</si>
  <si>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</si>
  <si>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</si>
  <si>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</si>
  <si>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</si>
  <si>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</si>
  <si>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</si>
  <si>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</si>
  <si>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</si>
  <si>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</si>
  <si>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</si>
  <si>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</si>
  <si>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</si>
  <si>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</si>
  <si>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</si>
  <si>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</si>
  <si>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</si>
  <si>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</si>
  <si>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</si>
  <si>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</si>
  <si>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</si>
  <si>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</si>
  <si>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</si>
  <si>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</si>
  <si>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</si>
  <si>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</si>
  <si>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</si>
  <si>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</si>
  <si>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</si>
  <si>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</si>
  <si>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</si>
  <si>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</si>
  <si>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</si>
  <si>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</si>
  <si>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</si>
  <si>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</si>
  <si>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</si>
  <si>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</si>
  <si>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</si>
  <si>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</si>
  <si>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</si>
  <si>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</si>
  <si>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</si>
  <si>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</si>
  <si>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</si>
  <si>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</si>
  <si>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</si>
  <si>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</si>
  <si>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</si>
  <si>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</si>
  <si>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</si>
  <si>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</si>
  <si>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</si>
  <si>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</si>
  <si>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</si>
  <si>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</si>
  <si>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</si>
  <si>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</si>
  <si>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</si>
  <si>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</si>
  <si>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</si>
  <si>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</si>
  <si>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</si>
  <si>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</si>
  <si>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</si>
  <si>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</si>
  <si>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</si>
  <si>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</si>
  <si>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</si>
  <si>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</si>
  <si>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</si>
  <si>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</si>
  <si>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</si>
  <si>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</si>
  <si>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</si>
  <si>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</si>
  <si>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</si>
  <si>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</si>
  <si>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</si>
  <si>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</si>
  <si>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</si>
  <si>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</si>
  <si>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</si>
  <si>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</si>
  <si>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</si>
  <si>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</si>
  <si>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</si>
  <si>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</si>
  <si>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</si>
  <si>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</si>
  <si>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</si>
  <si>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</si>
  <si>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</si>
  <si>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</si>
  <si>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</si>
  <si>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</si>
  <si>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</si>
  <si>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</si>
  <si>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</si>
  <si>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</si>
  <si>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</si>
  <si>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</si>
  <si>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</si>
  <si>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</si>
  <si>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</si>
  <si>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</si>
  <si>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</si>
  <si>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</si>
  <si>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</si>
  <si>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</si>
  <si>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</si>
  <si>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</si>
  <si>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</si>
  <si>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</si>
  <si>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</si>
  <si>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</si>
  <si>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</si>
  <si>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</si>
  <si>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</si>
  <si>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</si>
  <si>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</si>
  <si>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</si>
  <si>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</si>
  <si>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</si>
  <si>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</si>
  <si>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</si>
  <si>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</si>
  <si>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</si>
  <si>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</si>
  <si>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</si>
  <si>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</si>
  <si>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</si>
  <si>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</si>
  <si>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</si>
  <si>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</si>
  <si>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</si>
  <si>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</si>
  <si>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</si>
  <si>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</si>
  <si>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</si>
  <si>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</si>
  <si>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</si>
  <si>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</si>
  <si>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</si>
  <si>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</si>
  <si>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</si>
  <si>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</si>
  <si>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</si>
  <si>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</si>
  <si>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</si>
  <si>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</si>
  <si>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</si>
  <si>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</si>
  <si>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</si>
  <si>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</si>
  <si>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</si>
  <si>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</si>
  <si>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</si>
  <si>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</si>
  <si>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</si>
  <si>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</si>
  <si>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</si>
  <si>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</si>
  <si>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</si>
  <si>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</si>
  <si>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</si>
  <si>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</si>
  <si>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</si>
  <si>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</si>
  <si>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</si>
  <si>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</si>
  <si>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</si>
  <si>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</si>
  <si>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</si>
  <si>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</si>
  <si>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</si>
  <si>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</si>
  <si>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</si>
  <si>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</si>
  <si>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</si>
  <si>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</si>
  <si>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</si>
  <si>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</si>
  <si>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</si>
  <si>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</si>
  <si>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</si>
  <si>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</si>
  <si>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</si>
  <si>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</si>
  <si>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</si>
  <si>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</si>
  <si>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</si>
  <si>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</si>
  <si>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</si>
  <si>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</si>
  <si>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</si>
  <si>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</si>
  <si>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</si>
  <si>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</si>
  <si>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</si>
  <si>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</si>
  <si>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</si>
  <si>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</si>
  <si>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</si>
  <si>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</si>
  <si>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</si>
  <si>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</si>
  <si>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</si>
  <si>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</si>
  <si>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</si>
  <si>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</si>
  <si>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</si>
  <si>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</si>
  <si>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</si>
  <si>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</si>
  <si>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</si>
  <si>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</si>
  <si>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</si>
  <si>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</si>
  <si>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</si>
  <si>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</si>
  <si>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</si>
  <si>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</si>
  <si>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</si>
  <si>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</si>
  <si>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</si>
  <si>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</si>
  <si>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</si>
  <si>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</si>
  <si>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</si>
  <si>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</si>
  <si>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</si>
  <si>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</si>
  <si>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</si>
  <si>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</si>
  <si>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</si>
  <si>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</si>
  <si>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</si>
  <si>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</si>
  <si>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</si>
  <si>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</si>
  <si>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</si>
  <si>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</si>
  <si>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</si>
  <si>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</si>
  <si>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</si>
  <si>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</si>
  <si>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</si>
  <si>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</si>
  <si>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</si>
  <si>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</si>
  <si>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</si>
  <si>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</si>
  <si>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</si>
  <si>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</si>
  <si>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</si>
  <si>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</si>
  <si>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</si>
  <si>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</si>
  <si>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</si>
  <si>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</si>
  <si>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</si>
  <si>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</si>
  <si>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</si>
  <si>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</si>
  <si>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</si>
  <si>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</si>
  <si>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</si>
  <si>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</si>
  <si>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</si>
  <si>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</si>
  <si>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</si>
  <si>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</si>
  <si>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</si>
  <si>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</si>
  <si>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</si>
  <si>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</si>
  <si>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</si>
  <si>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</si>
  <si>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</si>
  <si>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</si>
  <si>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</si>
  <si>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</si>
  <si>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</si>
  <si>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</si>
  <si>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</si>
  <si>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</si>
  <si>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</si>
  <si>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</si>
  <si>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</si>
  <si>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</si>
  <si>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</si>
  <si>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</si>
  <si>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</si>
  <si>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</si>
  <si>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</si>
  <si>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</si>
  <si>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</si>
  <si>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</si>
  <si>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</si>
  <si>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</si>
  <si>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</si>
  <si>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</si>
  <si>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</si>
  <si>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</si>
  <si>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</si>
  <si>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</si>
  <si>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</si>
  <si>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</si>
  <si>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</si>
  <si>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</si>
  <si>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</si>
  <si>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</si>
  <si>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</si>
  <si>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</si>
  <si>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</si>
  <si>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</si>
  <si>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</si>
  <si>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</si>
  <si>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</si>
  <si>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</si>
  <si>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</si>
  <si>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</si>
  <si>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</si>
  <si>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</si>
  <si>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</si>
  <si>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</si>
  <si>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</si>
  <si>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</si>
  <si>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</si>
  <si>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</si>
  <si>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</si>
  <si>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</si>
  <si>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</si>
  <si>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</si>
  <si>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</si>
  <si>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</si>
  <si>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</si>
  <si>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</si>
  <si>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</si>
  <si>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</si>
  <si>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</si>
  <si>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</si>
  <si>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</si>
  <si>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</si>
  <si>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</si>
  <si>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</si>
  <si>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</si>
  <si>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</si>
  <si>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</si>
  <si>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</si>
  <si>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</si>
  <si>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</si>
  <si>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</si>
  <si>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</si>
  <si>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</si>
  <si>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</si>
  <si>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</si>
  <si>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</si>
  <si>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</si>
  <si>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</si>
  <si>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</si>
  <si>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</si>
  <si>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</si>
  <si>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</si>
  <si>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</si>
  <si>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</si>
  <si>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</si>
  <si>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</si>
  <si>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</si>
  <si>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</si>
  <si>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</si>
  <si>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</si>
  <si>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</si>
  <si>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</si>
  <si>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</si>
  <si>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</si>
  <si>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</si>
  <si>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</si>
  <si>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</si>
  <si>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</si>
  <si>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</si>
  <si>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</si>
  <si>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</si>
  <si>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</si>
  <si>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</si>
  <si>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</si>
  <si>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</si>
  <si>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</si>
  <si>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</si>
  <si>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</si>
  <si>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</si>
  <si>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</si>
  <si>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</si>
  <si>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</si>
  <si>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</si>
  <si>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</si>
  <si>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</si>
  <si>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</si>
  <si>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</si>
  <si>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</si>
  <si>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</si>
  <si>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</si>
  <si>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</si>
  <si>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</si>
  <si>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</si>
  <si>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</si>
  <si>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</si>
  <si>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</si>
  <si>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</si>
  <si>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</si>
  <si>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</si>
  <si>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</si>
  <si>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</si>
  <si>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</si>
  <si>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</si>
  <si>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</si>
  <si>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</si>
  <si>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</si>
  <si>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</si>
  <si>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</si>
  <si>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</si>
  <si>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</si>
  <si>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</si>
  <si>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</si>
  <si>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</si>
  <si>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</si>
  <si>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</si>
  <si>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</si>
  <si>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</si>
  <si>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</si>
  <si>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</si>
  <si>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</si>
  <si>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</si>
  <si>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</si>
  <si>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</si>
  <si>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</si>
  <si>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</si>
  <si>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</si>
  <si>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</si>
  <si>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</si>
  <si>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</si>
  <si>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</si>
  <si>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</si>
  <si>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</si>
  <si>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</si>
  <si>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</si>
  <si>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</si>
  <si>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</si>
  <si>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</si>
  <si>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</si>
  <si>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</si>
  <si>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</si>
  <si>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</si>
  <si>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</si>
  <si>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</si>
  <si>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</si>
  <si>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</si>
  <si>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</si>
  <si>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</si>
  <si>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</si>
  <si>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</si>
  <si>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</si>
  <si>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</si>
  <si>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</si>
  <si>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</si>
  <si>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</si>
  <si>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</si>
  <si>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</si>
  <si>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</si>
  <si>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</si>
  <si>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</si>
  <si>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</si>
  <si>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</si>
  <si>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</si>
  <si>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</si>
  <si>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</si>
  <si>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</si>
  <si>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</si>
  <si>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</si>
  <si>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</si>
  <si>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</si>
  <si>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</si>
  <si>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</si>
  <si>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</si>
  <si>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</si>
  <si>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</si>
  <si>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</si>
  <si>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</si>
  <si>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</si>
  <si>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</si>
  <si>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</si>
  <si>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</si>
  <si>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</si>
  <si>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</si>
  <si>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</si>
  <si>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</si>
  <si>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</si>
  <si>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</si>
  <si>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</si>
  <si>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</si>
  <si>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</si>
  <si>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</si>
  <si>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</si>
  <si>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</si>
  <si>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</si>
  <si>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</si>
  <si>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</si>
  <si>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</si>
  <si>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</si>
  <si>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</si>
  <si>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</si>
  <si>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</si>
  <si>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</si>
  <si>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</si>
  <si>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</si>
  <si>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</si>
  <si>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</si>
  <si>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</si>
  <si>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</si>
  <si>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</si>
  <si>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</si>
  <si>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</si>
  <si>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</si>
  <si>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</si>
  <si>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</si>
  <si>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</si>
  <si>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</si>
  <si>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</si>
  <si>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</si>
  <si>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</si>
  <si>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</si>
  <si>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</si>
  <si>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</si>
  <si>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</si>
  <si>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</si>
  <si>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</si>
  <si>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</si>
  <si>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</si>
  <si>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</si>
  <si>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</si>
  <si>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</si>
  <si>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</si>
  <si>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</si>
  <si>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</si>
  <si>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</si>
  <si>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</si>
  <si>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</si>
  <si>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</si>
  <si>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</si>
  <si>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</si>
  <si>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</si>
  <si>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</si>
  <si>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</si>
  <si>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</si>
  <si>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</si>
  <si>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</si>
  <si>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</si>
  <si>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</si>
  <si>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</si>
  <si>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</si>
  <si>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</si>
  <si>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</si>
  <si>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</si>
  <si>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</si>
  <si>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</si>
  <si>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</si>
  <si>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</si>
  <si>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</si>
  <si>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</si>
  <si>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</si>
  <si>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</si>
  <si>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</si>
  <si>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</si>
  <si>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</si>
  <si>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</si>
  <si>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</si>
  <si>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</si>
  <si>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</si>
  <si>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</si>
  <si>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</si>
  <si>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</si>
  <si>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</si>
  <si>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</si>
  <si>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</si>
  <si>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</si>
  <si>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</si>
  <si>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</si>
  <si>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</si>
  <si>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</si>
  <si>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</si>
  <si>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</si>
  <si>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</si>
  <si>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</si>
  <si>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</si>
  <si>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</si>
  <si>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</si>
  <si>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</si>
  <si>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</si>
  <si>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</si>
  <si>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</si>
  <si>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</si>
  <si>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</si>
  <si>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</si>
  <si>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</si>
  <si>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</si>
  <si>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</si>
  <si>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</si>
  <si>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</si>
  <si>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</si>
  <si>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</si>
  <si>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</si>
  <si>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</si>
  <si>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</si>
  <si>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</si>
  <si>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</si>
  <si>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</si>
  <si>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</si>
  <si>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</si>
  <si>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</si>
  <si>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</si>
  <si>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</si>
  <si>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</si>
  <si>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</si>
  <si>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</si>
  <si>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</si>
  <si>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</si>
  <si>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</si>
  <si>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</si>
  <si>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</si>
  <si>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</si>
  <si>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</si>
  <si>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</si>
  <si>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</si>
  <si>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</si>
  <si>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</si>
  <si>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</si>
  <si>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</si>
  <si>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</si>
  <si>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</si>
  <si>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</si>
  <si>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</si>
  <si>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</si>
  <si>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</si>
  <si>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</si>
  <si>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</si>
  <si>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</si>
  <si>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</si>
  <si>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</si>
  <si>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</si>
  <si>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</si>
  <si>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</si>
  <si>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</si>
  <si>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</si>
  <si>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</si>
  <si>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</si>
  <si>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</si>
  <si>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</si>
  <si>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</si>
  <si>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</si>
  <si>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</si>
  <si>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</si>
  <si>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</si>
  <si>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</si>
  <si>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</si>
  <si>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</si>
  <si>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</si>
  <si>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</si>
  <si>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</si>
  <si>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</si>
  <si>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</si>
  <si>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</si>
  <si>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</si>
  <si>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</si>
  <si>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</si>
  <si>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</si>
  <si>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</si>
  <si>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</si>
  <si>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</si>
  <si>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</si>
  <si>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</si>
  <si>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</si>
  <si>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</si>
  <si>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</si>
  <si>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</si>
  <si>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</si>
  <si>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</si>
  <si>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</si>
  <si>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</si>
  <si>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</si>
  <si>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</si>
  <si>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</si>
  <si>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</si>
  <si>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</si>
  <si>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</si>
  <si>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</si>
  <si>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</si>
  <si>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</si>
  <si>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</si>
  <si>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</si>
  <si>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</si>
  <si>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</si>
  <si>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</si>
  <si>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</si>
  <si>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</si>
  <si>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</si>
  <si>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</si>
  <si>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</si>
  <si>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</si>
  <si>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</si>
  <si>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</si>
  <si>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</si>
  <si>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</si>
  <si>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</si>
  <si>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</si>
  <si>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</si>
  <si>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</si>
  <si>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</si>
  <si>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</si>
  <si>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</si>
  <si>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</si>
  <si>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</si>
  <si>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</si>
  <si>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</si>
  <si>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</si>
  <si>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</si>
  <si>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</si>
  <si>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</si>
  <si>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</si>
  <si>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</si>
  <si>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</si>
  <si>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</si>
  <si>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</si>
  <si>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</si>
  <si>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</si>
  <si>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</si>
  <si>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</si>
  <si>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</si>
  <si>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</si>
  <si>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</si>
  <si>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</si>
  <si>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</si>
  <si>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</si>
  <si>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</si>
  <si>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</si>
  <si>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</si>
  <si>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</si>
  <si>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</si>
  <si>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</si>
  <si>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</si>
  <si>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</si>
  <si>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</si>
  <si>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</si>
  <si>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</si>
  <si>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</si>
  <si>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</si>
  <si>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</si>
  <si>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</si>
  <si>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</si>
  <si>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</si>
  <si>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</si>
  <si>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</si>
  <si>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</si>
  <si>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</si>
  <si>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</si>
  <si>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</si>
  <si>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</si>
  <si>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</si>
  <si>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</si>
  <si>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</si>
  <si>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</si>
  <si>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</si>
  <si>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</si>
  <si>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</si>
  <si>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</si>
  <si>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</si>
  <si>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</si>
  <si>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</si>
  <si>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</si>
  <si>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</si>
  <si>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</si>
  <si>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</si>
  <si>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</si>
  <si>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</si>
  <si>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</si>
  <si>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</si>
  <si>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</si>
  <si>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</si>
  <si>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</si>
  <si>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</si>
  <si>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</si>
  <si>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</si>
  <si>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</si>
  <si>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</si>
  <si>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</si>
  <si>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</si>
  <si>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</si>
  <si>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</si>
  <si>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</si>
  <si>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</si>
  <si>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</si>
  <si>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</si>
  <si>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</si>
  <si>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</si>
  <si>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</si>
  <si>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</si>
  <si>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</si>
  <si>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</si>
  <si>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</si>
  <si>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</si>
  <si>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</si>
  <si>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</si>
  <si>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</si>
  <si>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</si>
  <si>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</si>
  <si>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</si>
  <si>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</si>
  <si>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</si>
  <si>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</si>
  <si>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</si>
  <si>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</si>
  <si>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</si>
  <si>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</si>
  <si>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</si>
  <si>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</si>
  <si>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</si>
  <si>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</si>
  <si>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</si>
  <si>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</si>
  <si>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</si>
  <si>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</si>
  <si>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</si>
  <si>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</si>
  <si>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</si>
  <si>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</si>
  <si>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</si>
  <si>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</si>
  <si>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</si>
  <si>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</si>
  <si>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</si>
  <si>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</si>
  <si>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</si>
  <si>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</si>
  <si>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</si>
  <si>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</si>
  <si>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</si>
  <si>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</si>
  <si>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</si>
  <si>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</si>
  <si>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</si>
  <si>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</si>
  <si>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</si>
  <si>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</si>
  <si>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</si>
  <si>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</si>
  <si>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</si>
  <si>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</si>
  <si>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</si>
  <si>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</si>
  <si>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</si>
  <si>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</si>
  <si>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</si>
  <si>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</si>
  <si>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</si>
  <si>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</si>
  <si>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</si>
  <si>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</si>
  <si>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</si>
  <si>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</si>
  <si>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</si>
  <si>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</si>
  <si>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</si>
  <si>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</si>
  <si>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</si>
  <si>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</si>
  <si>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</si>
  <si>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</si>
  <si>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</si>
  <si>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</si>
  <si>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</si>
  <si>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</si>
  <si>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</si>
  <si>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</si>
  <si>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</si>
  <si>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</si>
  <si>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</si>
  <si>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</si>
  <si>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</si>
  <si>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</si>
  <si>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</si>
  <si>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</si>
  <si>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</si>
  <si>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</si>
  <si>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</si>
  <si>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</si>
  <si>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</si>
  <si>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</si>
  <si>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</si>
  <si>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</si>
  <si>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</si>
  <si>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</si>
  <si>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</si>
  <si>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</si>
  <si>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</si>
  <si>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</si>
  <si>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</si>
  <si>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</si>
  <si>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</si>
  <si>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</si>
  <si>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</si>
  <si>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</si>
  <si>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</si>
  <si>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</si>
  <si>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</si>
  <si>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</si>
  <si>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</si>
  <si>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</si>
  <si>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</si>
  <si>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</si>
  <si>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</si>
  <si>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</si>
  <si>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</si>
  <si>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</si>
  <si>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</si>
  <si>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</si>
  <si>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</si>
  <si>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</si>
  <si>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</si>
  <si>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</si>
  <si>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</si>
  <si>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</si>
  <si>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</si>
  <si>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</si>
  <si>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</si>
  <si>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</si>
  <si>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</si>
  <si>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</si>
  <si>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</si>
  <si>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</si>
  <si>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</si>
  <si>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</si>
  <si>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</si>
  <si>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</si>
  <si>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</si>
  <si>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</si>
  <si>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</si>
  <si>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</si>
  <si>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</si>
  <si>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</si>
  <si>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</si>
  <si>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</si>
  <si>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</si>
  <si>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</si>
  <si>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</si>
  <si>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</si>
  <si>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</si>
  <si>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</si>
  <si>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</si>
  <si>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</si>
  <si>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</si>
  <si>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</si>
  <si>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</si>
  <si>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</si>
  <si>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</si>
  <si>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</si>
  <si>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</si>
  <si>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</si>
  <si>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</si>
  <si>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</si>
  <si>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</si>
  <si>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</si>
  <si>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</si>
  <si>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</si>
  <si>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</si>
  <si>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</si>
  <si>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</si>
  <si>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</si>
  <si>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</si>
  <si>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</si>
  <si>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</si>
  <si>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</si>
  <si>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</si>
  <si>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</si>
  <si>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</si>
  <si>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</si>
  <si>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</si>
  <si>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</si>
  <si>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</si>
  <si>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</si>
  <si>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</si>
  <si>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</si>
  <si>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</si>
  <si>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</si>
  <si>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</si>
  <si>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</si>
  <si>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</si>
  <si>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</si>
  <si>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</si>
  <si>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</si>
  <si>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</si>
  <si>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</si>
  <si>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</si>
  <si>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</si>
  <si>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</si>
  <si>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</si>
  <si>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</si>
  <si>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</si>
  <si>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</si>
  <si>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</si>
  <si>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</si>
  <si>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</si>
  <si>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</si>
  <si>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</si>
  <si>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</si>
  <si>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</si>
  <si>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</si>
  <si>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</si>
  <si>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</si>
  <si>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</si>
  <si>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</si>
  <si>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</si>
  <si>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</si>
  <si>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</si>
  <si>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</si>
  <si>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</si>
  <si>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</si>
  <si>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</si>
  <si>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</si>
  <si>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</si>
  <si>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</si>
  <si>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</si>
  <si>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</si>
  <si>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</si>
  <si>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</si>
  <si>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</si>
  <si>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</si>
  <si>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</si>
  <si>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</si>
  <si>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</si>
  <si>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</si>
  <si>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</si>
  <si>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</si>
  <si>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</si>
  <si>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</si>
  <si>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</si>
  <si>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</si>
  <si>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</si>
  <si>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</si>
  <si>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</si>
  <si>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</si>
  <si>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</si>
  <si>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</si>
  <si>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</si>
  <si>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</si>
  <si>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</si>
  <si>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</si>
  <si>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</si>
  <si>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</si>
  <si>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</si>
  <si>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</si>
  <si>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</si>
  <si>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</si>
  <si>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</si>
  <si>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</si>
  <si>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</si>
  <si>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</si>
  <si>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</si>
  <si>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</si>
  <si>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</si>
  <si>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</si>
  <si>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</si>
  <si>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</si>
  <si>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</si>
  <si>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</si>
  <si>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</si>
  <si>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</si>
  <si>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</si>
  <si>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</si>
  <si>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</si>
  <si>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</si>
  <si>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</si>
  <si>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</si>
  <si>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</si>
  <si>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</si>
  <si>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</si>
  <si>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</si>
  <si>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</si>
  <si>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</si>
  <si>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</si>
  <si>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</si>
  <si>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</si>
  <si>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</si>
  <si>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</si>
  <si>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</si>
  <si>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</si>
  <si>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</si>
  <si>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</si>
  <si>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</si>
  <si>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</si>
  <si>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</si>
  <si>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</si>
  <si>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</si>
  <si>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</si>
  <si>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</si>
  <si>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</si>
  <si>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</si>
  <si>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</si>
  <si>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</si>
  <si>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</si>
  <si>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</si>
  <si>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</si>
  <si>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</si>
  <si>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</si>
  <si>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</si>
  <si>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</si>
  <si>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</si>
  <si>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</si>
  <si>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</si>
  <si>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</si>
  <si>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</si>
  <si>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</si>
  <si>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</si>
  <si>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</si>
  <si>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</si>
  <si>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</si>
  <si>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</si>
  <si>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</si>
  <si>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</si>
  <si>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</si>
  <si>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</si>
  <si>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</si>
  <si>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</si>
  <si>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</si>
  <si>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</si>
  <si>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</si>
  <si>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</si>
  <si>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</si>
  <si>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</si>
  <si>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</si>
  <si>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</si>
  <si>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</si>
  <si>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</si>
  <si>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</si>
  <si>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</si>
  <si>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</si>
  <si>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</si>
  <si>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</si>
  <si>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</si>
  <si>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</si>
  <si>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</si>
  <si>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</si>
  <si>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</si>
  <si>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</si>
  <si>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</si>
  <si>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</si>
  <si>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</si>
  <si>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</si>
  <si>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</si>
  <si>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</si>
  <si>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</si>
  <si>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</si>
  <si>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</si>
  <si>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</si>
  <si>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</si>
  <si>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</si>
  <si>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</si>
  <si>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</si>
  <si>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</si>
  <si>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</si>
  <si>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</si>
  <si>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</si>
  <si>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</si>
  <si>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</si>
  <si>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</si>
  <si>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</si>
  <si>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</si>
  <si>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</si>
  <si>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</si>
  <si>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</si>
  <si>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</si>
  <si>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</si>
  <si>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</si>
  <si>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</si>
  <si>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</si>
  <si>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</si>
  <si>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</si>
  <si>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</si>
  <si>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</si>
  <si>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</si>
  <si>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</si>
  <si>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</si>
  <si>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</si>
  <si>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</si>
  <si>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</si>
  <si>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</si>
  <si>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</si>
  <si>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</si>
  <si>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</si>
  <si>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</si>
  <si>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</si>
  <si>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</si>
  <si>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</si>
  <si>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</si>
  <si>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</si>
  <si>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</si>
  <si>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</si>
  <si>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</si>
  <si>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</si>
  <si>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</si>
  <si>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</si>
  <si>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</si>
  <si>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</si>
  <si>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</si>
  <si>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</si>
  <si>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</si>
  <si>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</si>
  <si>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</si>
  <si>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</si>
  <si>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</si>
  <si>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</si>
  <si>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</si>
  <si>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</si>
  <si>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</si>
  <si>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</si>
  <si>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</si>
  <si>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</si>
  <si>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</si>
  <si>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</si>
  <si>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</si>
  <si>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</si>
  <si>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</si>
  <si>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</si>
  <si>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</si>
  <si>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</si>
  <si>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</si>
  <si>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</si>
  <si>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</si>
  <si>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</si>
  <si>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</si>
  <si>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</si>
  <si>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</si>
  <si>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</si>
  <si>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</si>
  <si>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</si>
  <si>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</si>
  <si>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</si>
  <si>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</si>
  <si>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</si>
  <si>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</si>
  <si>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</si>
  <si>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</si>
  <si>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</si>
  <si>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</si>
  <si>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</si>
  <si>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</si>
  <si>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</si>
  <si>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</si>
  <si>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</si>
  <si>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</si>
  <si>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</si>
  <si>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</si>
  <si>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</si>
  <si>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</si>
  <si>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</si>
  <si>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</si>
  <si>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</si>
  <si>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</si>
  <si>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</si>
  <si>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</si>
  <si>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</si>
  <si>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</si>
  <si>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</si>
  <si>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</si>
  <si>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</si>
  <si>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</si>
  <si>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</si>
  <si>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</si>
  <si>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</si>
  <si>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</si>
  <si>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</si>
  <si>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</si>
  <si>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</si>
  <si>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</si>
  <si>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</si>
  <si>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</si>
  <si>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</si>
  <si>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</si>
  <si>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</si>
  <si>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</si>
  <si>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</si>
  <si>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</si>
  <si>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</si>
  <si>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</si>
  <si>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</si>
  <si>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</si>
  <si>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</si>
  <si>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</si>
  <si>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</si>
  <si>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</si>
  <si>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</si>
  <si>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</si>
  <si>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</si>
  <si>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</si>
  <si>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</si>
  <si>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</si>
  <si>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</si>
  <si>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</si>
  <si>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</si>
  <si>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</si>
  <si>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</si>
  <si>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</si>
  <si>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</si>
  <si>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</si>
  <si>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</si>
  <si>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</si>
  <si>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</si>
  <si>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</si>
  <si>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</si>
  <si>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</si>
  <si>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</si>
  <si>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</si>
  <si>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</si>
  <si>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</si>
  <si>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</si>
  <si>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</si>
  <si>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</si>
  <si>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</si>
  <si>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</si>
  <si>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</si>
  <si>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</si>
  <si>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</si>
  <si>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</si>
  <si>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</si>
  <si>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</si>
  <si>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</si>
  <si>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</si>
  <si>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</si>
  <si>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</si>
  <si>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</si>
  <si>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</si>
  <si>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</si>
  <si>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</si>
  <si>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</si>
  <si>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</si>
  <si>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</si>
  <si>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</si>
  <si>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</si>
  <si>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</si>
  <si>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</si>
  <si>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</si>
  <si>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</si>
  <si>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</si>
  <si>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</si>
  <si>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</si>
  <si>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</si>
  <si>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</si>
  <si>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</si>
  <si>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</si>
  <si>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</si>
  <si>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</si>
  <si>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</si>
  <si>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</si>
  <si>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</si>
  <si>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</si>
  <si>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</si>
  <si>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</si>
  <si>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</si>
  <si>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</si>
  <si>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</si>
  <si>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</si>
  <si>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</si>
  <si>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</si>
  <si>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</si>
  <si>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</si>
  <si>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</si>
  <si>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</si>
  <si>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</si>
  <si>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</si>
  <si>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</si>
  <si>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</si>
  <si>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</si>
  <si>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</si>
  <si>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</si>
  <si>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</si>
  <si>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</si>
  <si>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</si>
  <si>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</si>
  <si>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</si>
  <si>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</si>
  <si>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</si>
  <si>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</si>
  <si>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</si>
  <si>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</si>
  <si>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</si>
  <si>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</si>
  <si>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</si>
  <si>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</si>
  <si>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</si>
  <si>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</si>
  <si>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</si>
  <si>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</si>
  <si>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</si>
  <si>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</si>
  <si>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</si>
  <si>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</si>
  <si>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</si>
  <si>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</si>
  <si>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</si>
  <si>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</si>
  <si>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</si>
  <si>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</si>
  <si>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</si>
  <si>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</si>
  <si>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</si>
  <si>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</si>
  <si>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</si>
  <si>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</si>
  <si>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</si>
  <si>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</si>
  <si>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</si>
  <si>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</si>
  <si>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</si>
  <si>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</si>
  <si>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</si>
  <si>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</si>
  <si>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</si>
  <si>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</si>
  <si>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</si>
  <si>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</si>
  <si>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</si>
  <si>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</si>
  <si>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</si>
  <si>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</si>
  <si>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</si>
  <si>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</si>
  <si>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</si>
  <si>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</si>
  <si>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</si>
  <si>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</si>
  <si>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</si>
  <si>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</si>
  <si>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</si>
  <si>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</si>
  <si>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</si>
  <si>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</si>
  <si>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</si>
  <si>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</si>
  <si>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</si>
  <si>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</si>
  <si>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</si>
  <si>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</si>
  <si>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</si>
  <si>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</si>
  <si>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</si>
  <si>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</si>
  <si>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</si>
  <si>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</si>
  <si>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</si>
  <si>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</si>
  <si>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</si>
  <si>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</si>
  <si>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</si>
  <si>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</si>
  <si>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</si>
  <si>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</si>
  <si>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</si>
  <si>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</si>
  <si>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</si>
  <si>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</si>
  <si>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</si>
  <si>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</si>
  <si>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</si>
  <si>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</si>
  <si>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</si>
  <si>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</si>
  <si>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</si>
  <si>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</si>
  <si>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</si>
  <si>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</si>
  <si>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</si>
  <si>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</si>
  <si>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</si>
  <si>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</si>
  <si>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</si>
  <si>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</si>
  <si>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</si>
  <si>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</si>
  <si>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</si>
  <si>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</si>
  <si>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</si>
  <si>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</si>
  <si>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</si>
  <si>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</si>
  <si>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</si>
  <si>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</si>
  <si>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</si>
  <si>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</si>
  <si>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</si>
  <si>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</si>
  <si>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</si>
  <si>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</si>
  <si>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</si>
  <si>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</si>
  <si>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</si>
  <si>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</si>
  <si>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</si>
  <si>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</si>
  <si>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</si>
  <si>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</si>
  <si>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</si>
  <si>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</si>
  <si>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</si>
  <si>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</si>
  <si>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</si>
  <si>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</si>
  <si>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</si>
  <si>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</si>
  <si>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</si>
  <si>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</si>
  <si>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</si>
  <si>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</si>
  <si>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</si>
  <si>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</si>
  <si>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</si>
  <si>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</si>
  <si>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</si>
  <si>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</si>
  <si>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</si>
  <si>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</si>
  <si>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</si>
  <si>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</si>
  <si>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</si>
  <si>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</si>
  <si>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</si>
  <si>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</si>
  <si>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</si>
  <si>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</si>
  <si>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</si>
  <si>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</si>
  <si>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</si>
  <si>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</si>
  <si>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</si>
  <si>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</si>
  <si>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</si>
  <si>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</si>
  <si>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</si>
  <si>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</si>
  <si>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</si>
  <si>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</si>
  <si>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</si>
  <si>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</si>
  <si>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</si>
  <si>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</si>
  <si>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</si>
  <si>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</si>
  <si>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</si>
  <si>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</si>
  <si>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</si>
  <si>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</si>
  <si>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</si>
  <si>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</si>
  <si>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</si>
  <si>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</si>
  <si>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</si>
  <si>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</si>
  <si>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</si>
  <si>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</si>
  <si>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</si>
  <si>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</si>
  <si>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</si>
  <si>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</si>
  <si>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</si>
  <si>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</si>
  <si>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</si>
  <si>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</si>
  <si>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</si>
  <si>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</si>
  <si>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</si>
  <si>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</si>
  <si>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</si>
  <si>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</si>
  <si>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</si>
  <si>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</si>
  <si>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</si>
  <si>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</si>
  <si>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</si>
  <si>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</si>
  <si>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</si>
  <si>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</si>
  <si>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</si>
  <si>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</si>
  <si>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</si>
  <si>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</si>
  <si>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</si>
  <si>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</si>
  <si>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</si>
  <si>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</si>
  <si>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</si>
  <si>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</si>
  <si>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</si>
  <si>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</si>
  <si>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</si>
  <si>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</si>
  <si>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</si>
  <si>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</si>
  <si>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</si>
  <si>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</si>
  <si>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</si>
  <si>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</si>
  <si>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</si>
  <si>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</si>
  <si>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</si>
  <si>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</si>
  <si>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</si>
  <si>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</si>
  <si>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</si>
  <si>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</si>
  <si>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</si>
  <si>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</si>
  <si>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</si>
  <si>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</si>
  <si>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</si>
  <si>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</si>
  <si>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</si>
  <si>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</si>
  <si>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</si>
  <si>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</si>
  <si>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</si>
  <si>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</si>
  <si>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</si>
  <si>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</si>
  <si>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</si>
  <si>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</si>
  <si>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</si>
  <si>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</si>
  <si>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</si>
  <si>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</si>
  <si>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</si>
  <si>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</si>
  <si>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</si>
  <si>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</si>
  <si>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</si>
  <si>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</si>
  <si>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</si>
  <si>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</si>
  <si>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</si>
  <si>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</si>
  <si>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</si>
  <si>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</si>
  <si>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</si>
  <si>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</si>
  <si>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</si>
  <si>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</si>
  <si>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</si>
  <si>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</si>
  <si>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</si>
  <si>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</si>
  <si>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</si>
  <si>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</si>
  <si>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</si>
  <si>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</si>
  <si>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</si>
  <si>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</si>
  <si>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</si>
  <si>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</si>
  <si>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</si>
  <si>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</si>
  <si>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</si>
  <si>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</si>
  <si>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</si>
  <si>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</si>
  <si>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</si>
  <si>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</si>
  <si>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</si>
  <si>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</si>
  <si>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</si>
  <si>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</si>
  <si>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</si>
  <si>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</si>
  <si>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</si>
  <si>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</si>
  <si>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</si>
  <si>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</si>
  <si>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</si>
  <si>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</si>
  <si>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</si>
  <si>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</si>
  <si>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</si>
  <si>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</si>
  <si>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</si>
  <si>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</si>
  <si>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</si>
  <si>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</si>
  <si>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</si>
  <si>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</si>
  <si>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</si>
  <si>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</si>
  <si>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</si>
  <si>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</si>
  <si>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</si>
  <si>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</si>
  <si>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</si>
  <si>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</si>
  <si>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</si>
  <si>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</si>
  <si>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</si>
  <si>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</si>
  <si>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</si>
  <si>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</si>
  <si>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</si>
  <si>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</si>
  <si>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</si>
  <si>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</si>
  <si>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</si>
  <si>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</si>
  <si>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</si>
  <si>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</si>
  <si>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</si>
  <si>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</si>
  <si>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</si>
  <si>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</si>
  <si>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</si>
  <si>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</si>
  <si>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</si>
  <si>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</si>
  <si>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</si>
  <si>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</si>
  <si>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</si>
  <si>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</si>
  <si>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</si>
  <si>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</si>
  <si>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</si>
  <si>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</si>
  <si>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</si>
  <si>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</si>
  <si>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</si>
  <si>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</si>
  <si>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</si>
  <si>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</si>
  <si>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</si>
  <si>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</si>
  <si>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</si>
  <si>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</si>
  <si>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</si>
  <si>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</si>
  <si>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</si>
  <si>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</si>
  <si>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</si>
  <si>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</si>
  <si>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</si>
  <si>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</si>
  <si>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</si>
  <si>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</si>
  <si>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</si>
  <si>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</si>
  <si>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</si>
  <si>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</si>
  <si>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</si>
  <si>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</si>
  <si>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</si>
  <si>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</si>
  <si>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</si>
  <si>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</si>
  <si>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</si>
  <si>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</si>
  <si>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</si>
  <si>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</si>
  <si>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</si>
  <si>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</si>
  <si>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</si>
  <si>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</si>
  <si>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</si>
  <si>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</si>
  <si>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</si>
  <si>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</si>
  <si>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</si>
  <si>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</si>
  <si>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</si>
  <si>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</si>
  <si>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</si>
  <si>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</si>
  <si>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</si>
  <si>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</si>
  <si>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</si>
  <si>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</si>
  <si>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</si>
  <si>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</si>
  <si>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</si>
  <si>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</si>
  <si>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</si>
  <si>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</si>
  <si>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</si>
  <si>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</si>
  <si>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</si>
  <si>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</si>
  <si>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</si>
  <si>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</si>
  <si>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</si>
  <si>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</si>
  <si>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</si>
  <si>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</si>
  <si>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</si>
  <si>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</si>
  <si>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</si>
  <si>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</si>
  <si>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</si>
  <si>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</si>
  <si>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</si>
  <si>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</si>
  <si>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</si>
  <si>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</si>
  <si>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</si>
  <si>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</si>
  <si>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</si>
  <si>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</si>
  <si>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</si>
  <si>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</si>
  <si>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</si>
  <si>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</si>
  <si>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</si>
  <si>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</si>
  <si>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</si>
  <si>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</si>
  <si>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</si>
  <si>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</si>
  <si>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</si>
  <si>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</si>
  <si>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</si>
  <si>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</si>
  <si>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</si>
  <si>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</si>
  <si>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</si>
  <si>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</si>
  <si>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</si>
  <si>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</si>
  <si>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</si>
  <si>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</si>
  <si>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</si>
  <si>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</si>
  <si>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</si>
  <si>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</si>
  <si>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</si>
  <si>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</si>
  <si>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</si>
  <si>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</si>
  <si>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</si>
  <si>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</si>
  <si>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</si>
  <si>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</si>
  <si>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</si>
  <si>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</si>
  <si>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</si>
  <si>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</si>
  <si>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</si>
  <si>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</si>
  <si>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</si>
  <si>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</si>
  <si>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</si>
  <si>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</si>
  <si>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</si>
  <si>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</si>
  <si>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</si>
  <si>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</si>
  <si>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</si>
  <si>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</si>
  <si>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</si>
  <si>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</si>
  <si>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</si>
  <si>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</si>
  <si>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</si>
  <si>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</si>
  <si>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</si>
  <si>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</si>
  <si>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</si>
  <si>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</si>
  <si>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</si>
  <si>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</si>
  <si>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</si>
  <si>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</si>
  <si>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</si>
  <si>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</si>
  <si>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</si>
  <si>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</si>
  <si>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</si>
  <si>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</si>
  <si>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</si>
  <si>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</si>
  <si>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</si>
  <si>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</si>
  <si>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</si>
  <si>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</si>
  <si>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</si>
  <si>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</si>
  <si>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</si>
  <si>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</si>
  <si>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</si>
  <si>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</si>
  <si>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</si>
  <si>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</si>
  <si>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</si>
  <si>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</si>
  <si>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</si>
  <si>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</si>
  <si>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</si>
  <si>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</si>
  <si>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</si>
  <si>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</si>
  <si>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</si>
  <si>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</si>
  <si>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</si>
  <si>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</si>
  <si>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</si>
  <si>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</si>
  <si>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</si>
  <si>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</si>
  <si>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</si>
  <si>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</si>
  <si>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</si>
  <si>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</si>
  <si>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</si>
  <si>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</si>
  <si>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</si>
  <si>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</si>
  <si>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</si>
  <si>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</si>
  <si>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</si>
  <si>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</si>
  <si>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</si>
  <si>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</si>
  <si>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</si>
  <si>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</si>
  <si>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</si>
  <si>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</si>
  <si>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</si>
  <si>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</si>
  <si>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</si>
  <si>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</si>
  <si>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</si>
  <si>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</si>
  <si>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</si>
  <si>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</si>
  <si>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</si>
  <si>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</si>
  <si>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</si>
  <si>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</si>
  <si>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</si>
  <si>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</si>
  <si>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</si>
  <si>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</si>
  <si>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</si>
  <si>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</si>
  <si>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</si>
  <si>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</si>
  <si>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</si>
  <si>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</si>
  <si>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</si>
  <si>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</si>
  <si>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</si>
  <si>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</si>
  <si>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</si>
  <si>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</si>
  <si>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</si>
  <si>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</si>
  <si>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</si>
  <si>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</si>
  <si>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</si>
  <si>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</si>
  <si>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</si>
  <si>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</si>
  <si>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</si>
  <si>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</si>
  <si>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</si>
  <si>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</si>
  <si>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</si>
  <si>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</si>
  <si>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</si>
  <si>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</si>
  <si>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</si>
  <si>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</si>
  <si>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</si>
  <si>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</si>
  <si>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</si>
  <si>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</si>
  <si>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</si>
  <si>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</si>
  <si>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</si>
  <si>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</si>
  <si>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</si>
  <si>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</si>
  <si>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</si>
  <si>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</si>
  <si>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</si>
  <si>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</si>
  <si>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</si>
  <si>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</si>
  <si>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</si>
  <si>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</si>
  <si>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</si>
  <si>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</si>
  <si>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</si>
  <si>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</si>
  <si>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</si>
  <si>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</si>
  <si>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</si>
  <si>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</si>
  <si>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</si>
  <si>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</si>
  <si>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</si>
  <si>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</si>
  <si>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</si>
  <si>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</si>
  <si>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</si>
  <si>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</si>
  <si>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</si>
  <si>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</si>
  <si>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</si>
  <si>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</si>
  <si>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</si>
  <si>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</si>
  <si>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</si>
  <si>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</si>
  <si>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</si>
  <si>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</si>
  <si>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</si>
  <si>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</si>
  <si>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</si>
  <si>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</si>
  <si>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</si>
  <si>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</si>
  <si>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</si>
  <si>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</si>
  <si>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</si>
  <si>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</si>
  <si>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</si>
  <si>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</si>
  <si>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</si>
  <si>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</si>
  <si>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</si>
  <si>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</si>
  <si>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</si>
  <si>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</si>
  <si>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</si>
  <si>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</si>
  <si>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</si>
  <si>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</si>
  <si>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</si>
  <si>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</si>
  <si>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</si>
  <si>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</si>
  <si>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</si>
  <si>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</si>
  <si>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</si>
  <si>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</si>
  <si>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</si>
  <si>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</si>
  <si>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</si>
  <si>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</si>
  <si>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</si>
  <si>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</si>
  <si>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</si>
  <si>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</si>
  <si>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</si>
  <si>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</si>
  <si>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</si>
  <si>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</si>
  <si>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</si>
  <si>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</si>
  <si>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</si>
  <si>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</si>
  <si>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</si>
  <si>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</si>
  <si>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</si>
  <si>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</si>
  <si>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</si>
  <si>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</si>
  <si>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</si>
  <si>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</si>
  <si>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</si>
  <si>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</si>
  <si>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</si>
  <si>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</si>
  <si>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</si>
  <si>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</si>
  <si>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</si>
  <si>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</si>
  <si>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</si>
  <si>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</si>
  <si>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</si>
  <si>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</si>
  <si>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</si>
  <si>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</si>
  <si>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</si>
  <si>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</si>
  <si>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</si>
  <si>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</si>
  <si>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</si>
  <si>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</si>
  <si>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</si>
  <si>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</si>
  <si>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</si>
  <si>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</si>
  <si>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</si>
  <si>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</si>
  <si>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</si>
  <si>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</si>
  <si>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</si>
  <si>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</si>
  <si>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</si>
  <si>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</si>
  <si>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</si>
  <si>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</si>
  <si>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</si>
  <si>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</si>
  <si>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</si>
  <si>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</si>
  <si>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</si>
  <si>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</si>
  <si>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</si>
  <si>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</si>
  <si>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</si>
  <si>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</si>
  <si>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</si>
  <si>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</si>
  <si>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</si>
  <si>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</si>
  <si>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</si>
  <si>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</si>
  <si>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</si>
  <si>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</si>
  <si>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</si>
  <si>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</si>
  <si>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</si>
  <si>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</si>
  <si>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</si>
  <si>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</si>
  <si>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</si>
  <si>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</si>
  <si>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</si>
  <si>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</si>
  <si>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</si>
  <si>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</si>
  <si>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</si>
  <si>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</si>
  <si>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</si>
  <si>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</si>
  <si>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</si>
  <si>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</si>
  <si>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</si>
  <si>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</si>
  <si>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</si>
  <si>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</si>
  <si>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</si>
  <si>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</si>
  <si>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</si>
  <si>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</si>
  <si>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</si>
  <si>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</si>
  <si>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</si>
  <si>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</si>
  <si>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</si>
  <si>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</si>
  <si>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</si>
  <si>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</si>
  <si>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</si>
  <si>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</si>
  <si>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</si>
  <si>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</si>
  <si>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</si>
  <si>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</si>
  <si>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</si>
  <si>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</si>
  <si>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</si>
  <si>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</si>
  <si>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</si>
  <si>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</si>
  <si>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</si>
  <si>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</si>
  <si>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</si>
  <si>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</si>
  <si>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</si>
  <si>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</si>
  <si>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</si>
  <si>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</si>
  <si>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</si>
  <si>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</si>
  <si>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</si>
  <si>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</si>
  <si>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</si>
  <si>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</si>
  <si>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</si>
  <si>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</si>
  <si>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</si>
  <si>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</si>
  <si>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</si>
  <si>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</si>
  <si>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</si>
  <si>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</si>
  <si>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</si>
  <si>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</si>
  <si>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</si>
  <si>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</si>
  <si>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</si>
  <si>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</si>
  <si>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</si>
  <si>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</si>
  <si>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</si>
  <si>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</si>
  <si>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</si>
  <si>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</si>
  <si>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</si>
  <si>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</si>
  <si>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</si>
  <si>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</si>
  <si>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</si>
  <si>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</si>
  <si>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</si>
  <si>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</si>
  <si>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</si>
  <si>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</si>
  <si>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</si>
  <si>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</si>
  <si>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</si>
  <si>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</si>
  <si>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</si>
  <si>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</si>
  <si>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</si>
  <si>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</si>
  <si>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</si>
  <si>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</si>
  <si>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</si>
  <si>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</si>
  <si>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</si>
  <si>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</si>
  <si>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</si>
  <si>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</si>
  <si>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</si>
  <si>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</si>
  <si>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</si>
  <si>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</si>
  <si>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</si>
  <si>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</si>
  <si>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</si>
  <si>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</si>
  <si>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</si>
  <si>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</si>
  <si>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</si>
  <si>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</si>
  <si>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</si>
  <si>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</si>
  <si>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</si>
  <si>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</si>
  <si>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</si>
  <si>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</si>
  <si>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</si>
  <si>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</si>
  <si>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</si>
  <si>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</si>
  <si>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</si>
  <si>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</si>
  <si>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</si>
  <si>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</si>
  <si>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</si>
  <si>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</si>
  <si>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</si>
  <si>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</si>
  <si>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</si>
  <si>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</si>
  <si>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</si>
  <si>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</si>
  <si>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</si>
  <si>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</si>
  <si>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</si>
  <si>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</si>
  <si>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</si>
  <si>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</si>
  <si>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</si>
  <si>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</si>
  <si>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</si>
  <si>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</si>
  <si>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</si>
  <si>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</si>
  <si>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</si>
  <si>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</si>
  <si>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</si>
  <si>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</si>
  <si>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</si>
  <si>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</si>
  <si>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</si>
  <si>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</si>
  <si>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</si>
  <si>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</si>
  <si>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</si>
  <si>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</si>
  <si>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</si>
  <si>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</si>
  <si>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</si>
  <si>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</si>
  <si>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</si>
  <si>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</si>
  <si>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</si>
  <si>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</si>
  <si>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</si>
  <si>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</si>
  <si>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</si>
  <si>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</si>
  <si>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</si>
  <si>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</si>
  <si>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</si>
  <si>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</si>
  <si>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</si>
  <si>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</si>
  <si>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</si>
  <si>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</si>
  <si>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</si>
  <si>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</si>
  <si>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</si>
  <si>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</si>
  <si>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</si>
  <si>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</si>
  <si>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</si>
  <si>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</si>
  <si>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</si>
  <si>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</si>
  <si>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</si>
  <si>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</si>
  <si>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</si>
  <si>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</si>
  <si>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</si>
  <si>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</si>
  <si>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</si>
  <si>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</si>
  <si>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</si>
  <si>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</si>
  <si>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</si>
  <si>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</si>
  <si>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</si>
  <si>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</si>
  <si>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</si>
  <si>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</si>
  <si>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</si>
  <si>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</si>
  <si>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</si>
  <si>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</si>
  <si>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</si>
  <si>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</si>
  <si>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</si>
  <si>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</si>
  <si>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</si>
  <si>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</si>
  <si>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</si>
  <si>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</si>
  <si>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</si>
  <si>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</si>
  <si>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</si>
  <si>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</si>
  <si>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</si>
  <si>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</si>
  <si>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</si>
  <si>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</si>
  <si>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</si>
  <si>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</si>
  <si>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</si>
  <si>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</si>
  <si>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</si>
  <si>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</si>
  <si>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</si>
  <si>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</si>
  <si>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</si>
  <si>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</si>
  <si>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</si>
  <si>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</si>
  <si>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</si>
  <si>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</si>
  <si>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</si>
  <si>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</si>
  <si>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</si>
  <si>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</si>
  <si>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</si>
  <si>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</si>
  <si>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</si>
  <si>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</si>
  <si>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</si>
  <si>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</si>
  <si>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</si>
  <si>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</si>
  <si>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</si>
  <si>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</si>
  <si>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</si>
  <si>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</si>
  <si>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</si>
  <si>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</si>
  <si>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</si>
  <si>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</si>
  <si>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</si>
  <si>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</si>
  <si>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</si>
  <si>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</si>
  <si>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</si>
  <si>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</si>
  <si>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</si>
  <si>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</si>
  <si>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</si>
  <si>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</si>
  <si>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</si>
  <si>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</si>
  <si>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</si>
  <si>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</si>
  <si>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</si>
  <si>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</si>
  <si>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</si>
  <si>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</si>
  <si>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</si>
  <si>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</si>
  <si>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</si>
  <si>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</si>
  <si>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</si>
  <si>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</si>
  <si>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</si>
  <si>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</si>
  <si>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</si>
  <si>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</si>
  <si>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</si>
  <si>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</si>
  <si>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</si>
  <si>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</si>
  <si>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</si>
  <si>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</si>
  <si>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</si>
  <si>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</si>
  <si>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</si>
  <si>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</si>
  <si>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</si>
  <si>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</si>
  <si>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</si>
  <si>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</si>
  <si>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</si>
  <si>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</si>
  <si>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</si>
  <si>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</si>
  <si>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</si>
  <si>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</si>
  <si>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</si>
  <si>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</si>
  <si>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</si>
  <si>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</si>
  <si>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</si>
  <si>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</si>
  <si>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</si>
  <si>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</si>
  <si>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</si>
  <si>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</si>
  <si>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</si>
  <si>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</si>
  <si>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</si>
  <si>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</si>
  <si>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</si>
  <si>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</si>
  <si>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</si>
  <si>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</si>
  <si>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</si>
  <si>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</si>
  <si>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</si>
  <si>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</si>
  <si>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</si>
  <si>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</si>
  <si>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</si>
  <si>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</si>
  <si>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</si>
  <si>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</si>
  <si>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</si>
  <si>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</si>
  <si>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</si>
  <si>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</si>
  <si>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</si>
  <si>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</si>
  <si>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</si>
  <si>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</si>
  <si>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</si>
  <si>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</si>
  <si>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</si>
  <si>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</si>
  <si>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</si>
  <si>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</si>
  <si>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</si>
  <si>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</si>
  <si>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</si>
  <si>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</si>
  <si>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</si>
  <si>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</si>
  <si>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</si>
  <si>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</si>
  <si>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</si>
  <si>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</si>
  <si>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</si>
  <si>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</si>
  <si>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</si>
  <si>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</si>
  <si>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</si>
  <si>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</si>
  <si>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</si>
  <si>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</si>
  <si>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</si>
  <si>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</si>
  <si>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</si>
  <si>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</si>
  <si>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</si>
  <si>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</si>
  <si>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</si>
  <si>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</si>
  <si>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</si>
  <si>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</si>
  <si>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</si>
  <si>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</si>
  <si>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</si>
  <si>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</si>
  <si>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</si>
  <si>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</si>
  <si>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</si>
  <si>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</si>
  <si>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</si>
  <si>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</si>
  <si>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</si>
  <si>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</si>
  <si>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</si>
  <si>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</si>
  <si>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</si>
  <si>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</si>
  <si>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</si>
  <si>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</si>
  <si>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</si>
  <si>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</si>
  <si>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</si>
  <si>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</si>
  <si>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</si>
  <si>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</si>
  <si>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</si>
  <si>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</si>
  <si>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</si>
  <si>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</si>
  <si>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</si>
  <si>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</si>
  <si>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</si>
  <si>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</si>
  <si>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</si>
  <si>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</si>
  <si>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</si>
  <si>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</si>
  <si>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</si>
  <si>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</si>
  <si>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</si>
  <si>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</si>
  <si>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</si>
  <si>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</si>
  <si>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</si>
  <si>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</si>
  <si>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</si>
  <si>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</si>
  <si>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</si>
  <si>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</si>
  <si>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</si>
  <si>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</si>
  <si>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</si>
  <si>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</si>
  <si>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</si>
  <si>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</si>
  <si>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</si>
  <si>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</si>
  <si>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</si>
  <si>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</si>
  <si>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</si>
  <si>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</si>
  <si>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</si>
  <si>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</si>
  <si>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</si>
  <si>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</si>
  <si>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</si>
  <si>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</si>
  <si>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</si>
  <si>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</si>
  <si>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</si>
  <si>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</si>
  <si>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</si>
  <si>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</si>
  <si>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</si>
  <si>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</si>
  <si>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</si>
  <si>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</si>
  <si>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</si>
  <si>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</si>
  <si>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</si>
  <si>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</si>
  <si>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</si>
  <si>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</si>
  <si>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</si>
  <si>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</si>
  <si>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</si>
  <si>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</si>
  <si>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</si>
  <si>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</si>
  <si>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</si>
  <si>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</si>
  <si>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</si>
  <si>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</si>
  <si>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</si>
  <si>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</si>
  <si>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</si>
  <si>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</si>
  <si>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</si>
  <si>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</si>
  <si>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</si>
  <si>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</si>
  <si>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</si>
  <si>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</si>
  <si>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</si>
  <si>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</si>
  <si>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</si>
  <si>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</si>
  <si>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</si>
  <si>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</si>
  <si>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</si>
  <si>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</si>
  <si>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</si>
  <si>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</si>
  <si>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</si>
  <si>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</si>
  <si>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</si>
  <si>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</si>
  <si>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</si>
  <si>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</si>
  <si>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</si>
  <si>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</si>
  <si>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</si>
  <si>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</si>
  <si>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</si>
  <si>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</si>
  <si>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</si>
  <si>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</si>
  <si>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</si>
  <si>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</si>
  <si>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</si>
  <si>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</si>
  <si>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</si>
  <si>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</si>
  <si>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</si>
  <si>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</si>
  <si>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</si>
  <si>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</si>
  <si>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</si>
  <si>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</si>
  <si>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</si>
  <si>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</si>
  <si>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</si>
  <si>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</si>
  <si>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</si>
  <si>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</si>
  <si>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</si>
  <si>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</si>
  <si>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</si>
  <si>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</si>
  <si>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</si>
  <si>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</si>
  <si>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</si>
  <si>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</si>
  <si>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</si>
  <si>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</si>
  <si>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</si>
  <si>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</si>
  <si>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</si>
  <si>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</si>
  <si>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</si>
  <si>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</si>
  <si>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</si>
  <si>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</si>
  <si>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</si>
  <si>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</si>
  <si>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</si>
  <si>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</si>
  <si>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</si>
  <si>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</si>
  <si>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</si>
  <si>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</si>
  <si>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</si>
  <si>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</si>
  <si>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</si>
  <si>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</si>
  <si>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</si>
  <si>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</si>
  <si>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</si>
  <si>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</si>
  <si>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</si>
  <si>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</si>
  <si>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</si>
  <si>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</si>
  <si>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</si>
  <si>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</si>
  <si>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</si>
  <si>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</si>
  <si>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</si>
  <si>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</si>
  <si>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</si>
  <si>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</si>
  <si>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</si>
  <si>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</si>
  <si>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</si>
  <si>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</si>
  <si>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</si>
  <si>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</si>
  <si>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</si>
  <si>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</si>
  <si>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</si>
  <si>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</si>
  <si>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</si>
  <si>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</si>
  <si>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</si>
  <si>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</si>
  <si>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</si>
  <si>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</si>
  <si>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</si>
  <si>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</si>
  <si>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</si>
  <si>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</si>
  <si>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</si>
  <si>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</si>
  <si>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</si>
  <si>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</si>
  <si>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</si>
  <si>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</si>
  <si>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</si>
  <si>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</si>
  <si>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</si>
  <si>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</si>
  <si>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</si>
  <si>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</si>
  <si>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</si>
  <si>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</si>
  <si>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</si>
  <si>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</si>
  <si>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</si>
  <si>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</si>
  <si>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</si>
  <si>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</si>
  <si>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</si>
  <si>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</si>
  <si>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</si>
  <si>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</si>
  <si>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</si>
  <si>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</si>
  <si>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</si>
  <si>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</si>
  <si>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</si>
  <si>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</si>
  <si>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</si>
  <si>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</si>
  <si>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</si>
  <si>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</si>
  <si>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</si>
  <si>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</si>
  <si>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</si>
  <si>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</si>
  <si>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</si>
  <si>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</si>
  <si>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</si>
  <si>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</si>
  <si>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</si>
  <si>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</si>
  <si>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</si>
  <si>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</si>
  <si>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</si>
  <si>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</si>
  <si>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</si>
  <si>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</si>
  <si>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</si>
  <si>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</si>
  <si>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</si>
  <si>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</si>
  <si>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</si>
  <si>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</si>
  <si>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</si>
  <si>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</si>
  <si>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</si>
  <si>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</si>
  <si>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</si>
  <si>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</si>
  <si>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</si>
  <si>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</si>
  <si>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</si>
  <si>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</si>
  <si>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</si>
  <si>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</si>
  <si>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</si>
  <si>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</si>
  <si>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</si>
  <si>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</si>
  <si>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</si>
  <si>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</si>
  <si>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</si>
  <si>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</si>
  <si>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</si>
  <si>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</si>
  <si>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</si>
  <si>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</si>
  <si>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</si>
  <si>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</si>
  <si>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</si>
  <si>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</si>
  <si>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</si>
  <si>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</si>
  <si>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</si>
  <si>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</si>
  <si>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</si>
  <si>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</si>
  <si>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</si>
  <si>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</si>
  <si>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</si>
  <si>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</si>
  <si>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</si>
  <si>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</si>
  <si>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</si>
  <si>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</si>
  <si>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</si>
  <si>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</si>
  <si>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</si>
  <si>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</si>
  <si>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</si>
  <si>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</si>
  <si>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</si>
  <si>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</si>
  <si>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</si>
  <si>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</si>
  <si>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</si>
  <si>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</si>
  <si>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</si>
  <si>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</si>
  <si>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</si>
  <si>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</si>
  <si>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</si>
  <si>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</si>
  <si>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</si>
  <si>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</si>
  <si>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</si>
  <si>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</si>
  <si>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</si>
  <si>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</si>
  <si>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</si>
  <si>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</si>
  <si>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</si>
  <si>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</si>
  <si>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</si>
  <si>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</si>
  <si>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</si>
  <si>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</si>
  <si>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</si>
  <si>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</si>
  <si>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</si>
  <si>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</si>
  <si>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</si>
  <si>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</si>
  <si>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</si>
  <si>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</si>
  <si>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</si>
  <si>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</si>
  <si>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</si>
  <si>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</si>
  <si>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</si>
  <si>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</si>
  <si>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</si>
  <si>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</si>
  <si>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</si>
  <si>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</si>
  <si>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</si>
  <si>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</si>
  <si>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</si>
  <si>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</si>
  <si>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</si>
  <si>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</si>
  <si>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</si>
  <si>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</si>
  <si>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</si>
  <si>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</si>
  <si>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</si>
  <si>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</si>
  <si>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</si>
  <si>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</si>
  <si>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</si>
  <si>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</si>
  <si>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</si>
  <si>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</si>
  <si>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</si>
  <si>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</si>
  <si>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</si>
  <si>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</si>
  <si>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</si>
  <si>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</si>
  <si>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</si>
  <si>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</si>
  <si>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</si>
  <si>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</si>
  <si>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</si>
  <si>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</si>
  <si>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</si>
  <si>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</si>
  <si>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</si>
  <si>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</si>
  <si>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</si>
  <si>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</si>
  <si>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</si>
  <si>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</si>
  <si>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</si>
  <si>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</si>
  <si>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</si>
  <si>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</si>
  <si>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</si>
  <si>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</si>
  <si>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</si>
  <si>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</si>
  <si>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</si>
  <si>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</si>
  <si>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</si>
  <si>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</si>
  <si>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</si>
  <si>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</si>
  <si>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</si>
  <si>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</si>
  <si>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</si>
  <si>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</si>
  <si>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</si>
  <si>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</si>
  <si>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</si>
  <si>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</si>
  <si>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</si>
  <si>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</si>
  <si>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</si>
  <si>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</si>
  <si>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</si>
  <si>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</si>
  <si>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</si>
  <si>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</si>
  <si>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</si>
  <si>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</si>
  <si>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</si>
  <si>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</si>
  <si>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</si>
  <si>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</si>
  <si>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</si>
  <si>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</si>
  <si>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</si>
  <si>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</si>
  <si>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</si>
  <si>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</si>
  <si>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</si>
  <si>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</si>
  <si>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</si>
  <si>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</si>
  <si>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</si>
  <si>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</si>
  <si>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</si>
  <si>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</si>
  <si>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</si>
  <si>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</si>
  <si>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</si>
  <si>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</si>
  <si>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</si>
  <si>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</si>
  <si>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</si>
  <si>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</si>
  <si>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</si>
  <si>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</si>
  <si>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</si>
  <si>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</si>
  <si>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</si>
  <si>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</si>
  <si>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</si>
  <si>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</si>
  <si>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</si>
  <si>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</si>
  <si>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</si>
  <si>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</si>
  <si>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</si>
  <si>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</si>
  <si>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</si>
  <si>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</si>
  <si>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</si>
  <si>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</si>
  <si>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</si>
  <si>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</si>
  <si>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</si>
  <si>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</si>
  <si>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</si>
  <si>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</si>
  <si>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</si>
  <si>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</si>
  <si>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</si>
  <si>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</si>
  <si>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</si>
  <si>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</si>
  <si>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</si>
  <si>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</si>
  <si>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</si>
  <si>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</si>
  <si>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</si>
  <si>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</si>
  <si>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</si>
  <si>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</si>
  <si>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</si>
  <si>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</si>
  <si>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</si>
  <si>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</si>
  <si>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</si>
  <si>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</si>
  <si>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</si>
  <si>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</si>
  <si>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</si>
  <si>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</si>
  <si>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</si>
  <si>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</si>
  <si>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</si>
  <si>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</si>
  <si>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</si>
  <si>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</si>
  <si>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</si>
  <si>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</si>
  <si>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</si>
  <si>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</si>
  <si>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</si>
  <si>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</si>
  <si>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</si>
  <si>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</si>
  <si>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</si>
  <si>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</si>
  <si>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</si>
  <si>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</si>
  <si>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</si>
  <si>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</si>
  <si>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</si>
  <si>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</si>
  <si>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</si>
  <si>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</si>
  <si>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</si>
  <si>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</si>
  <si>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</si>
  <si>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</si>
  <si>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</si>
  <si>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</si>
  <si>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</si>
  <si>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</si>
  <si>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</si>
  <si>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</si>
  <si>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</si>
  <si>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</si>
  <si>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</si>
  <si>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</si>
  <si>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</si>
  <si>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</si>
  <si>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</si>
  <si>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</si>
  <si>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</si>
  <si>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</si>
  <si>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</si>
  <si>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</si>
  <si>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</si>
  <si>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</si>
  <si>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</si>
  <si>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</si>
  <si>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</si>
  <si>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</si>
  <si>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</si>
  <si>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</si>
  <si>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</si>
  <si>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</si>
  <si>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</si>
  <si>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</si>
  <si>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</si>
  <si>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</si>
  <si>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</si>
  <si>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</si>
  <si>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</si>
  <si>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</si>
  <si>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</si>
  <si>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</si>
  <si>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</si>
  <si>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</si>
  <si>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</si>
  <si>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</si>
  <si>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</si>
  <si>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</si>
  <si>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</si>
  <si>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</si>
  <si>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</si>
  <si>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</si>
  <si>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</si>
  <si>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</si>
  <si>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</si>
  <si>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</si>
  <si>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</si>
  <si>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</si>
  <si>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</si>
  <si>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</si>
  <si>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</si>
  <si>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</si>
  <si>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</si>
  <si>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</si>
  <si>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</si>
  <si>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</si>
  <si>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</si>
  <si>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</si>
  <si>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</si>
  <si>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</si>
  <si>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</si>
  <si>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</si>
  <si>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</si>
  <si>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</si>
  <si>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</si>
  <si>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</si>
  <si>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</si>
  <si>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</si>
  <si>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</si>
  <si>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</si>
  <si>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</si>
  <si>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</si>
  <si>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</si>
  <si>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</si>
  <si>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</si>
  <si>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</si>
  <si>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</si>
  <si>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</si>
  <si>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</si>
  <si>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</si>
  <si>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</si>
  <si>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</si>
  <si>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</si>
  <si>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</si>
  <si>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</si>
  <si>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</si>
  <si>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</si>
  <si>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</si>
  <si>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</si>
  <si>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</si>
  <si>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</si>
  <si>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</si>
  <si>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</si>
  <si>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</si>
  <si>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</si>
  <si>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</si>
  <si>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</si>
  <si>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</si>
  <si>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</si>
  <si>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</si>
  <si>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</si>
  <si>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</si>
  <si>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</si>
  <si>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</si>
  <si>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</si>
  <si>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</si>
  <si>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</si>
  <si>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</si>
  <si>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</si>
  <si>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</si>
  <si>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</si>
  <si>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</si>
  <si>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</si>
  <si>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</si>
  <si>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</si>
  <si>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</si>
  <si>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</si>
  <si>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</si>
  <si>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</si>
  <si>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</si>
  <si>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</si>
  <si>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</si>
  <si>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</si>
  <si>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</si>
  <si>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</si>
  <si>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</si>
  <si>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</si>
  <si>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</si>
  <si>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</si>
  <si>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</si>
  <si>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</si>
  <si>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</si>
  <si>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</si>
  <si>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</si>
  <si>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</si>
  <si>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</si>
  <si>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</si>
  <si>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</si>
  <si>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</si>
  <si>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</si>
  <si>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</si>
  <si>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</si>
  <si>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</si>
  <si>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</si>
  <si>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</si>
  <si>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</si>
  <si>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</si>
  <si>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</si>
  <si>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</si>
  <si>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</si>
  <si>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</si>
  <si>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</si>
  <si>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</si>
  <si>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</si>
  <si>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</si>
  <si>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</si>
  <si>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</si>
  <si>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</si>
  <si>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</si>
  <si>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</si>
  <si>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</si>
  <si>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</si>
  <si>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</si>
  <si>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</si>
  <si>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</si>
  <si>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</si>
  <si>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</si>
  <si>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</si>
  <si>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</si>
  <si>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</si>
  <si>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</si>
  <si>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</si>
  <si>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</si>
  <si>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</si>
  <si>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</si>
  <si>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</si>
  <si>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</si>
  <si>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</si>
  <si>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</si>
  <si>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</si>
  <si>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</si>
  <si>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</si>
  <si>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</si>
  <si>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</si>
  <si>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</si>
  <si>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</si>
  <si>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</si>
  <si>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</si>
  <si>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</si>
  <si>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</si>
  <si>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</si>
  <si>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</si>
  <si>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</si>
  <si>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</si>
  <si>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</si>
  <si>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</si>
  <si>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</si>
  <si>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</si>
  <si>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</si>
  <si>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</si>
  <si>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</si>
  <si>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</si>
  <si>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</si>
  <si>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</si>
  <si>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</si>
  <si>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</si>
  <si>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</si>
  <si>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</si>
  <si>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</si>
  <si>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</si>
  <si>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</si>
  <si>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</si>
  <si>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</si>
  <si>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</si>
  <si>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</si>
  <si>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</si>
  <si>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</si>
  <si>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</si>
  <si>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</si>
  <si>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</si>
  <si>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</si>
  <si>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</si>
  <si>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</si>
  <si>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</si>
  <si>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</si>
  <si>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</si>
  <si>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</si>
  <si>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</si>
  <si>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</si>
  <si>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</si>
  <si>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</si>
  <si>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</si>
  <si>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</si>
  <si>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</si>
  <si>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</si>
  <si>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</si>
  <si>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</si>
  <si>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</si>
  <si>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</si>
  <si>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</si>
  <si>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</si>
  <si>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</si>
  <si>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</si>
  <si>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</si>
  <si>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</si>
  <si>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</si>
  <si>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</si>
  <si>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</si>
  <si>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</si>
  <si>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</si>
  <si>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</si>
  <si>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</si>
  <si>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</si>
  <si>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</si>
  <si>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</si>
  <si>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</si>
  <si>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</si>
  <si>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</si>
  <si>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</si>
  <si>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</si>
  <si>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</si>
  <si>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</si>
  <si>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</si>
  <si>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</si>
  <si>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</si>
  <si>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</si>
  <si>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</si>
  <si>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</si>
  <si>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</si>
  <si>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</si>
  <si>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</si>
  <si>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</si>
  <si>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</si>
  <si>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</si>
  <si>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</si>
  <si>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</si>
  <si>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</si>
  <si>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</si>
  <si>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</si>
  <si>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</si>
  <si>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</si>
  <si>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</si>
  <si>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</si>
  <si>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</si>
  <si>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</si>
  <si>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</si>
  <si>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</si>
  <si>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</si>
  <si>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</si>
  <si>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</si>
  <si>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</si>
  <si>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</si>
  <si>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</si>
  <si>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</si>
  <si>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</si>
  <si>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</si>
  <si>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</si>
  <si>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</si>
  <si>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</si>
  <si>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</si>
  <si>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</si>
  <si>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</si>
  <si>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</si>
  <si>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</si>
  <si>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</si>
  <si>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</si>
  <si>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</si>
  <si>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</si>
  <si>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</si>
  <si>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</si>
  <si>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</si>
  <si>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</si>
  <si>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</si>
  <si>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</si>
  <si>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</si>
  <si>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</si>
  <si>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</si>
  <si>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</si>
  <si>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</si>
  <si>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</si>
  <si>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</si>
  <si>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</si>
  <si>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</si>
  <si>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</si>
  <si>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</si>
  <si>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</si>
  <si>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</si>
  <si>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</si>
  <si>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</si>
  <si>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</si>
  <si>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</si>
  <si>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</si>
  <si>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</si>
  <si>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</si>
  <si>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</si>
  <si>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</si>
  <si>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</si>
  <si>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</si>
  <si>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</si>
  <si>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</si>
  <si>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</si>
  <si>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</si>
  <si>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</si>
  <si>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</si>
  <si>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</si>
  <si>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</si>
  <si>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</si>
  <si>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</si>
  <si>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</si>
  <si>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</si>
  <si>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</si>
  <si>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</si>
  <si>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</si>
  <si>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</si>
  <si>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</si>
  <si>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</si>
  <si>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</si>
  <si>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</si>
  <si>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</si>
  <si>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</si>
  <si>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</si>
  <si>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</si>
  <si>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</si>
  <si>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</si>
  <si>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</si>
  <si>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</si>
  <si>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</si>
  <si>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</si>
  <si>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</si>
  <si>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</si>
  <si>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</si>
  <si>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</si>
  <si>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</si>
  <si>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</si>
  <si>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</si>
  <si>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</si>
  <si>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</si>
  <si>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</si>
  <si>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</si>
  <si>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</si>
  <si>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</si>
  <si>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</si>
  <si>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</si>
  <si>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</si>
  <si>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</si>
  <si>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</si>
  <si>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</si>
  <si>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</si>
  <si>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</si>
  <si>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</si>
  <si>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</si>
  <si>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</si>
  <si>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</si>
  <si>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</si>
  <si>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</si>
  <si>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</si>
  <si>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</si>
  <si>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</si>
  <si>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</si>
  <si>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</si>
  <si>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</si>
  <si>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</si>
  <si>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</si>
  <si>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</si>
  <si>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</si>
  <si>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</si>
  <si>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</si>
  <si>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</si>
  <si>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</si>
  <si>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</si>
  <si>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</si>
  <si>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</si>
  <si>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</si>
  <si>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</si>
  <si>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</si>
  <si>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</si>
  <si>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</si>
  <si>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</si>
  <si>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</si>
  <si>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</si>
  <si>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</si>
  <si>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</si>
  <si>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</si>
  <si>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</si>
  <si>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</si>
  <si>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</si>
  <si>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</si>
  <si>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</si>
  <si>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</si>
  <si>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</si>
  <si>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</si>
  <si>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</si>
  <si>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</si>
  <si>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</si>
  <si>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</si>
  <si>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</si>
  <si>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</si>
  <si>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</si>
  <si>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</si>
  <si>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</si>
  <si>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</si>
  <si>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</si>
  <si>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</si>
  <si>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</si>
  <si>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</si>
  <si>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</si>
  <si>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</si>
  <si>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</si>
  <si>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</si>
  <si>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</si>
  <si>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</si>
  <si>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</si>
  <si>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</si>
  <si>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</si>
  <si>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</si>
  <si>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</si>
  <si>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</si>
  <si>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</si>
  <si>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</si>
  <si>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</si>
  <si>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</si>
  <si>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</si>
  <si>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</si>
  <si>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</si>
  <si>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</si>
  <si>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</si>
  <si>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</si>
  <si>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</si>
  <si>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</si>
  <si>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</si>
  <si>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</si>
  <si>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</si>
  <si>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</si>
  <si>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</si>
  <si>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</si>
  <si>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</si>
  <si>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</si>
  <si>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</si>
  <si>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</si>
  <si>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</si>
  <si>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</si>
  <si>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</si>
  <si>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</si>
  <si>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</si>
  <si>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</si>
  <si>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</si>
  <si>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</si>
  <si>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</si>
  <si>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</si>
  <si>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</si>
  <si>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</si>
  <si>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</si>
  <si>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</si>
  <si>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</si>
  <si>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</si>
  <si>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</si>
  <si>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</si>
  <si>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</si>
  <si>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</si>
  <si>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</si>
  <si>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</si>
  <si>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</si>
  <si>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</si>
  <si>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</si>
  <si>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</si>
  <si>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</si>
  <si>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</si>
  <si>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</si>
  <si>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</si>
  <si>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</si>
  <si>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</si>
  <si>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</si>
  <si>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</si>
  <si>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</si>
  <si>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</si>
  <si>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</si>
  <si>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</si>
  <si>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</si>
  <si>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</si>
  <si>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</si>
  <si>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</si>
  <si>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</si>
  <si>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</si>
  <si>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</si>
  <si>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</si>
  <si>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</si>
  <si>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</si>
  <si>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</si>
  <si>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</si>
  <si>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</si>
  <si>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</si>
  <si>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</si>
  <si>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</si>
  <si>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</si>
  <si>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</si>
  <si>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</si>
  <si>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</si>
  <si>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</si>
  <si>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</si>
  <si>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</si>
  <si>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</si>
  <si>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</si>
  <si>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</si>
  <si>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</si>
  <si>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</si>
  <si>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</si>
  <si>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</si>
  <si>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</si>
  <si>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</si>
  <si>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</si>
  <si>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</si>
  <si>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</si>
  <si>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</si>
  <si>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</si>
  <si>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</si>
  <si>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</si>
  <si>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</si>
  <si>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</si>
  <si>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</si>
  <si>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</si>
  <si>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</si>
  <si>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</si>
  <si>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</si>
  <si>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</si>
  <si>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</si>
  <si>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</si>
  <si>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</si>
  <si>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</si>
  <si>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</si>
  <si>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</si>
  <si>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</si>
  <si>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</si>
  <si>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</si>
  <si>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</si>
  <si>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</si>
  <si>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</si>
  <si>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</si>
  <si>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</si>
  <si>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</si>
  <si>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</si>
  <si>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</si>
  <si>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</si>
  <si>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</si>
  <si>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</si>
  <si>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</si>
  <si>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</si>
  <si>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</si>
  <si>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</si>
  <si>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</si>
  <si>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</si>
  <si>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</si>
  <si>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</si>
  <si>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</si>
  <si>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</si>
  <si>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</si>
  <si>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</si>
  <si>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</si>
  <si>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</si>
  <si>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</si>
  <si>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</si>
  <si>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</si>
  <si>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</si>
  <si>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</si>
  <si>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</si>
  <si>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</si>
  <si>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</si>
  <si>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</si>
  <si>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</si>
  <si>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</si>
  <si>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</si>
  <si>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</si>
  <si>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</si>
  <si>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</si>
  <si>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</si>
  <si>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</si>
  <si>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</si>
  <si>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</si>
  <si>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</si>
  <si>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</si>
  <si>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</si>
  <si>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</si>
  <si>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</si>
  <si>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</si>
  <si>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</si>
  <si>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</si>
  <si>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</si>
  <si>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</si>
  <si>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</si>
  <si>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</si>
  <si>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</si>
  <si>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</si>
  <si>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</si>
  <si>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</si>
  <si>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</si>
  <si>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</si>
  <si>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</si>
  <si>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</si>
  <si>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</si>
  <si>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</si>
  <si>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</si>
  <si>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</si>
  <si>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</si>
  <si>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</si>
  <si>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</si>
  <si>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</si>
  <si>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</si>
  <si>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</si>
  <si>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</si>
  <si>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</si>
  <si>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</si>
  <si>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</si>
  <si>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</si>
  <si>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</si>
  <si>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</si>
  <si>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</si>
  <si>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</si>
  <si>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</si>
  <si>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</si>
  <si>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</si>
  <si>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</si>
  <si>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</si>
  <si>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</si>
  <si>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</si>
  <si>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</si>
  <si>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</si>
  <si>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</si>
  <si>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</si>
  <si>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</si>
  <si>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</si>
  <si>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</si>
  <si>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</si>
  <si>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</si>
  <si>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</si>
  <si>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</si>
  <si>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</si>
  <si>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</si>
  <si>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</si>
  <si>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</si>
  <si>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</si>
  <si>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</si>
  <si>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</si>
  <si>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</si>
  <si>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</si>
  <si>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</si>
  <si>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</si>
  <si>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</si>
  <si>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</si>
  <si>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</si>
  <si>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</si>
  <si>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</si>
  <si>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</si>
  <si>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</si>
  <si>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</si>
  <si>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</si>
  <si>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</si>
  <si>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</si>
  <si>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</si>
  <si>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</si>
  <si>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</si>
  <si>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</si>
  <si>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</si>
  <si>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</si>
  <si>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</si>
  <si>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</si>
  <si>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</si>
  <si>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</si>
  <si>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</si>
  <si>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</si>
  <si>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</si>
  <si>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</si>
  <si>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</si>
  <si>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</si>
  <si>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</si>
  <si>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</si>
  <si>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</si>
  <si>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</si>
  <si>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</si>
  <si>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</si>
  <si>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</si>
  <si>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</si>
  <si>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</si>
  <si>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</si>
  <si>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</si>
  <si>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</si>
  <si>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</si>
  <si>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</si>
  <si>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</si>
  <si>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</si>
  <si>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</si>
  <si>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</si>
  <si>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</si>
  <si>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</si>
  <si>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</si>
  <si>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</si>
  <si>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</si>
  <si>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</si>
  <si>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</si>
  <si>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</si>
  <si>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</si>
  <si>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</si>
  <si>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</si>
  <si>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</si>
  <si>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</si>
  <si>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</si>
  <si>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</si>
  <si>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</si>
  <si>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</si>
  <si>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</si>
  <si>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</si>
  <si>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</si>
  <si>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</si>
  <si>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</si>
  <si>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</si>
  <si>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</si>
  <si>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</si>
  <si>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</si>
  <si>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</si>
  <si>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</si>
  <si>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</si>
  <si>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</si>
  <si>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</si>
  <si>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</si>
  <si>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</si>
  <si>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</si>
  <si>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</si>
  <si>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</si>
  <si>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</si>
  <si>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</si>
  <si>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</si>
  <si>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</si>
  <si>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</si>
  <si>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</si>
  <si>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</si>
  <si>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</si>
  <si>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</si>
  <si>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</si>
  <si>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</si>
  <si>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</si>
  <si>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</si>
  <si>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</si>
  <si>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</si>
  <si>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</si>
  <si>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</si>
  <si>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</si>
  <si>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</si>
  <si>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</si>
  <si>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</si>
  <si>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</si>
  <si>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</si>
  <si>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</si>
  <si>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</si>
  <si>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</si>
  <si>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</si>
  <si>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</si>
  <si>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</si>
  <si>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</si>
  <si>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</si>
  <si>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</si>
  <si>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</si>
  <si>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</si>
  <si>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</si>
  <si>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</si>
  <si>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</si>
  <si>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</si>
  <si>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</si>
  <si>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</si>
  <si>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</si>
  <si>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</si>
  <si>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</si>
  <si>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</si>
  <si>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</si>
  <si>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</si>
  <si>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</si>
  <si>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</si>
  <si>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</si>
  <si>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</si>
  <si>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</si>
  <si>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</si>
  <si>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</si>
  <si>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</si>
  <si>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</si>
  <si>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</si>
  <si>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</si>
  <si>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</si>
  <si>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</si>
  <si>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</si>
  <si>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</si>
  <si>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</si>
  <si>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</si>
  <si>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</si>
  <si>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</si>
  <si>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</si>
  <si>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</si>
  <si>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</si>
  <si>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</si>
  <si>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</si>
  <si>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</si>
  <si>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</si>
  <si>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</si>
  <si>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</si>
  <si>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</si>
  <si>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</si>
  <si>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</si>
  <si>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</si>
  <si>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</si>
  <si>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</si>
  <si>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</si>
  <si>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</si>
  <si>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</si>
  <si>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</si>
  <si>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</si>
  <si>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</si>
  <si>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</si>
  <si>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</si>
  <si>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</si>
  <si>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</si>
  <si>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</si>
  <si>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</si>
  <si>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</si>
  <si>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</si>
  <si>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</si>
  <si>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</si>
  <si>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</si>
  <si>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</si>
  <si>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</si>
  <si>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</si>
  <si>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</si>
  <si>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</si>
  <si>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</si>
  <si>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</si>
  <si>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</si>
  <si>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</si>
  <si>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</si>
  <si>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</si>
  <si>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</si>
  <si>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</si>
  <si>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</si>
  <si>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</si>
  <si>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</si>
  <si>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</si>
  <si>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</si>
  <si>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</si>
  <si>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</si>
  <si>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</si>
  <si>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</si>
  <si>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</si>
  <si>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</si>
  <si>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</si>
  <si>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</si>
  <si>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</si>
  <si>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</si>
  <si>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</si>
  <si>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</si>
  <si>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</si>
  <si>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</si>
  <si>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</si>
  <si>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</si>
  <si>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</si>
  <si>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</si>
  <si>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</si>
  <si>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</si>
  <si>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</si>
  <si>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</si>
  <si>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</si>
  <si>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</si>
  <si>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</si>
  <si>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</si>
  <si>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</si>
  <si>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</si>
  <si>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</si>
  <si>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</si>
  <si>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</si>
  <si>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</si>
  <si>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</si>
  <si>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</si>
  <si>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</si>
  <si>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</si>
  <si>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</si>
  <si>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</si>
  <si>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</si>
  <si>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</si>
  <si>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</si>
  <si>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</si>
  <si>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</si>
  <si>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</si>
  <si>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</si>
  <si>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</si>
  <si>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</si>
  <si>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</si>
  <si>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</si>
  <si>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</si>
  <si>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</si>
  <si>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</si>
  <si>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</si>
  <si>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</si>
  <si>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</si>
  <si>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</si>
  <si>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</si>
  <si>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</si>
  <si>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</si>
  <si>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</si>
  <si>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</si>
  <si>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</si>
  <si>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</si>
  <si>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</si>
  <si>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</si>
  <si>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</si>
  <si>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</si>
  <si>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</si>
  <si>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</si>
  <si>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</si>
  <si>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</si>
  <si>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</si>
  <si>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</si>
  <si>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</si>
  <si>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</si>
  <si>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</si>
  <si>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</si>
  <si>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</si>
  <si>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</si>
  <si>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</si>
  <si>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</si>
  <si>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</si>
  <si>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</si>
  <si>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</si>
  <si>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</si>
  <si>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</si>
  <si>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</si>
  <si>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</si>
  <si>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</si>
  <si>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</si>
  <si>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</si>
  <si>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</si>
  <si>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</si>
  <si>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</si>
  <si>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</si>
  <si>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</si>
  <si>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</si>
  <si>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</si>
  <si>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</si>
  <si>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</si>
  <si>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</si>
  <si>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</si>
  <si>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</si>
  <si>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</si>
  <si>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</si>
  <si>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</si>
  <si>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</si>
  <si>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</si>
  <si>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</si>
  <si>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</si>
  <si>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</si>
  <si>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</si>
  <si>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</si>
  <si>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</si>
  <si>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</si>
  <si>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</si>
  <si>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</si>
  <si>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</si>
  <si>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</si>
  <si>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</si>
  <si>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</si>
  <si>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</si>
  <si>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</si>
  <si>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</si>
  <si>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</si>
  <si>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</si>
  <si>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</si>
  <si>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</si>
  <si>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</si>
  <si>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</si>
  <si>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</si>
  <si>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</si>
  <si>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</si>
  <si>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</si>
  <si>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</si>
  <si>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</si>
  <si>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</si>
  <si>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</si>
  <si>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</si>
  <si>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</si>
  <si>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</si>
  <si>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</si>
  <si>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</si>
  <si>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</si>
  <si>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</si>
  <si>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</si>
  <si>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</si>
  <si>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</si>
  <si>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</si>
  <si>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</si>
  <si>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</si>
  <si>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</si>
  <si>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</si>
  <si>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</si>
  <si>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</si>
  <si>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</si>
  <si>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</si>
  <si>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</si>
  <si>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</si>
  <si>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</si>
  <si>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</si>
  <si>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</si>
  <si>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</si>
  <si>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</si>
  <si>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</si>
  <si>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</si>
  <si>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</si>
  <si>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</si>
  <si>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</si>
  <si>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</si>
  <si>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</si>
  <si>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</si>
  <si>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</si>
  <si>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</si>
  <si>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</si>
  <si>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</si>
  <si>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</si>
  <si>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</si>
  <si>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</si>
  <si>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</si>
  <si>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</si>
  <si>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</si>
  <si>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</si>
  <si>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</si>
  <si>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</si>
  <si>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</si>
  <si>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</si>
  <si>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</si>
  <si>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</si>
  <si>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</si>
  <si>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</si>
  <si>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</si>
  <si>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</si>
  <si>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</si>
  <si>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</si>
  <si>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</si>
  <si>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</si>
  <si>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</si>
  <si>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</si>
  <si>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</si>
  <si>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</si>
  <si>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</si>
  <si>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</si>
  <si>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</si>
  <si>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</si>
  <si>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</si>
  <si>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</si>
  <si>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</si>
  <si>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</si>
  <si>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</si>
  <si>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</si>
  <si>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</si>
  <si>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</si>
  <si>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</si>
  <si>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</si>
  <si>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</si>
  <si>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</si>
  <si>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</si>
  <si>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</si>
  <si>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</si>
  <si>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</si>
  <si>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</si>
  <si>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</si>
  <si>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</si>
  <si>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</si>
  <si>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</si>
  <si>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</si>
  <si>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</si>
  <si>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</si>
  <si>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</si>
  <si>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</si>
  <si>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</si>
  <si>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</si>
  <si>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</si>
  <si>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</si>
  <si>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</si>
  <si>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</si>
  <si>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</si>
  <si>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</si>
  <si>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</si>
  <si>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</si>
  <si>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</si>
  <si>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</si>
  <si>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</si>
  <si>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</si>
  <si>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</si>
  <si>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</si>
  <si>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</si>
  <si>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</si>
  <si>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</si>
  <si>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</si>
  <si>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</si>
  <si>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</si>
  <si>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</si>
  <si>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</si>
  <si>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</si>
  <si>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</si>
  <si>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</si>
  <si>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</si>
  <si>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</si>
  <si>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</si>
  <si>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</si>
  <si>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</si>
  <si>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</si>
  <si>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</si>
  <si>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</si>
  <si>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</si>
  <si>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</si>
  <si>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</si>
  <si>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</si>
  <si>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</si>
  <si>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</si>
  <si>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</si>
  <si>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</si>
  <si>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</si>
  <si>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</si>
  <si>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</si>
  <si>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</si>
  <si>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</si>
  <si>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</si>
  <si>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</si>
  <si>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</si>
  <si>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</si>
  <si>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</si>
  <si>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</si>
  <si>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</si>
  <si>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</si>
  <si>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</si>
  <si>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</si>
  <si>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</si>
  <si>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</si>
  <si>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</si>
  <si>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</si>
  <si>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</si>
  <si>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</si>
  <si>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</si>
  <si>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</si>
  <si>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</si>
  <si>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</si>
  <si>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</si>
  <si>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</si>
  <si>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</si>
  <si>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</si>
  <si>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</si>
  <si>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</si>
  <si>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</si>
  <si>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</si>
  <si>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</si>
  <si>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</si>
  <si>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</si>
  <si>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</si>
  <si>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</si>
  <si>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</si>
  <si>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</si>
  <si>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</si>
  <si>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</si>
  <si>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</si>
  <si>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</si>
  <si>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</si>
  <si>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</si>
  <si>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</si>
  <si>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</si>
  <si>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</si>
  <si>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</si>
  <si>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</si>
  <si>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</si>
  <si>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</si>
  <si>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</si>
  <si>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</si>
  <si>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</si>
  <si>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</si>
  <si>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</si>
  <si>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</si>
  <si>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</si>
  <si>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</si>
  <si>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</si>
  <si>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</si>
  <si>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</si>
  <si>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</si>
  <si>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</si>
  <si>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</si>
  <si>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</si>
  <si>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</si>
  <si>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</si>
  <si>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</si>
  <si>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</si>
  <si>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</si>
  <si>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</si>
  <si>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</si>
  <si>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</si>
  <si>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</si>
  <si>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</si>
  <si>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</si>
  <si>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</si>
  <si>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</si>
  <si>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</si>
  <si>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</si>
  <si>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</si>
  <si>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</si>
  <si>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</si>
  <si>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</si>
  <si>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</si>
  <si>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</si>
  <si>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</si>
  <si>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</si>
  <si>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</si>
  <si>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</si>
  <si>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</si>
  <si>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</si>
  <si>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</si>
  <si>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</si>
  <si>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</si>
  <si>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</si>
  <si>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</si>
  <si>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</si>
  <si>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</si>
  <si>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</si>
  <si>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</si>
  <si>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</si>
  <si>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</si>
  <si>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</si>
  <si>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</si>
  <si>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</si>
  <si>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</si>
  <si>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</si>
  <si>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</si>
  <si>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</si>
  <si>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</si>
  <si>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</si>
  <si>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</si>
  <si>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</si>
  <si>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</si>
  <si>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</si>
  <si>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</si>
  <si>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</si>
  <si>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</si>
  <si>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</si>
  <si>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</si>
  <si>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</si>
  <si>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</si>
  <si>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</si>
  <si>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</si>
  <si>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</si>
  <si>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</si>
  <si>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</si>
  <si>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</si>
  <si>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</si>
  <si>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</si>
  <si>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</si>
  <si>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</si>
  <si>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</si>
  <si>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</si>
  <si>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</si>
  <si>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</si>
  <si>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</si>
  <si>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</si>
  <si>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</si>
  <si>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</si>
  <si>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</si>
  <si>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</si>
  <si>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</si>
  <si>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</si>
  <si>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</si>
  <si>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</si>
  <si>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</si>
  <si>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</si>
  <si>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</si>
  <si>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</si>
  <si>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</si>
  <si>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</si>
  <si>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</si>
  <si>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</si>
  <si>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</si>
  <si>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</si>
  <si>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</si>
  <si>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</si>
  <si>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</si>
  <si>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</si>
  <si>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</si>
  <si>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</si>
  <si>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</si>
  <si>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</si>
  <si>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</si>
  <si>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</si>
  <si>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</si>
  <si>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</si>
  <si>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</si>
  <si>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</si>
  <si>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</si>
  <si>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</si>
  <si>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</si>
  <si>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</si>
  <si>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</si>
  <si>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</si>
  <si>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</si>
  <si>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</si>
  <si>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</si>
  <si>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</si>
  <si>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</si>
  <si>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</si>
  <si>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</si>
  <si>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</si>
  <si>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</si>
  <si>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</si>
  <si>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</si>
  <si>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</si>
  <si>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</si>
  <si>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</si>
  <si>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</si>
  <si>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</si>
  <si>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</si>
  <si>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</si>
  <si>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</si>
  <si>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</si>
  <si>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</si>
  <si>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</si>
  <si>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</si>
  <si>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</si>
  <si>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</si>
  <si>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</si>
  <si>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</si>
  <si>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</si>
  <si>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</si>
  <si>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</si>
  <si>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</si>
  <si>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</si>
  <si>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</si>
  <si>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</si>
  <si>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</si>
  <si>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</si>
  <si>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</si>
  <si>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</si>
  <si>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</si>
  <si>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</si>
  <si>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</si>
  <si>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</si>
  <si>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</si>
  <si>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</si>
  <si>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</si>
  <si>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</si>
  <si>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</si>
  <si>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</si>
  <si>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</si>
  <si>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</si>
  <si>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</si>
  <si>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</si>
  <si>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</si>
  <si>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</si>
  <si>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</si>
  <si>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</si>
  <si>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</si>
  <si>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</si>
  <si>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</si>
  <si>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</si>
  <si>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</si>
  <si>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</si>
  <si>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</si>
  <si>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</si>
  <si>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</si>
  <si>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</si>
  <si>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</si>
  <si>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</si>
  <si>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</si>
  <si>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</si>
  <si>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</si>
  <si>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</si>
  <si>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</si>
  <si>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</si>
  <si>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</si>
  <si>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</si>
  <si>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</si>
  <si>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</si>
  <si>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</si>
  <si>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</si>
  <si>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</si>
  <si>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</si>
  <si>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</si>
  <si>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</si>
  <si>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</si>
  <si>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</si>
  <si>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</si>
  <si>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</si>
  <si>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</si>
  <si>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</si>
  <si>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</si>
  <si>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</si>
  <si>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</si>
  <si>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</si>
  <si>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</si>
  <si>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</si>
  <si>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</si>
  <si>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</si>
  <si>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</si>
  <si>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</si>
  <si>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</si>
  <si>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</si>
  <si>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</si>
  <si>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</si>
  <si>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</si>
  <si>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</si>
  <si>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</si>
  <si>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</si>
  <si>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</si>
  <si>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</si>
  <si>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</si>
  <si>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</si>
  <si>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</si>
  <si>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</si>
  <si>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</si>
  <si>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</si>
  <si>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</si>
  <si>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</si>
  <si>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</si>
  <si>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</si>
  <si>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</si>
  <si>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</si>
  <si>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</si>
  <si>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</si>
  <si>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</si>
  <si>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</si>
  <si>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</si>
  <si>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</si>
  <si>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</si>
  <si>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</si>
  <si>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</si>
  <si>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</si>
  <si>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</si>
  <si>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</si>
  <si>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</si>
  <si>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</si>
  <si>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</si>
  <si>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</si>
  <si>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</si>
  <si>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</si>
  <si>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</si>
  <si>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</si>
  <si>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</si>
  <si>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</si>
  <si>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</si>
  <si>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</si>
  <si>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</si>
  <si>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</si>
  <si>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</si>
  <si>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</si>
  <si>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</si>
  <si>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</si>
  <si>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</si>
  <si>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</si>
  <si>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</si>
  <si>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</si>
  <si>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</si>
  <si>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</si>
  <si>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</si>
  <si>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</si>
  <si>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</si>
  <si>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</si>
  <si>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</si>
  <si>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</si>
  <si>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</si>
  <si>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</si>
  <si>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</si>
  <si>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</si>
  <si>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</si>
  <si>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</si>
  <si>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</si>
  <si>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</si>
  <si>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</si>
  <si>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</si>
  <si>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</si>
  <si>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</si>
  <si>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</si>
  <si>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</si>
  <si>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</si>
  <si>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</si>
  <si>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</si>
  <si>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</si>
  <si>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</si>
  <si>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</si>
  <si>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</si>
  <si>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</si>
  <si>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</si>
  <si>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</si>
  <si>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</si>
  <si>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</si>
  <si>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</si>
  <si>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</si>
  <si>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</si>
  <si>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</si>
  <si>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</si>
  <si>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</si>
  <si>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</si>
  <si>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</si>
  <si>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</si>
  <si>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</si>
  <si>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</si>
  <si>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</si>
  <si>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</si>
  <si>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</si>
  <si>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</si>
  <si>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</si>
  <si>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</si>
  <si>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</si>
  <si>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</si>
  <si>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</si>
  <si>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</si>
  <si>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</si>
  <si>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</si>
  <si>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</si>
  <si>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</si>
  <si>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</si>
  <si>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</si>
  <si>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</si>
  <si>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</si>
  <si>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</si>
  <si>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</si>
  <si>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</si>
  <si>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</si>
  <si>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</si>
  <si>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</si>
  <si>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</si>
  <si>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</si>
  <si>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</si>
  <si>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</si>
  <si>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</si>
  <si>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</si>
  <si>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</si>
  <si>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</si>
  <si>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</si>
  <si>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</si>
  <si>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</si>
  <si>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</si>
  <si>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</si>
  <si>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</si>
  <si>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</si>
  <si>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</si>
  <si>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</si>
  <si>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</si>
  <si>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</si>
  <si>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</si>
  <si>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</si>
  <si>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</si>
  <si>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</si>
  <si>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</si>
  <si>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</si>
  <si>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</si>
  <si>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</si>
  <si>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</si>
  <si>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</si>
  <si>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</si>
  <si>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</si>
  <si>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</si>
  <si>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</si>
  <si>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</si>
  <si>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</si>
  <si>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</si>
  <si>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</si>
  <si>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</si>
  <si>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</si>
  <si>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</si>
  <si>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</si>
  <si>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</si>
  <si>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</si>
  <si>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</si>
  <si>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</si>
  <si>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</si>
  <si>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</si>
  <si>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</si>
  <si>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</si>
  <si>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</si>
  <si>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</si>
  <si>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</si>
  <si>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</si>
  <si>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</si>
  <si>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</si>
  <si>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</si>
  <si>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</si>
  <si>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</si>
  <si>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</si>
  <si>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</si>
  <si>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</si>
  <si>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</si>
  <si>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</si>
  <si>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</si>
  <si>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</si>
  <si>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</si>
  <si>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</si>
  <si>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</si>
  <si>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</si>
  <si>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</si>
  <si>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</si>
  <si>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</si>
  <si>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</si>
  <si>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</si>
  <si>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</si>
  <si>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</si>
  <si>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</si>
  <si>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</si>
  <si>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</si>
  <si>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</si>
  <si>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</si>
  <si>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</si>
  <si>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</si>
  <si>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</si>
  <si>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</si>
  <si>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</si>
  <si>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</si>
  <si>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</si>
  <si>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</si>
  <si>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</si>
  <si>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</si>
  <si>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</si>
  <si>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</si>
  <si>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</si>
  <si>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</si>
  <si>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</si>
  <si>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</si>
  <si>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</si>
  <si>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</si>
  <si>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</si>
  <si>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</si>
  <si>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</si>
  <si>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</si>
  <si>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</si>
  <si>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</si>
  <si>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</si>
  <si>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</si>
  <si>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</si>
  <si>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</si>
  <si>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</si>
  <si>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</si>
  <si>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</si>
  <si>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</si>
  <si>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</si>
  <si>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</si>
  <si>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</si>
  <si>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</si>
  <si>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</si>
  <si>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</si>
  <si>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</si>
  <si>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</si>
  <si>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</si>
  <si>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</si>
  <si>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</si>
  <si>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</si>
  <si>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</si>
  <si>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</si>
  <si>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</si>
  <si>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</si>
  <si>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</si>
  <si>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</si>
  <si>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</si>
  <si>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</si>
  <si>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</si>
  <si>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</si>
  <si>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</si>
  <si>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</si>
  <si>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</si>
  <si>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</si>
  <si>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</si>
  <si>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</si>
  <si>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</si>
  <si>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</si>
  <si>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</si>
  <si>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</si>
  <si>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</si>
  <si>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</si>
  <si>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</si>
  <si>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</si>
  <si>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</si>
  <si>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</si>
  <si>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</si>
  <si>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</si>
  <si>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</si>
  <si>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</si>
  <si>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</si>
  <si>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</si>
  <si>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</si>
  <si>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</si>
  <si>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</si>
  <si>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</si>
  <si>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</si>
  <si>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</si>
  <si>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</si>
  <si>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</si>
  <si>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</si>
  <si>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</si>
  <si>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</si>
  <si>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</si>
  <si>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</si>
  <si>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</si>
  <si>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</si>
  <si>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</si>
  <si>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</si>
  <si>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</si>
  <si>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</si>
  <si>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</si>
  <si>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</si>
  <si>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</si>
  <si>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</si>
  <si>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</si>
  <si>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</si>
  <si>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</si>
  <si>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</si>
  <si>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</si>
  <si>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</si>
  <si>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</si>
  <si>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</si>
  <si>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</si>
  <si>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</si>
  <si>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</si>
  <si>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</si>
  <si>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</si>
  <si>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</si>
  <si>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</si>
  <si>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</si>
  <si>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</si>
  <si>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</si>
  <si>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</si>
  <si>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</si>
  <si>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</si>
  <si>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</si>
  <si>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</si>
  <si>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</si>
  <si>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</si>
  <si>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</si>
  <si>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</si>
  <si>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</si>
  <si>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</si>
  <si>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</si>
  <si>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</si>
  <si>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</si>
  <si>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</si>
  <si>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</si>
  <si>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</si>
  <si>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</si>
  <si>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</si>
  <si>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</si>
  <si>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</si>
  <si>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</si>
  <si>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</si>
  <si>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</si>
  <si>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</si>
  <si>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</si>
  <si>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</si>
  <si>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</si>
  <si>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</si>
  <si>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</si>
  <si>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</si>
  <si>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</si>
  <si>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</si>
  <si>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</si>
  <si>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</si>
  <si>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</si>
  <si>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</si>
  <si>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</si>
  <si>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</si>
  <si>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</si>
  <si>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</si>
  <si>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</si>
  <si>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</si>
  <si>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</si>
  <si>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</si>
  <si>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</si>
  <si>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</si>
  <si>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</si>
  <si>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</si>
  <si>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</si>
  <si>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</si>
  <si>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</si>
  <si>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</si>
  <si>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</si>
  <si>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</si>
  <si>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</si>
  <si>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</si>
  <si>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</si>
  <si>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</si>
  <si>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</si>
  <si>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</si>
  <si>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</si>
  <si>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</si>
  <si>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</si>
  <si>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</si>
  <si>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</si>
  <si>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</si>
  <si>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</si>
  <si>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</si>
  <si>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</si>
  <si>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</si>
  <si>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</si>
  <si>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</si>
  <si>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</si>
  <si>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</si>
  <si>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</si>
  <si>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</si>
  <si>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</si>
  <si>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</si>
  <si>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</si>
  <si>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</si>
  <si>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</si>
  <si>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</si>
  <si>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</si>
  <si>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</si>
  <si>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</si>
  <si>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</si>
  <si>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</si>
  <si>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</si>
  <si>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</si>
  <si>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</si>
  <si>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</si>
  <si>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</si>
  <si>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</si>
  <si>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</si>
  <si>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</si>
  <si>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</si>
  <si>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</si>
  <si>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</si>
  <si>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</si>
  <si>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</si>
  <si>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</si>
  <si>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</si>
  <si>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</si>
  <si>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</si>
  <si>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</si>
  <si>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</si>
  <si>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</si>
  <si>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</si>
  <si>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</si>
  <si>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</si>
  <si>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</si>
  <si>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</si>
  <si>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</si>
  <si>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</si>
  <si>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</si>
  <si>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</si>
  <si>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</si>
  <si>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</si>
  <si>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</si>
  <si>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</si>
  <si>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</si>
  <si>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</si>
  <si>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</si>
  <si>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</si>
  <si>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</si>
  <si>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</si>
  <si>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</si>
  <si>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</si>
  <si>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</si>
  <si>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</si>
  <si>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</si>
  <si>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</si>
  <si>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</si>
  <si>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</si>
  <si>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</si>
  <si>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</si>
  <si>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</si>
  <si>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</si>
  <si>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</si>
  <si>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</si>
  <si>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</si>
  <si>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</si>
  <si>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</si>
  <si>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</si>
  <si>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</si>
  <si>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</si>
  <si>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</si>
  <si>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</si>
  <si>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</si>
  <si>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</si>
  <si>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</si>
  <si>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</si>
  <si>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</si>
  <si>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</si>
  <si>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</si>
  <si>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</si>
  <si>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</si>
  <si>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</si>
  <si>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</si>
  <si>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</si>
  <si>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</si>
  <si>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</si>
  <si>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</si>
  <si>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</si>
  <si>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</si>
  <si>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</si>
  <si>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</si>
  <si>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</si>
  <si>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</si>
  <si>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</si>
  <si>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</si>
  <si>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</si>
  <si>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</si>
  <si>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</si>
  <si>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</si>
  <si>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</si>
  <si>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</si>
  <si>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</si>
  <si>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</si>
  <si>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</si>
  <si>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</si>
  <si>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</si>
  <si>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</si>
  <si>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</si>
  <si>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</si>
  <si>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</si>
  <si>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</si>
  <si>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</si>
  <si>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</si>
  <si>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</si>
  <si>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</si>
  <si>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</si>
  <si>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</si>
  <si>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</si>
  <si>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</si>
  <si>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</si>
  <si>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</si>
  <si>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</si>
  <si>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</si>
  <si>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</si>
  <si>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</si>
  <si>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</si>
  <si>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</si>
  <si>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</si>
  <si>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</si>
  <si>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</si>
  <si>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</si>
  <si>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</si>
  <si>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</si>
  <si>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</si>
  <si>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</si>
  <si>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</si>
  <si>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</si>
  <si>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</si>
  <si>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</si>
  <si>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</si>
  <si>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</si>
  <si>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</si>
  <si>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</si>
  <si>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</si>
  <si>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</si>
  <si>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</si>
  <si>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</si>
  <si>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</si>
  <si>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</si>
  <si>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</si>
  <si>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</si>
  <si>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</si>
  <si>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</si>
  <si>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</si>
  <si>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</si>
  <si>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</si>
  <si>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</si>
  <si>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</si>
  <si>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</si>
  <si>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</si>
  <si>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</si>
  <si>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</si>
  <si>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</si>
  <si>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</si>
  <si>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</si>
  <si>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</si>
  <si>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</si>
  <si>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</si>
  <si>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</si>
  <si>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</si>
  <si>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</si>
  <si>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</si>
  <si>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</si>
  <si>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</si>
  <si>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</si>
  <si>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</si>
  <si>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</si>
  <si>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</si>
  <si>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</si>
  <si>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</si>
  <si>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</si>
  <si>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</si>
  <si>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</si>
  <si>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</si>
  <si>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</si>
  <si>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</si>
  <si>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</si>
  <si>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</si>
  <si>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</si>
  <si>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</si>
  <si>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</si>
  <si>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</si>
  <si>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</si>
  <si>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</si>
  <si>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</si>
  <si>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</si>
  <si>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</si>
  <si>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</si>
  <si>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</si>
  <si>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</si>
  <si>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</si>
  <si>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</si>
  <si>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</si>
  <si>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</si>
  <si>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</si>
  <si>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</si>
  <si>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</si>
  <si>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</si>
  <si>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</si>
  <si>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</si>
  <si>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</si>
  <si>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</si>
  <si>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</si>
  <si>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</si>
  <si>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</si>
  <si>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</si>
  <si>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</si>
  <si>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</si>
  <si>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</si>
  <si>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</si>
  <si>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</si>
  <si>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</si>
  <si>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</si>
  <si>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</si>
  <si>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</si>
  <si>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</si>
  <si>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</si>
  <si>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</si>
  <si>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</si>
  <si>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</si>
  <si>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</si>
  <si>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</si>
  <si>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</si>
  <si>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</si>
  <si>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</si>
  <si>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</si>
  <si>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</si>
  <si>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</si>
  <si>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</si>
  <si>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</si>
  <si>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</si>
  <si>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</si>
  <si>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</si>
  <si>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</si>
  <si>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</si>
  <si>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</si>
  <si>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</si>
  <si>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</si>
  <si>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</si>
  <si>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</si>
  <si>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</si>
  <si>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</si>
  <si>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</si>
  <si>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</si>
  <si>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</si>
  <si>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</si>
  <si>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</si>
  <si>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</si>
  <si>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</si>
  <si>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</si>
  <si>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</si>
  <si>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</si>
  <si>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</si>
  <si>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</si>
  <si>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</si>
  <si>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</si>
  <si>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</si>
  <si>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</si>
  <si>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</si>
  <si>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</si>
  <si>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</si>
  <si>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</si>
  <si>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</si>
  <si>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</si>
  <si>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</si>
  <si>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</si>
  <si>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</si>
  <si>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</si>
  <si>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</si>
  <si>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</si>
  <si>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</si>
  <si>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</si>
  <si>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</si>
  <si>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</si>
  <si>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</si>
  <si>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</si>
  <si>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</si>
  <si>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</si>
  <si>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</si>
  <si>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</si>
  <si>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</si>
  <si>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</si>
  <si>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</si>
  <si>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</si>
  <si>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</si>
  <si>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</si>
  <si>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</si>
  <si>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</si>
  <si>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</si>
  <si>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</si>
  <si>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</si>
  <si>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</si>
  <si>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</si>
  <si>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</si>
  <si>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</si>
  <si>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</si>
  <si>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</si>
  <si>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</si>
  <si>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</si>
  <si>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</si>
  <si>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</si>
  <si>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</si>
  <si>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</si>
  <si>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</si>
  <si>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</si>
  <si>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</si>
  <si>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</si>
  <si>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</si>
  <si>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</si>
  <si>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</si>
  <si>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</si>
  <si>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</si>
  <si>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</si>
  <si>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</si>
  <si>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</si>
  <si>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</si>
  <si>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</si>
  <si>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</si>
  <si>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</si>
  <si>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</si>
  <si>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</si>
  <si>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</si>
  <si>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</si>
  <si>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</si>
  <si>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</si>
  <si>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</si>
  <si>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</si>
  <si>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</si>
  <si>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</si>
  <si>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</si>
  <si>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</si>
  <si>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</si>
  <si>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</si>
  <si>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</si>
  <si>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</si>
  <si>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</si>
  <si>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</si>
  <si>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</si>
  <si>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</si>
  <si>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</si>
  <si>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</si>
  <si>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</si>
  <si>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</si>
  <si>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</si>
  <si>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</si>
  <si>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</si>
  <si>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</si>
  <si>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</si>
  <si>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</si>
  <si>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</si>
  <si>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</si>
  <si>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</si>
  <si>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</si>
  <si>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</si>
  <si>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</si>
  <si>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</si>
  <si>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</si>
  <si>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</si>
  <si>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</si>
  <si>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</si>
  <si>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</si>
  <si>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</si>
  <si>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</si>
  <si>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</si>
  <si>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</si>
  <si>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</si>
  <si>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</si>
  <si>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</si>
  <si>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</si>
  <si>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</si>
  <si>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</si>
  <si>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</si>
  <si>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</si>
  <si>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</si>
  <si>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</si>
  <si>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</si>
  <si>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</si>
  <si>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</si>
  <si>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</si>
  <si>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</si>
  <si>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</si>
  <si>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</si>
  <si>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</si>
  <si>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</si>
  <si>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</si>
  <si>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</si>
  <si>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</si>
  <si>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</si>
  <si>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</si>
  <si>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</si>
  <si>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</si>
  <si>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</si>
  <si>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</si>
  <si>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</si>
  <si>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</si>
  <si>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</si>
  <si>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</si>
  <si>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</si>
  <si>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</si>
  <si>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</si>
  <si>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</si>
  <si>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</si>
  <si>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</si>
  <si>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</si>
  <si>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</si>
  <si>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</si>
  <si>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</si>
  <si>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</si>
  <si>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</si>
  <si>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</si>
  <si>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</si>
  <si>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</si>
  <si>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</si>
  <si>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</si>
  <si>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</si>
  <si>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</si>
  <si>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</si>
  <si>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</si>
  <si>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</si>
  <si>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</si>
  <si>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</si>
  <si>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</si>
  <si>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</si>
  <si>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</si>
  <si>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</si>
  <si>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</si>
  <si>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</si>
  <si>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</si>
  <si>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</si>
  <si>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</si>
  <si>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</si>
  <si>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</si>
  <si>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</si>
  <si>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</si>
  <si>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</si>
  <si>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</si>
  <si>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</si>
  <si>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</si>
  <si>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</si>
  <si>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</si>
  <si>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</si>
  <si>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</si>
  <si>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</si>
  <si>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</si>
  <si>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</si>
  <si>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</si>
  <si>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</si>
  <si>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</si>
  <si>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</si>
  <si>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</si>
  <si>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</si>
  <si>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</si>
  <si>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</si>
  <si>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</si>
  <si>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</si>
  <si>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</si>
  <si>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</si>
  <si>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</si>
  <si>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</si>
  <si>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</si>
  <si>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</si>
  <si>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</si>
  <si>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</si>
  <si>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</si>
  <si>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</si>
  <si>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</si>
  <si>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</si>
  <si>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</si>
  <si>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</si>
  <si>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</si>
  <si>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</si>
  <si>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</si>
  <si>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</si>
  <si>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</si>
  <si>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</si>
  <si>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</si>
  <si>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</si>
  <si>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</si>
  <si>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</si>
  <si>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</si>
  <si>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</si>
  <si>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</si>
  <si>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</si>
  <si>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</si>
  <si>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</si>
  <si>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</si>
  <si>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</si>
  <si>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</si>
  <si>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</si>
  <si>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</si>
  <si>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</si>
  <si>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</si>
  <si>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</si>
  <si>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</si>
  <si>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</si>
  <si>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</si>
  <si>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</si>
  <si>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</si>
  <si>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</si>
  <si>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</si>
  <si>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</si>
  <si>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</si>
  <si>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</si>
  <si>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</si>
  <si>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</si>
  <si>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</si>
  <si>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</si>
  <si>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</si>
  <si>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</si>
  <si>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</si>
  <si>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</si>
  <si>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</si>
  <si>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</si>
  <si>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</si>
  <si>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</si>
  <si>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</si>
  <si>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</si>
  <si>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</si>
  <si>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</si>
  <si>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</si>
  <si>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</si>
  <si>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</si>
  <si>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</si>
  <si>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</si>
  <si>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</si>
  <si>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</si>
  <si>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</si>
  <si>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</si>
  <si>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</si>
  <si>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</si>
  <si>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</si>
  <si>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</si>
  <si>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</si>
  <si>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</si>
  <si>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</si>
  <si>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</si>
  <si>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</si>
  <si>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</si>
  <si>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</si>
  <si>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</si>
  <si>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</si>
  <si>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</si>
  <si>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</si>
  <si>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</si>
  <si>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</si>
  <si>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</si>
  <si>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</si>
  <si>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</si>
  <si>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</si>
  <si>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</si>
  <si>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</si>
  <si>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</si>
  <si>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</si>
  <si>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</si>
  <si>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</si>
  <si>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</si>
  <si>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</si>
  <si>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</si>
  <si>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</si>
  <si>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</si>
  <si>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</si>
  <si>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</si>
  <si>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</si>
  <si>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</si>
  <si>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</si>
  <si>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</si>
  <si>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</si>
  <si>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</si>
  <si>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</si>
  <si>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</si>
  <si>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</si>
  <si>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</si>
  <si>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</si>
  <si>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</si>
  <si>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</si>
  <si>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</si>
  <si>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</si>
  <si>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</si>
  <si>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</si>
  <si>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</si>
  <si>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</si>
  <si>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</si>
  <si>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</si>
  <si>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</si>
  <si>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</si>
  <si>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</si>
  <si>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</si>
  <si>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</si>
  <si>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</si>
  <si>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</si>
  <si>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</si>
  <si>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</si>
  <si>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</si>
  <si>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</si>
  <si>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</si>
  <si>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</si>
  <si>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</si>
  <si>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</si>
  <si>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</si>
  <si>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</si>
  <si>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</si>
  <si>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</si>
  <si>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</si>
  <si>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</si>
  <si>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</si>
  <si>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</si>
  <si>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</si>
  <si>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</si>
  <si>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</si>
  <si>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</si>
  <si>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</si>
  <si>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</si>
  <si>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</si>
  <si>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</si>
  <si>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</si>
  <si>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</si>
  <si>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</si>
  <si>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</si>
  <si>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</si>
  <si>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</si>
  <si>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</si>
  <si>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</si>
  <si>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</si>
  <si>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</si>
  <si>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</si>
  <si>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</si>
  <si>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</si>
  <si>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</si>
  <si>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</si>
  <si>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</si>
  <si>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</si>
  <si>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</si>
  <si>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</si>
  <si>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</si>
  <si>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</si>
  <si>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</si>
  <si>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</si>
  <si>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</si>
  <si>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</si>
  <si>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</si>
  <si>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</si>
  <si>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</si>
  <si>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</si>
  <si>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</si>
  <si>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</si>
  <si>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</si>
  <si>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</si>
  <si>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</si>
  <si>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</si>
  <si>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</si>
  <si>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</si>
  <si>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</si>
  <si>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</si>
  <si>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</si>
  <si>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</si>
  <si>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</si>
  <si>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</si>
  <si>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</si>
  <si>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</si>
  <si>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</si>
  <si>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</si>
  <si>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</si>
  <si>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</si>
  <si>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</si>
  <si>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</si>
  <si>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</si>
  <si>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</si>
  <si>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</si>
  <si>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</si>
  <si>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</si>
  <si>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</si>
  <si>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</si>
  <si>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</si>
  <si>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</si>
  <si>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</si>
  <si>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</si>
  <si>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</si>
  <si>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</si>
  <si>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</si>
  <si>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</si>
  <si>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</si>
  <si>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</si>
  <si>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</si>
  <si>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</si>
  <si>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</si>
  <si>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</si>
  <si>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</si>
  <si>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</si>
  <si>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</si>
  <si>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</si>
  <si>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</si>
  <si>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</si>
  <si>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</si>
  <si>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</si>
  <si>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</si>
  <si>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</si>
  <si>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</si>
  <si>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</si>
  <si>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</si>
  <si>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</si>
  <si>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</si>
  <si>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</si>
  <si>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</si>
  <si>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</si>
  <si>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</si>
  <si>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</si>
  <si>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</si>
  <si>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</si>
  <si>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</si>
  <si>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</si>
  <si>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</si>
  <si>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</si>
  <si>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</si>
  <si>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</si>
  <si>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</si>
  <si>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</si>
  <si>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</si>
  <si>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</si>
  <si>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</si>
  <si>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</si>
  <si>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</si>
  <si>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</si>
  <si>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</si>
  <si>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</si>
  <si>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</si>
  <si>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</si>
  <si>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</si>
  <si>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</si>
  <si>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</si>
  <si>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</si>
  <si>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</si>
  <si>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</si>
  <si>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</si>
  <si>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</si>
  <si>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</si>
  <si>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</si>
  <si>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</si>
  <si>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</si>
  <si>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</si>
  <si>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</si>
  <si>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</si>
  <si>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</si>
  <si>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</si>
  <si>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</si>
  <si>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</si>
  <si>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</si>
  <si>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</si>
  <si>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</si>
  <si>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</si>
  <si>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</si>
  <si>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</si>
  <si>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</si>
  <si>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</si>
  <si>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</si>
  <si>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</si>
  <si>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</si>
  <si>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</si>
  <si>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</si>
  <si>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</si>
  <si>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</si>
  <si>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</si>
  <si>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</si>
  <si>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</si>
  <si>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</si>
  <si>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</si>
  <si>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</si>
  <si>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</si>
  <si>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</si>
  <si>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</si>
  <si>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</si>
  <si>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</si>
  <si>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</si>
  <si>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</si>
  <si>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</si>
  <si>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</si>
  <si>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</si>
  <si>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</si>
  <si>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</si>
  <si>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</si>
  <si>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</si>
  <si>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</si>
  <si>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</si>
  <si>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</si>
  <si>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</si>
  <si>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</si>
  <si>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</si>
  <si>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</si>
  <si>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</si>
  <si>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</si>
  <si>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</si>
  <si>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</si>
  <si>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</si>
  <si>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</si>
  <si>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</si>
  <si>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</si>
  <si>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</si>
  <si>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</si>
  <si>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</si>
  <si>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</si>
  <si>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</si>
  <si>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</si>
  <si>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</si>
  <si>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</si>
  <si>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</si>
  <si>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</si>
  <si>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</si>
  <si>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</si>
  <si>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</si>
  <si>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</si>
  <si>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</si>
  <si>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</si>
  <si>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</si>
  <si>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</si>
  <si>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</si>
  <si>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</si>
  <si>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</si>
  <si>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</si>
  <si>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</si>
  <si>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</si>
  <si>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</si>
  <si>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</si>
  <si>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</si>
  <si>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</si>
  <si>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</si>
  <si>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</si>
  <si>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</si>
  <si>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</si>
  <si>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</si>
  <si>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</si>
  <si>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</si>
  <si>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</si>
  <si>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</si>
  <si>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</si>
  <si>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</si>
  <si>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</si>
  <si>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</si>
  <si>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</si>
  <si>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</si>
  <si>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</si>
  <si>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</si>
  <si>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</si>
  <si>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</si>
  <si>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</si>
  <si>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</si>
  <si>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</si>
  <si>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</si>
  <si>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</si>
  <si>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</si>
  <si>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</si>
  <si>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</si>
  <si>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</si>
  <si>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</si>
  <si>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</si>
  <si>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</si>
  <si>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</si>
  <si>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</si>
  <si>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</si>
  <si>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</si>
  <si>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</si>
  <si>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</si>
  <si>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</si>
  <si>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</si>
  <si>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</si>
  <si>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</si>
  <si>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</si>
  <si>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</si>
  <si>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</si>
  <si>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</si>
  <si>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</si>
  <si>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</si>
  <si>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</si>
  <si>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</si>
  <si>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</si>
  <si>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</si>
  <si>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</si>
  <si>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</si>
  <si>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</si>
  <si>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</si>
  <si>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</si>
  <si>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</si>
  <si>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</si>
  <si>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</si>
  <si>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</si>
  <si>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</si>
  <si>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</si>
  <si>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</si>
  <si>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</si>
  <si>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</si>
  <si>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</si>
  <si>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</si>
  <si>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</si>
  <si>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</si>
  <si>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</si>
  <si>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</si>
  <si>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</si>
  <si>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</si>
  <si>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</si>
  <si>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</si>
  <si>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</si>
  <si>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</si>
  <si>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</si>
  <si>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</si>
  <si>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</si>
  <si>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</si>
  <si>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</si>
  <si>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</si>
  <si>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</si>
  <si>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</si>
  <si>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</si>
  <si>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</si>
  <si>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</si>
  <si>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</si>
  <si>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</si>
  <si>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</si>
  <si>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</si>
  <si>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</si>
  <si>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</si>
  <si>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</si>
  <si>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</si>
  <si>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</si>
  <si>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</si>
  <si>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</si>
  <si>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</si>
  <si>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</si>
  <si>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</si>
  <si>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</si>
  <si>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</si>
  <si>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</si>
  <si>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</si>
  <si>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</si>
  <si>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</si>
  <si>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</si>
  <si>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</si>
  <si>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</si>
  <si>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</si>
  <si>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</si>
  <si>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</si>
  <si>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</si>
  <si>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</si>
  <si>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</si>
  <si>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</si>
  <si>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</si>
  <si>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</si>
  <si>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</si>
  <si>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</si>
  <si>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</si>
  <si>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</si>
  <si>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</si>
  <si>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</si>
  <si>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</si>
  <si>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</si>
  <si>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</si>
  <si>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</si>
  <si>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</si>
  <si>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</si>
  <si>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</si>
  <si>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</si>
  <si>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</si>
  <si>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</si>
  <si>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</si>
  <si>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</si>
  <si>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</si>
  <si>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</si>
  <si>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</si>
  <si>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</si>
  <si>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</si>
  <si>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</si>
  <si>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</si>
  <si>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</si>
  <si>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</si>
  <si>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</si>
  <si>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</si>
  <si>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</si>
  <si>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</si>
  <si>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</si>
  <si>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</si>
  <si>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</si>
  <si>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</si>
  <si>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</si>
  <si>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</si>
  <si>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</si>
  <si>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</si>
  <si>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</si>
  <si>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</si>
  <si>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</si>
  <si>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</si>
  <si>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</si>
  <si>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</si>
  <si>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</si>
  <si>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</si>
  <si>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</si>
  <si>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</si>
  <si>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</si>
  <si>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</si>
  <si>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</si>
  <si>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</si>
  <si>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</si>
  <si>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</si>
  <si>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</si>
  <si>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</si>
  <si>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</si>
  <si>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</si>
  <si>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</si>
  <si>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</si>
  <si>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</si>
  <si>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</si>
  <si>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</si>
  <si>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</si>
  <si>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</si>
  <si>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</si>
  <si>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</si>
  <si>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</si>
  <si>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</si>
  <si>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</si>
  <si>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</si>
  <si>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</si>
  <si>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</si>
  <si>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</si>
  <si>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</si>
  <si>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</si>
  <si>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</si>
  <si>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</si>
  <si>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</si>
  <si>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</si>
  <si>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</si>
  <si>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</si>
  <si>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</si>
  <si>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</si>
  <si>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</si>
  <si>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</si>
  <si>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</si>
  <si>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</si>
  <si>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</si>
  <si>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</si>
  <si>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</si>
  <si>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</si>
  <si>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</si>
  <si>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</si>
  <si>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</si>
  <si>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</si>
  <si>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</si>
  <si>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</si>
  <si>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</si>
  <si>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</si>
  <si>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</si>
  <si>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</si>
  <si>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</si>
  <si>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</si>
  <si>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</si>
  <si>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</si>
  <si>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</si>
  <si>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</si>
  <si>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</si>
  <si>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</si>
  <si>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</si>
  <si>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</si>
  <si>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</si>
  <si>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</si>
  <si>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</si>
  <si>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</si>
  <si>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</si>
  <si>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</si>
  <si>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</si>
  <si>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</si>
  <si>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</si>
  <si>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</si>
  <si>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</si>
  <si>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</si>
  <si>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</si>
  <si>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</si>
  <si>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</si>
  <si>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</si>
  <si>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</si>
  <si>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</si>
  <si>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</si>
  <si>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</si>
  <si>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</si>
  <si>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</si>
  <si>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</si>
  <si>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</si>
  <si>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</si>
  <si>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</si>
  <si>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</si>
  <si>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</si>
  <si>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</si>
  <si>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</si>
  <si>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</si>
  <si>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</si>
  <si>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</si>
  <si>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</si>
  <si>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</si>
  <si>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</si>
  <si>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</si>
  <si>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</si>
  <si>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</si>
  <si>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</si>
  <si>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</si>
  <si>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</si>
  <si>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</si>
  <si>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</si>
  <si>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</si>
  <si>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</si>
  <si>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</si>
  <si>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</si>
  <si>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</si>
  <si>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</si>
  <si>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</si>
  <si>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</si>
  <si>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</si>
  <si>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</si>
  <si>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</si>
  <si>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</si>
  <si>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</si>
  <si>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</si>
  <si>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</si>
  <si>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</si>
  <si>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</si>
  <si>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</si>
  <si>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</si>
  <si>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</si>
  <si>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</si>
  <si>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</si>
  <si>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</si>
  <si>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</si>
  <si>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</si>
  <si>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</si>
  <si>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</si>
  <si>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</si>
  <si>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</si>
  <si>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</si>
  <si>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</si>
  <si>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</si>
  <si>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</si>
  <si>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</si>
  <si>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</si>
  <si>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</si>
  <si>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</si>
  <si>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</si>
  <si>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</si>
  <si>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</si>
  <si>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</si>
  <si>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</si>
  <si>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</si>
  <si>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</si>
  <si>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</si>
  <si>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</si>
  <si>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</si>
  <si>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</si>
  <si>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</si>
  <si>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</si>
  <si>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</si>
  <si>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</si>
  <si>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</si>
  <si>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</si>
  <si>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</si>
  <si>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</si>
  <si>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</si>
  <si>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</si>
  <si>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</si>
  <si>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</si>
  <si>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</si>
  <si>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</si>
  <si>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</si>
  <si>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</si>
  <si>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</si>
  <si>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</si>
  <si>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</si>
  <si>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</si>
  <si>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</si>
  <si>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</si>
  <si>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</si>
  <si>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</si>
  <si>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</si>
  <si>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</si>
  <si>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</si>
  <si>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</si>
  <si>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</si>
  <si>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</si>
  <si>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</si>
  <si>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</si>
  <si>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</si>
  <si>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</si>
  <si>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</si>
  <si>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</si>
  <si>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</si>
  <si>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</si>
  <si>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</si>
  <si>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</si>
  <si>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</si>
  <si>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</si>
  <si>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</si>
  <si>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</si>
  <si>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</si>
  <si>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</si>
  <si>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</si>
  <si>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</si>
  <si>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</si>
  <si>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</si>
  <si>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</si>
  <si>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</si>
  <si>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</si>
  <si>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</si>
  <si>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</si>
  <si>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</si>
  <si>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</si>
  <si>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</si>
  <si>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</si>
  <si>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</si>
  <si>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</si>
  <si>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</si>
  <si>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</si>
  <si>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</si>
  <si>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</si>
  <si>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</si>
  <si>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</si>
  <si>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</si>
  <si>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</si>
  <si>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</si>
  <si>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</si>
  <si>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</si>
  <si>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</si>
  <si>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</si>
  <si>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</si>
  <si>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</si>
  <si>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</si>
  <si>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</si>
  <si>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</si>
  <si>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</si>
  <si>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</si>
  <si>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</si>
  <si>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</si>
  <si>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</si>
  <si>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</si>
  <si>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</si>
  <si>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</si>
  <si>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</si>
  <si>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</si>
  <si>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</si>
  <si>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</si>
  <si>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</si>
  <si>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</si>
  <si>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</si>
  <si>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</si>
  <si>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</si>
  <si>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</si>
  <si>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</si>
  <si>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</si>
  <si>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</si>
  <si>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</si>
  <si>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</si>
  <si>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</si>
  <si>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</si>
  <si>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</si>
  <si>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</si>
  <si>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</si>
  <si>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</si>
  <si>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</si>
  <si>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</si>
  <si>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</si>
  <si>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</si>
  <si>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</si>
  <si>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</si>
  <si>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</si>
  <si>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</si>
  <si>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</si>
  <si>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</si>
  <si>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</si>
  <si>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</si>
  <si>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</si>
  <si>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</si>
  <si>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</si>
  <si>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</si>
  <si>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</si>
  <si>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</si>
  <si>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</si>
  <si>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</si>
  <si>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</si>
  <si>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</si>
  <si>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</si>
  <si>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</si>
  <si>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</si>
  <si>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</si>
  <si>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</si>
  <si>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</si>
  <si>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</si>
  <si>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</si>
  <si>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</si>
  <si>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</si>
  <si>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</si>
  <si>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</si>
  <si>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</si>
  <si>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</si>
  <si>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</si>
  <si>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</si>
  <si>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</si>
  <si>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</si>
  <si>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</si>
  <si>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</si>
  <si>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</si>
  <si>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</si>
  <si>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</si>
  <si>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</si>
  <si>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</si>
  <si>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</si>
  <si>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</si>
  <si>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</si>
  <si>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</si>
  <si>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</si>
  <si>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</si>
  <si>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</si>
  <si>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</si>
  <si>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</si>
  <si>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</si>
  <si>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</si>
  <si>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</si>
  <si>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</si>
  <si>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</si>
  <si>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</si>
  <si>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</si>
  <si>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</si>
  <si>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</si>
  <si>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</si>
  <si>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</si>
  <si>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</si>
  <si>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</si>
  <si>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</si>
  <si>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</si>
  <si>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</si>
  <si>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</si>
  <si>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</si>
  <si>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</si>
  <si>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</si>
  <si>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</si>
  <si>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</si>
  <si>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</si>
  <si>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</si>
  <si>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</si>
  <si>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</si>
  <si>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</si>
  <si>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</si>
  <si>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</si>
  <si>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</si>
  <si>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</si>
  <si>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</si>
  <si>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</si>
  <si>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</si>
  <si>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</si>
  <si>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</si>
  <si>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</si>
  <si>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</si>
  <si>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</si>
  <si>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</si>
  <si>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</si>
  <si>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</si>
  <si>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</si>
  <si>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</si>
  <si>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</si>
  <si>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</si>
  <si>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</si>
  <si>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</si>
  <si>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</si>
  <si>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</si>
  <si>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</si>
  <si>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</si>
  <si>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</si>
  <si>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</si>
  <si>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</si>
  <si>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</si>
  <si>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</si>
  <si>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</si>
  <si>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</si>
  <si>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</si>
  <si>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</si>
  <si>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</si>
  <si>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</si>
  <si>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</si>
  <si>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</si>
  <si>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</si>
  <si>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</si>
  <si>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</si>
  <si>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</si>
  <si>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</si>
  <si>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</si>
  <si>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</si>
  <si>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</si>
  <si>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</si>
  <si>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</si>
  <si>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</si>
  <si>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</si>
  <si>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</si>
  <si>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</si>
  <si>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</si>
  <si>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</si>
  <si>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</si>
  <si>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</si>
  <si>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</si>
  <si>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</si>
  <si>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</si>
  <si>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</si>
  <si>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</si>
  <si>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</si>
  <si>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</si>
  <si>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</si>
  <si>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</si>
  <si>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</si>
  <si>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</si>
  <si>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</si>
  <si>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</si>
  <si>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</si>
  <si>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</si>
  <si>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</si>
  <si>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</si>
  <si>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</si>
  <si>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</si>
  <si>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</si>
  <si>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</si>
  <si>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</si>
  <si>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</si>
  <si>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</si>
  <si>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</si>
  <si>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</si>
  <si>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</si>
  <si>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</si>
  <si>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</si>
  <si>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</si>
  <si>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</si>
  <si>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</si>
  <si>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</si>
  <si>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</si>
  <si>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</si>
  <si>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</si>
  <si>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</si>
  <si>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</si>
  <si>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</si>
  <si>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</si>
  <si>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</si>
  <si>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</si>
  <si>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</si>
  <si>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</si>
  <si>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</si>
  <si>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</si>
  <si>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</si>
  <si>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</si>
  <si>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</si>
  <si>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</si>
  <si>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</si>
  <si>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</si>
  <si>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</si>
  <si>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</si>
  <si>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</si>
  <si>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</si>
  <si>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</si>
  <si>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</si>
  <si>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</si>
  <si>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</si>
  <si>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</si>
  <si>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</si>
  <si>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</si>
  <si>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</si>
  <si>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</si>
  <si>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</si>
  <si>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</si>
  <si>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</si>
  <si>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</si>
  <si>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</si>
  <si>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</si>
  <si>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</si>
  <si>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</si>
  <si>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</si>
  <si>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</si>
  <si>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</si>
  <si>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</si>
  <si>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</si>
  <si>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</si>
  <si>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</si>
  <si>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</si>
  <si>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</si>
  <si>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</si>
  <si>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</si>
  <si>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</si>
  <si>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</si>
  <si>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</si>
  <si>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</si>
  <si>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</si>
  <si>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</si>
  <si>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</si>
  <si>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</si>
  <si>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</si>
  <si>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</si>
  <si>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</si>
  <si>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</si>
  <si>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</si>
  <si>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</si>
  <si>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</si>
  <si>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</si>
  <si>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</si>
  <si>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</si>
  <si>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</si>
  <si>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</si>
  <si>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</si>
  <si>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</si>
  <si>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</si>
  <si>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</si>
  <si>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</si>
  <si>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</si>
  <si>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</si>
  <si>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</si>
  <si>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</si>
  <si>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</si>
  <si>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</si>
  <si>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</si>
  <si>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</si>
  <si>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</si>
  <si>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</si>
  <si>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</si>
  <si>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</si>
  <si>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</si>
  <si>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</si>
  <si>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</si>
  <si>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</si>
  <si>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</si>
  <si>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</si>
  <si>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</si>
  <si>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</si>
  <si>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</si>
  <si>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</si>
  <si>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</si>
  <si>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</si>
  <si>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</si>
  <si>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</si>
  <si>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</si>
  <si>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</si>
  <si>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</si>
  <si>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</si>
  <si>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</si>
  <si>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</si>
  <si>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</si>
  <si>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</si>
  <si>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</si>
  <si>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</si>
  <si>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</si>
  <si>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</si>
  <si>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</si>
  <si>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</si>
  <si>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</si>
  <si>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</si>
  <si>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</si>
  <si>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</si>
  <si>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</si>
  <si>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</si>
  <si>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</si>
  <si>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</si>
  <si>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</si>
  <si>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</si>
  <si>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</si>
  <si>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</si>
  <si>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</si>
  <si>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</si>
  <si>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</si>
  <si>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</si>
  <si>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</si>
  <si>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</si>
  <si>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</si>
  <si>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</si>
  <si>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</si>
  <si>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</si>
  <si>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</si>
  <si>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</si>
  <si>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</si>
  <si>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</si>
  <si>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</si>
  <si>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</si>
  <si>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</si>
  <si>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</si>
  <si>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</si>
  <si>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</si>
  <si>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</si>
  <si>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</si>
  <si>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</si>
  <si>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</si>
  <si>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</si>
  <si>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</si>
  <si>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</si>
  <si>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</si>
  <si>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</si>
  <si>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</si>
  <si>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</si>
  <si>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</si>
  <si>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</si>
  <si>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</si>
  <si>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</si>
  <si>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</si>
  <si>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</si>
  <si>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</si>
  <si>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</si>
  <si>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</si>
  <si>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</si>
  <si>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</si>
  <si>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</si>
  <si>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</si>
  <si>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</si>
  <si>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</si>
  <si>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</si>
  <si>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</si>
  <si>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</si>
  <si>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</si>
  <si>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</si>
  <si>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</si>
  <si>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</si>
  <si>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</si>
  <si>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</si>
  <si>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</si>
  <si>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</si>
  <si>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</si>
  <si>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</si>
  <si>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</si>
  <si>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</si>
  <si>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</si>
  <si>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</si>
  <si>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</si>
  <si>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</si>
  <si>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</si>
  <si>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</si>
  <si>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</si>
  <si>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</si>
  <si>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</si>
  <si>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</si>
  <si>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</si>
  <si>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</si>
  <si>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</si>
  <si>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</si>
  <si>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</si>
  <si>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</si>
  <si>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</si>
  <si>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</si>
  <si>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</si>
  <si>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</si>
  <si>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</si>
  <si>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</si>
  <si>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</si>
  <si>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</si>
  <si>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</si>
  <si>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</si>
  <si>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</si>
  <si>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</si>
  <si>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</si>
  <si>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</si>
  <si>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</si>
  <si>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</si>
  <si>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</si>
  <si>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</si>
  <si>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</si>
  <si>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</si>
  <si>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</si>
  <si>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</si>
  <si>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</si>
  <si>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</si>
  <si>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</si>
  <si>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</si>
  <si>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</si>
  <si>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</si>
  <si>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</si>
  <si>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</si>
  <si>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</si>
  <si>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</si>
  <si>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</si>
  <si>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</si>
  <si>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</si>
  <si>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</si>
  <si>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</si>
  <si>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</si>
  <si>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</si>
  <si>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</si>
  <si>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</si>
  <si>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</si>
  <si>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</si>
  <si>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</si>
  <si>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</si>
  <si>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</si>
  <si>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</si>
  <si>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</si>
  <si>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</si>
  <si>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</si>
  <si>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</si>
  <si>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</si>
  <si>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</si>
  <si>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</si>
  <si>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</si>
  <si>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</si>
  <si>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</si>
  <si>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</si>
  <si>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</si>
  <si>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</si>
  <si>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</si>
  <si>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</si>
  <si>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</si>
  <si>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</si>
  <si>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</si>
  <si>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</si>
  <si>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</si>
  <si>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</si>
  <si>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</si>
  <si>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</si>
  <si>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</si>
  <si>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</si>
  <si>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</si>
  <si>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</si>
  <si>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</si>
  <si>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</si>
  <si>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</si>
  <si>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</si>
  <si>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</si>
  <si>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</si>
  <si>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</si>
  <si>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</si>
  <si>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</si>
  <si>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</si>
  <si>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</si>
  <si>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</si>
  <si>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</si>
  <si>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</si>
  <si>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</si>
  <si>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</si>
  <si>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</si>
  <si>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</si>
  <si>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</si>
  <si>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</si>
  <si>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</si>
  <si>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</si>
  <si>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</si>
  <si>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</si>
  <si>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</si>
  <si>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</si>
  <si>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</si>
  <si>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</si>
  <si>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</si>
  <si>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</si>
  <si>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</si>
  <si>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</si>
  <si>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</si>
  <si>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</si>
  <si>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</si>
  <si>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</si>
  <si>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</si>
  <si>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</si>
  <si>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</si>
  <si>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</si>
  <si>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</si>
  <si>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</si>
  <si>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</si>
  <si>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</si>
  <si>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</si>
  <si>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</si>
  <si>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</si>
  <si>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</si>
  <si>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</si>
  <si>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</si>
  <si>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</si>
  <si>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</si>
  <si>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</si>
  <si>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</si>
  <si>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</si>
  <si>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</si>
  <si>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</si>
  <si>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</si>
  <si>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</si>
  <si>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</si>
  <si>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</si>
  <si>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</si>
  <si>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</si>
  <si>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</si>
  <si>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</si>
  <si>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</si>
  <si>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</si>
  <si>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</si>
  <si>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</si>
  <si>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</si>
  <si>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</si>
  <si>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</si>
  <si>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</si>
  <si>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</si>
  <si>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</si>
  <si>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</si>
  <si>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</si>
  <si>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</si>
  <si>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</si>
  <si>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</si>
  <si>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</si>
  <si>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</si>
  <si>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</si>
  <si>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</si>
  <si>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</si>
  <si>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</si>
  <si>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</si>
  <si>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</si>
  <si>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</si>
  <si>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</si>
  <si>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</si>
  <si>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</si>
  <si>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</si>
  <si>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</si>
  <si>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</si>
  <si>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</si>
  <si>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</si>
  <si>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</si>
  <si>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</si>
  <si>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</si>
  <si>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</si>
  <si>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</si>
  <si>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</si>
  <si>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</si>
  <si>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</si>
  <si>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</si>
  <si>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</si>
  <si>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</si>
  <si>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</si>
  <si>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</si>
  <si>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</si>
  <si>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</si>
  <si>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</si>
  <si>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</si>
  <si>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</si>
  <si>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</si>
  <si>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</si>
  <si>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</si>
  <si>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</si>
  <si>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</si>
  <si>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</si>
  <si>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</si>
  <si>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</si>
  <si>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</si>
  <si>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</si>
  <si>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</si>
  <si>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</si>
  <si>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</si>
  <si>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</si>
  <si>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</si>
  <si>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</si>
  <si>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</si>
  <si>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</si>
  <si>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</si>
  <si>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</si>
  <si>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</si>
  <si>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</si>
  <si>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</si>
  <si>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</si>
  <si>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</si>
  <si>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</si>
  <si>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</si>
  <si>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</si>
  <si>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</si>
  <si>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</si>
  <si>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</si>
  <si>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</si>
  <si>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</si>
  <si>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</si>
  <si>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</si>
  <si>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</si>
  <si>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</si>
  <si>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</si>
  <si>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</si>
  <si>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</si>
  <si>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</si>
  <si>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</si>
  <si>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</si>
  <si>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</si>
  <si>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</si>
  <si>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</si>
  <si>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</si>
  <si>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</si>
  <si>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</si>
  <si>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</si>
  <si>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</si>
  <si>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</si>
  <si>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</si>
  <si>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</si>
  <si>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</si>
  <si>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</si>
  <si>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</si>
  <si>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</si>
  <si>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</si>
  <si>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</si>
  <si>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</si>
  <si>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</si>
  <si>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</si>
  <si>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</si>
  <si>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</si>
  <si>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</si>
  <si>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</si>
  <si>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</si>
  <si>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</si>
  <si>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</si>
  <si>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</si>
  <si>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</si>
  <si>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</si>
  <si>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</si>
  <si>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</si>
  <si>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</si>
  <si>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</si>
  <si>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</si>
  <si>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</si>
  <si>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</si>
  <si>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</si>
  <si>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</si>
  <si>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</si>
  <si>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</si>
  <si>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</si>
  <si>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</si>
  <si>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</si>
  <si>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</si>
  <si>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</si>
  <si>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</si>
  <si>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</si>
  <si>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</si>
  <si>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</si>
  <si>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</si>
  <si>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</si>
  <si>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</si>
  <si>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</si>
  <si>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</si>
  <si>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</si>
  <si>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</si>
  <si>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</si>
  <si>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</si>
  <si>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</si>
  <si>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</si>
  <si>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</si>
  <si>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</si>
  <si>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</si>
  <si>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</si>
  <si>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</si>
  <si>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</si>
  <si>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</si>
  <si>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</si>
  <si>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</si>
  <si>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</si>
  <si>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</si>
  <si>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</si>
  <si>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</si>
  <si>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</si>
  <si>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</si>
  <si>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</si>
  <si>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</si>
  <si>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</si>
  <si>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</si>
  <si>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</si>
  <si>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</si>
  <si>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</si>
  <si>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</si>
  <si>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</si>
  <si>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</si>
  <si>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</si>
  <si>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</si>
  <si>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</si>
  <si>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</si>
  <si>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</si>
  <si>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</si>
  <si>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</si>
  <si>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</si>
  <si>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</si>
  <si>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</si>
  <si>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</si>
  <si>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</si>
  <si>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</si>
  <si>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</si>
  <si>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</si>
  <si>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</si>
  <si>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</si>
  <si>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</si>
  <si>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</si>
  <si>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</si>
  <si>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</si>
  <si>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</si>
  <si>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</si>
  <si>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</si>
  <si>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</si>
  <si>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</si>
  <si>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</si>
  <si>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</si>
  <si>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</si>
  <si>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</si>
  <si>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</si>
  <si>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</si>
  <si>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</si>
  <si>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</si>
  <si>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</si>
  <si>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</si>
  <si>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</si>
  <si>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</si>
  <si>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</si>
  <si>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</si>
  <si>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</si>
  <si>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</si>
  <si>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</si>
  <si>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</si>
  <si>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</si>
  <si>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</si>
  <si>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</si>
  <si>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</si>
  <si>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</si>
  <si>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</si>
  <si>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</si>
  <si>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</si>
  <si>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</si>
  <si>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</si>
  <si>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</si>
  <si>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</si>
  <si>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</si>
  <si>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</si>
  <si>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</si>
  <si>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</si>
  <si>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</si>
  <si>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</si>
  <si>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</si>
  <si>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</si>
  <si>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</si>
  <si>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</si>
  <si>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</si>
  <si>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</si>
  <si>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</si>
  <si>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</si>
  <si>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</si>
  <si>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</si>
  <si>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</si>
  <si>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</si>
  <si>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</si>
  <si>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</si>
  <si>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</si>
  <si>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</si>
  <si>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</si>
  <si>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</si>
  <si>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</si>
  <si>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</si>
  <si>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</si>
  <si>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</si>
  <si>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</si>
  <si>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</si>
  <si>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</si>
  <si>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</si>
  <si>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</si>
  <si>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</si>
  <si>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</si>
  <si>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</si>
  <si>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</si>
  <si>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</si>
  <si>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</si>
  <si>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</si>
  <si>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</si>
  <si>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</si>
  <si>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</si>
  <si>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</si>
  <si>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</si>
  <si>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</si>
  <si>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</si>
  <si>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</si>
  <si>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</si>
  <si>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</si>
  <si>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</si>
  <si>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</si>
  <si>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</si>
  <si>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</si>
  <si>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</si>
  <si>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</si>
  <si>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</si>
  <si>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</si>
  <si>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</si>
  <si>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</si>
  <si>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</si>
  <si>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</si>
  <si>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</si>
  <si>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</si>
  <si>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</si>
  <si>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</si>
  <si>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</si>
  <si>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</si>
  <si>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</si>
  <si>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</si>
  <si>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</si>
  <si>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</si>
  <si>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</si>
  <si>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</si>
  <si>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</si>
  <si>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</si>
  <si>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</si>
  <si>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</si>
  <si>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</si>
  <si>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</si>
  <si>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</si>
  <si>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</si>
  <si>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</si>
  <si>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</si>
  <si>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</si>
  <si>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</si>
  <si>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</si>
  <si>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</si>
  <si>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</si>
  <si>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</si>
  <si>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</si>
  <si>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</si>
  <si>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</si>
  <si>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</si>
  <si>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</si>
  <si>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</si>
  <si>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</si>
  <si>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</si>
  <si>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</si>
  <si>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</si>
  <si>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</si>
  <si>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</si>
  <si>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</si>
  <si>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</si>
  <si>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</si>
  <si>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</si>
  <si>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</si>
  <si>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</si>
  <si>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</si>
  <si>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</si>
  <si>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</si>
  <si>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</si>
  <si>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</si>
  <si>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</si>
  <si>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</si>
  <si>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</si>
  <si>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</si>
  <si>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</si>
  <si>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</si>
  <si>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</si>
  <si>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</si>
  <si>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</si>
  <si>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</si>
  <si>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</si>
  <si>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</si>
  <si>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</si>
  <si>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</si>
  <si>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</si>
  <si>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</si>
  <si>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</si>
  <si>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</si>
  <si>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</si>
  <si>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</si>
  <si>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</si>
  <si>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</si>
  <si>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</si>
  <si>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</si>
  <si>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</si>
  <si>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</si>
  <si>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</si>
  <si>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</si>
  <si>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</si>
  <si>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</si>
  <si>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</si>
  <si>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</si>
  <si>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</si>
  <si>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</si>
  <si>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</si>
  <si>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</si>
  <si>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</si>
  <si>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</si>
  <si>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</si>
  <si>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</si>
  <si>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</si>
  <si>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</si>
  <si>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</si>
  <si>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</si>
  <si>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</si>
  <si>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</si>
  <si>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</si>
  <si>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</si>
  <si>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</si>
  <si>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</si>
  <si>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</si>
  <si>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</si>
  <si>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</si>
  <si>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</si>
  <si>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</si>
  <si>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</si>
  <si>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</si>
  <si>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</si>
  <si>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</si>
  <si>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</si>
  <si>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</si>
  <si>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</si>
  <si>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</si>
  <si>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</si>
  <si>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</si>
  <si>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</si>
  <si>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</si>
  <si>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</si>
  <si>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</si>
  <si>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</si>
  <si>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</si>
  <si>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</si>
  <si>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</si>
  <si>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</si>
  <si>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</si>
  <si>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</si>
  <si>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</si>
  <si>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</si>
  <si>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</si>
  <si>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</si>
  <si>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</si>
  <si>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</si>
  <si>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</si>
  <si>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</si>
  <si>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</si>
  <si>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</si>
  <si>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</si>
  <si>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</si>
  <si>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</si>
  <si>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</si>
  <si>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</si>
  <si>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</si>
  <si>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</si>
  <si>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</si>
  <si>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</si>
  <si>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</si>
  <si>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</si>
  <si>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</si>
  <si>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</si>
  <si>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</si>
  <si>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</si>
  <si>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</si>
  <si>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</si>
  <si>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</si>
  <si>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</si>
  <si>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</si>
  <si>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</si>
  <si>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</si>
  <si>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</si>
  <si>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</si>
  <si>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</si>
  <si>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</si>
  <si>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</si>
  <si>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</si>
  <si>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</si>
  <si>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</si>
  <si>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</si>
  <si>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</si>
  <si>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</si>
  <si>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</si>
  <si>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</si>
  <si>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</si>
  <si>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</si>
  <si>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</si>
  <si>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</si>
  <si>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</si>
  <si>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</si>
  <si>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</si>
  <si>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</si>
  <si>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</si>
  <si>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</si>
  <si>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</si>
  <si>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</si>
  <si>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</si>
  <si>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</si>
  <si>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</si>
  <si>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</si>
  <si>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</si>
  <si>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</si>
  <si>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</si>
  <si>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</si>
  <si>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</si>
  <si>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</si>
  <si>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</si>
  <si>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</si>
  <si>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</si>
  <si>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</si>
  <si>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Team facing access issue, site located at abandoned tourist village, team will check again at morning</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</si>
  <si>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</si>
  <si>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</si>
  <si>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</si>
  <si>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</si>
  <si>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</si>
  <si>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</si>
  <si>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</si>
  <si>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</si>
  <si>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</si>
  <si>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</si>
  <si>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</si>
  <si>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</si>
  <si>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</si>
  <si>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</si>
  <si>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</si>
  <si>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</si>
  <si>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</si>
  <si>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 xml:space="preserve">team TS at site </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</si>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</sst>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9" totalsRowShown="0" headerRowDxfId="64" dataDxfId="63" headerRowBorderDxfId="61" tableBorderDxfId="62">
  <autoFilter ref="A1:L11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8" totalsRowShown="0" headerRowDxfId="48" dataDxfId="47" headerRowBorderDxfId="45" tableBorderDxfId="46" totalsRowBorderDxfId="44">
  <autoFilter ref="A1:L3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8"/>
  <sheetViews>
    <sheetView tabSelected="1"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286.21142557870189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5.7161130786989816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45949.159851504628</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45949.159851504628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45949.159851504628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40"/>
      <c r="E7" s="137"/>
      <c r="F7" s="138"/>
      <c r="G7" s="139">
        <f ca="1">IFERROR(NOW()-F7,"")</f>
        <v>45949.159851504628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45949.159851504628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56"/>
      <c r="E9" s="137"/>
      <c r="F9" s="138"/>
      <c r="G9" s="139">
        <f ca="1">IFERROR(NOW()-F9,"")</f>
        <v>45949.159851504628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45949.159851504628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45949.159851504628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45949.159851504628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45949.159851504628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45949.159851504628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45949.159851504628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45949.159851504628</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45949.159851504628</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45949.159851504628</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45949.159851504628</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45949.159851504628</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45949.159851504628</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45949.159851504628</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45949.159851504628</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45949.159851504628</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45949.159851504628</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45949.159851504628</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45949.159851504628</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45949.159851504628</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45949.159851504628</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45949.159851504628</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45949.159851504628</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45949.159851504628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45949.159851504628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45949.159851504628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45949.159851504628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45949.159851504628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45949.159851504628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45949.159851504628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45949.159851504628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45949.159851504628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45949.159851504628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45949.159851504628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45949.159851504628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45949.159851504628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45949.159851504628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45949.159851504628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45949.159851504628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45949.159851504628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45949.159851504628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45949.159851504628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45949.159851504628</v>
      </c>
      <c r="H51" s="138"/>
      <c r="I51" s="136" t="str">
        <f>IFERROR(VLOOKUP(D51,DB!A:F,6,0),"")</f>
        <v/>
      </c>
      <c r="J51" s="136" t="str">
        <f>IFERROR(VLOOKUP(D51,DB!A:G,7,0),"")</f>
        <v/>
      </c>
      <c r="K51" s="140"/>
      <c r="L51" s="141" t="str">
        <f>IFERROR(VLOOKUP(D51,DB!A:I,9,0),"")</f>
        <v/>
      </c>
    </row>
    <row r="52" spans="1:12" ht="15" customHeight="1">
      <c r="A52" s="157"/>
      <c r="B52" s="158" t="str">
        <f>IFERROR(VLOOKUP(D52,DB!A:K,11,0),"")</f>
        <v/>
      </c>
      <c r="C52" s="158"/>
      <c r="D52" s="158"/>
      <c r="E52" s="159"/>
      <c r="F52" s="160"/>
      <c r="G52" s="161">
        <f ca="1">IFERROR(NOW()-F52,"")</f>
        <v>45949.159851504628</v>
      </c>
      <c r="H52" s="160"/>
      <c r="I52" s="158" t="str">
        <f>IFERROR(VLOOKUP(D52,DB!A:F,6,0),"")</f>
        <v/>
      </c>
      <c r="J52" s="158" t="str">
        <f>IFERROR(VLOOKUP(D52,DB!A:G,7,0),"")</f>
        <v/>
      </c>
      <c r="K52" s="162"/>
      <c r="L52" s="163" t="str">
        <f>IFERROR(VLOOKUP(D52,DB!A:I,9,0),"")</f>
        <v/>
      </c>
    </row>
    <row r="53" spans="1:12" ht="15" customHeight="1">
      <c r="A53" s="135"/>
      <c r="B53" s="136" t="str">
        <f>IFERROR(VLOOKUP(D53,DB!A:K,11,0),"")</f>
        <v/>
      </c>
      <c r="C53" s="136"/>
      <c r="D53" s="136"/>
      <c r="E53" s="137"/>
      <c r="F53" s="138"/>
      <c r="G53" s="139">
        <f ca="1">IFERROR(NOW()-F53,"")</f>
        <v>45949.159851504628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45949.159851504628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45949.159851504628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45949.159851504628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45949.159851504628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45949.159851504628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45949.159851504628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45949.159851504628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45949.159851504628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45949.159851504628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45949.159851504628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45949.159851504628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45949.159851504628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45949.159851504628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45949.159851504628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45949.159851504628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45949.159851504628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45949.159851504628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45949.159851504628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45949.159851504628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45949.159851504628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45949.159851504628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45949.159851504628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45949.159851504628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45949.159851504628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45949.159851504628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45949.159851504628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45949.159851504628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45949.159851504628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45949.159851504628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45949.159851504628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45949.159851504628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45949.159851504628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45949.159851504628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45949.159851504628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45949.159851504628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45949.159851504628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45949.159851504628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45949.159851504628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45949.159851504628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45949.159851504628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45949.159851504628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45949.159851504628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45949.159851504628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45949.159851504628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45949.159851504628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45949.159851504628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45949.159851504628</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45949.159851504628</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45949.159851504628</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45949.159851504628</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45949.159851504628</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45949.159851504628</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45949.159851504628</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45949.159851504628</v>
      </c>
      <c r="H107" s="138"/>
      <c r="I107" s="136" t="str">
        <f>IFERROR(VLOOKUP(D107,DB!A:F,6,0),"")</f>
        <v/>
      </c>
      <c r="J107" s="136" t="str">
        <f>IFERROR(VLOOKUP(D107,DB!A:G,7,0),"")</f>
        <v/>
      </c>
      <c r="K107" s="140"/>
      <c r="L107" s="141" t="str">
        <f>IFERROR(VLOOKUP(D107,DB!A:I,9,0),"")</f>
        <v/>
      </c>
    </row>
    <row r="108" spans="1:12" ht="15" customHeight="1">
      <c r="A108" s="157"/>
      <c r="B108" s="158" t="str">
        <f>IFERROR(VLOOKUP(D108,DB!A:K,11,0),"")</f>
        <v/>
      </c>
      <c r="C108" s="158"/>
      <c r="D108" s="158"/>
      <c r="E108" s="159"/>
      <c r="F108" s="160"/>
      <c r="G108" s="161">
        <f ca="1">IFERROR(NOW()-F108,"")</f>
        <v>45949.159851504628</v>
      </c>
      <c r="H108" s="160"/>
      <c r="I108" s="158" t="str">
        <f>IFERROR(VLOOKUP(D108,DB!A:F,6,0),"")</f>
        <v/>
      </c>
      <c r="J108" s="158" t="str">
        <f>IFERROR(VLOOKUP(D108,DB!A:G,7,0),"")</f>
        <v/>
      </c>
      <c r="K108" s="162"/>
      <c r="L108" s="163" t="str">
        <f>IFERROR(VLOOKUP(D108,DB!A:I,9,0),"")</f>
        <v/>
      </c>
    </row>
  </sheetData>
  <customSheetViews>
    <customSheetView guid="{F6042A99-DD27-4453-835D-0834D95730CC}" filter="1" showAutoFilter="1">
      <pageMargins left="0" right="0" top="0" bottom="0" header="0" footer="0"/>
      <autoFilter ref="B1:M1" xr:uid="{C35EE1C4-1941-476D-AC8B-61019B2C9411}"/>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142.43276817129663</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124.16001354166656</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4.6640760416630656</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45949.159851504628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45949.159851504628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45949.159851504628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45949.159851504628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45949.159851504628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45949.159851504628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45949.159851504628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45949.159851504628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45949.159851504628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45949.159851504628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45949.159851504628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45949.159851504628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45949.159851504628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45949.159851504628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45949.159851504628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45949.159851504628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45949.159851504628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45949.159851504628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45949.159851504628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45949.159851504628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45949.159851504628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45949.159851504628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45949.159851504628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45949.159851504628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45949.159851504628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45949.159851504628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45949.159851504628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45949.159851504628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45949.159851504628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45949.159851504628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45949.159851504628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45949.159851504628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45949.159851504628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45949.159851504628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45949.159851504628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45949.159851504628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45949.159851504628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45949.159851504628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45949.159851504628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45949.159851504628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45949.159851504628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45949.159851504628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45949.159851504628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45949.159851504628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45949.159851504628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45949.159851504628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45949.159851504628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45949.159851504628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45949.159851504628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45949.159851504628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45949.159851504628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45949.159851504628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45949.159851504628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45949.159851504628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45949.159851504628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45949.159851504628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45949.159851504628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45949.159851504628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45949.159851504628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45949.159851504628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45949.159851504628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45949.159851504628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45949.159851504628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45949.159851504628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45949.159851504628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45949.159851504628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45949.159851504628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45949.159851504628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45949.159851504628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45949.159851504628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45949.159851504628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45949.159851504628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45949.159851504628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45949.159851504628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45949.159851504628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45949.159851504628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45949.159851504628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45949.159851504628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45949.159851504628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45949.159851504628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45949.159851504628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45949.159851504628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45949.159851504628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45949.159851504628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45949.159851504628</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45949.159851504628</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45949.159851504628</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45949.159851504628</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45949.159851504628</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45949.159851504628</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45949.159851504628</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45949.159851504628</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9"/>
  <sheetViews>
    <sheetView workbookViewId="0">
      <selection activeCell="C14" sqref="C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6" ca="1" si="0">IFERROR(NOW()-F2,"-")</f>
        <v>45949.159851504628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45949.159851504628</v>
      </c>
      <c r="H3" s="22"/>
      <c r="I3" s="19" t="str">
        <f>IFERROR(VLOOKUP(D3,DB!A:F,6,0),"")</f>
        <v/>
      </c>
      <c r="J3" s="18" t="str">
        <f>IFERROR(VLOOKUP(D3,DB!A:G,7,0),"")</f>
        <v/>
      </c>
      <c r="K3" s="47"/>
      <c r="L3" s="23" t="str">
        <f>IFERROR(VLOOKUP(D3,DB!A:I,9,0),"")</f>
        <v/>
      </c>
    </row>
    <row r="4" spans="1:13" ht="15" customHeight="1">
      <c r="A4" s="19"/>
      <c r="B4" s="64" t="str">
        <f>IFERROR(VLOOKUP(D4,DB!A:K,11,0),"")</f>
        <v/>
      </c>
      <c r="C4" s="64"/>
      <c r="D4" s="18"/>
      <c r="E4" s="18"/>
      <c r="F4" s="20"/>
      <c r="G4" s="21">
        <f t="shared" ca="1" si="0"/>
        <v>45949.159851504628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45949.159851504628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45949.159851504628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45949.159851504628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45949.159851504628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45949.159851504628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45949.159851504628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45949.159851504628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45949.159851504628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45949.159851504628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45949.159851504628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45949.159851504628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45949.159851504628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45949.159851504628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45949.159851504628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45949.159851504628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45949.159851504628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45949.159851504628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45949.159851504628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45949.159851504628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45949.159851504628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45949.159851504628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45949.159851504628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45949.159851504628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45949.159851504628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45949.159851504628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45949.159851504628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45949.159851504628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45949.159851504628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45949.159851504628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45949.159851504628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45949.159851504628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45949.159851504628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45949.159851504628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45949.159851504628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45949.159851504628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45949.159851504628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45949.159851504628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45949.159851504628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45949.159851504628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45949.159851504628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45949.159851504628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0"/>
        <v>45949.159851504628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ref="G47:G110" ca="1" si="1">IFERROR(NOW()-F47,"-")</f>
        <v>45949.159851504628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45949.159851504628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45949.159851504628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45949.159851504628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45949.159851504628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45949.159851504628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45949.159851504628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45949.159851504628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45949.159851504628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45949.159851504628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45949.159851504628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45949.159851504628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45949.159851504628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45949.159851504628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45949.159851504628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45949.159851504628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45949.159851504628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45949.159851504628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45949.159851504628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45949.159851504628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45949.159851504628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45949.159851504628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45949.159851504628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45949.159851504628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45949.159851504628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45949.159851504628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45949.159851504628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45949.159851504628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45949.159851504628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45949.159851504628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45949.159851504628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45949.159851504628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45949.159851504628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45949.159851504628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45949.159851504628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45949.159851504628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45949.159851504628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45949.159851504628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45949.159851504628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45949.159851504628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45949.159851504628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45949.159851504628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45949.159851504628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45949.159851504628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45949.159851504628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45949.159851504628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45949.159851504628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45949.159851504628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45949.159851504628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45949.159851504628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45949.159851504628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45949.159851504628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45949.159851504628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45949.159851504628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45949.159851504628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45949.159851504628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45949.159851504628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45949.159851504628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45949.159851504628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45949.159851504628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45949.159851504628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45949.159851504628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45949.159851504628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1"/>
        <v>45949.159851504628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ref="G111:G174" ca="1" si="2">IFERROR(NOW()-F111,"-")</f>
        <v>45949.159851504628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45949.159851504628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45949.159851504628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45949.159851504628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45949.159851504628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45949.159851504628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45949.159851504628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45949.159851504628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45949.159851504628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45949.159851504628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45949.159851504628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45949.159851504628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45949.159851504628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45949.159851504628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45949.159851504628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45949.159851504628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45949.159851504628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45949.159851504628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45949.159851504628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45949.159851504628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45949.159851504628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45949.159851504628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45949.159851504628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45949.159851504628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45949.159851504628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45949.159851504628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45949.159851504628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45949.159851504628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45949.159851504628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45949.159851504628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45949.159851504628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45949.159851504628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45949.159851504628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45949.159851504628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45949.159851504628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45949.159851504628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45949.159851504628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45949.159851504628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45949.159851504628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45949.159851504628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45949.159851504628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45949.159851504628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45949.159851504628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45949.159851504628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45949.159851504628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45949.159851504628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45949.159851504628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45949.159851504628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45949.159851504628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45949.159851504628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45949.159851504628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45949.159851504628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45949.159851504628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45949.159851504628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45949.159851504628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45949.159851504628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45949.159851504628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45949.159851504628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45949.159851504628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45949.159851504628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45949.159851504628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45949.159851504628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45949.159851504628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2"/>
        <v>45949.159851504628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ref="G175:G238" ca="1" si="3">IFERROR(NOW()-F175,"-")</f>
        <v>45949.159851504628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45949.159851504628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45949.159851504628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45949.159851504628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45949.159851504628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45949.159851504628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45949.159851504628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45949.159851504628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45949.159851504628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45949.159851504628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45949.159851504628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45949.159851504628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45949.159851504628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45949.159851504628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45949.159851504628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45949.159851504628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45949.159851504628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45949.159851504628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45949.159851504628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45949.159851504628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45949.159851504628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45949.159851504628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45949.159851504628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45949.159851504628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45949.159851504628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45949.159851504628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45949.159851504628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45949.159851504628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45949.159851504628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45949.159851504628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45949.159851504628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45949.159851504628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45949.159851504628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45949.159851504628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45949.159851504628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45949.159851504628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45949.159851504628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45949.159851504628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45949.159851504628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45949.159851504628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45949.159851504628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45949.159851504628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45949.159851504628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45949.159851504628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45949.159851504628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45949.159851504628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45949.159851504628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45949.159851504628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45949.159851504628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45949.159851504628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45949.159851504628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45949.159851504628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45949.159851504628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45949.159851504628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45949.159851504628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45949.159851504628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45949.159851504628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45949.159851504628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45949.159851504628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45949.159851504628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45949.159851504628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45949.159851504628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45949.159851504628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3"/>
        <v>45949.159851504628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ref="G239:G302" ca="1" si="4">IFERROR(NOW()-F239,"-")</f>
        <v>45949.159851504628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45949.159851504628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45949.159851504628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45949.159851504628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45949.159851504628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45949.159851504628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45949.159851504628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45949.159851504628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45949.159851504628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45949.159851504628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45949.159851504628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45949.159851504628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45949.159851504628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45949.159851504628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45949.159851504628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45949.159851504628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45949.159851504628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45949.159851504628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45949.159851504628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45949.159851504628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45949.159851504628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45949.159851504628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45949.159851504628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45949.159851504628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45949.159851504628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45949.159851504628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45949.159851504628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45949.159851504628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45949.159851504628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45949.159851504628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45949.159851504628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45949.159851504628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45949.159851504628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45949.159851504628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45949.159851504628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45949.159851504628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45949.159851504628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45949.159851504628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45949.159851504628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45949.159851504628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45949.159851504628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45949.159851504628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45949.159851504628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45949.159851504628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45949.159851504628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45949.159851504628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45949.159851504628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45949.159851504628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45949.159851504628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45949.159851504628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45949.159851504628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45949.159851504628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45949.159851504628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45949.159851504628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45949.159851504628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45949.159851504628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45949.159851504628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45949.159851504628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45949.159851504628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45949.159851504628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45949.159851504628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45949.159851504628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45949.159851504628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4"/>
        <v>45949.159851504628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ref="G303:G366" ca="1" si="5">IFERROR(NOW()-F303,"-")</f>
        <v>45949.159851504628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45949.159851504628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45949.159851504628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45949.159851504628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45949.159851504628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45949.159851504628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45949.159851504628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45949.159851504628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45949.159851504628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45949.159851504628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45949.159851504628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45949.159851504628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45949.159851504628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45949.159851504628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45949.159851504628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45949.159851504628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45949.159851504628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45949.159851504628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45949.159851504628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45949.159851504628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45949.159851504628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45949.159851504628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45949.159851504628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45949.159851504628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45949.159851504628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45949.159851504628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45949.159851504628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45949.159851504628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45949.159851504628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45949.159851504628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45949.159851504628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45949.159851504628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45949.159851504628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45949.159851504628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45949.159851504628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45949.159851504628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45949.159851504628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45949.159851504628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45949.159851504628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45949.159851504628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45949.159851504628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45949.159851504628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45949.159851504628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45949.159851504628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45949.159851504628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45949.159851504628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45949.159851504628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45949.159851504628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45949.159851504628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45949.159851504628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45949.159851504628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45949.159851504628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45949.159851504628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45949.159851504628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45949.159851504628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45949.159851504628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45949.159851504628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45949.159851504628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45949.159851504628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45949.159851504628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45949.159851504628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45949.159851504628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45949.159851504628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5"/>
        <v>45949.159851504628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ref="G367:G430" ca="1" si="6">IFERROR(NOW()-F367,"-")</f>
        <v>45949.159851504628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45949.159851504628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45949.159851504628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45949.159851504628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45949.159851504628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45949.159851504628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45949.159851504628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45949.159851504628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45949.159851504628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45949.159851504628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45949.159851504628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45949.159851504628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45949.159851504628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45949.159851504628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45949.159851504628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45949.159851504628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45949.159851504628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45949.159851504628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45949.159851504628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45949.159851504628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45949.159851504628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45949.159851504628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45949.159851504628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45949.159851504628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45949.159851504628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45949.159851504628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45949.159851504628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45949.159851504628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45949.159851504628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45949.159851504628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45949.159851504628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45949.159851504628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45949.159851504628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45949.159851504628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45949.159851504628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45949.159851504628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45949.159851504628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45949.159851504628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45949.159851504628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45949.159851504628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45949.159851504628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45949.159851504628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45949.159851504628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45949.159851504628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45949.159851504628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45949.159851504628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45949.159851504628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45949.159851504628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45949.159851504628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45949.159851504628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45949.159851504628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45949.159851504628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45949.159851504628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45949.159851504628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45949.159851504628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45949.159851504628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45949.159851504628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45949.159851504628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45949.159851504628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45949.159851504628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45949.159851504628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45949.159851504628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45949.159851504628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6"/>
        <v>45949.159851504628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ref="G431:G494" ca="1" si="7">IFERROR(NOW()-F431,"-")</f>
        <v>45949.159851504628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45949.159851504628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45949.159851504628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45949.159851504628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45949.159851504628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45949.159851504628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45949.159851504628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45949.159851504628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45949.159851504628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45949.159851504628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45949.159851504628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45949.159851504628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45949.159851504628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45949.159851504628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45949.159851504628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45949.159851504628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45949.159851504628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45949.159851504628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45949.159851504628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45949.159851504628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45949.159851504628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45949.159851504628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45949.159851504628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45949.159851504628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45949.159851504628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45949.159851504628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45949.159851504628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45949.159851504628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45949.159851504628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45949.159851504628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45949.159851504628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45949.159851504628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45949.159851504628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45949.159851504628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45949.159851504628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45949.159851504628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45949.159851504628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45949.159851504628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45949.159851504628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45949.159851504628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45949.159851504628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45949.159851504628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45949.159851504628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45949.159851504628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45949.159851504628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45949.159851504628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45949.159851504628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45949.159851504628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45949.159851504628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45949.159851504628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45949.159851504628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45949.159851504628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45949.159851504628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45949.159851504628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45949.159851504628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45949.159851504628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45949.159851504628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45949.159851504628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45949.159851504628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45949.159851504628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45949.159851504628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45949.159851504628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45949.159851504628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7"/>
        <v>45949.159851504628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ref="G495:G558" ca="1" si="8">IFERROR(NOW()-F495,"-")</f>
        <v>45949.159851504628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45949.159851504628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45949.159851504628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45949.159851504628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45949.159851504628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45949.159851504628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45949.159851504628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45949.159851504628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45949.159851504628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45949.159851504628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45949.159851504628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45949.159851504628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45949.159851504628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45949.159851504628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45949.159851504628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45949.159851504628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45949.159851504628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45949.159851504628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45949.159851504628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45949.159851504628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45949.159851504628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45949.159851504628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45949.159851504628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45949.159851504628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45949.159851504628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45949.159851504628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45949.159851504628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45949.159851504628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45949.159851504628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45949.159851504628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45949.159851504628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45949.159851504628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45949.159851504628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45949.159851504628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45949.159851504628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45949.159851504628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45949.159851504628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45949.159851504628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45949.159851504628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45949.159851504628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45949.159851504628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45949.159851504628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45949.159851504628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45949.159851504628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45949.159851504628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45949.159851504628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45949.159851504628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45949.159851504628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45949.159851504628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45949.159851504628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45949.159851504628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45949.159851504628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45949.159851504628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45949.159851504628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45949.159851504628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45949.159851504628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45949.159851504628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45949.159851504628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45949.159851504628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45949.159851504628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45949.159851504628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45949.159851504628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45949.159851504628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8"/>
        <v>45949.159851504628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ref="G559:G622" ca="1" si="9">IFERROR(NOW()-F559,"-")</f>
        <v>45949.159851504628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45949.159851504628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45949.159851504628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45949.159851504628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45949.159851504628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45949.159851504628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45949.159851504628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45949.159851504628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45949.159851504628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45949.159851504628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45949.159851504628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45949.159851504628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45949.159851504628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45949.159851504628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45949.159851504628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45949.159851504628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45949.159851504628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45949.159851504628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45949.159851504628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45949.159851504628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45949.159851504628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45949.159851504628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45949.159851504628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45949.159851504628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45949.159851504628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45949.159851504628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45949.159851504628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45949.159851504628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45949.159851504628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45949.159851504628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45949.159851504628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45949.159851504628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45949.159851504628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45949.159851504628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45949.159851504628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45949.159851504628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45949.159851504628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45949.159851504628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45949.159851504628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45949.159851504628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45949.159851504628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45949.159851504628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45949.159851504628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45949.159851504628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45949.159851504628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45949.159851504628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45949.159851504628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45949.159851504628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45949.159851504628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45949.159851504628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45949.159851504628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45949.159851504628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45949.159851504628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45949.159851504628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45949.159851504628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45949.159851504628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45949.159851504628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45949.159851504628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45949.159851504628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45949.159851504628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45949.159851504628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45949.159851504628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45949.159851504628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9"/>
        <v>45949.159851504628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ref="G623:G686" ca="1" si="10">IFERROR(NOW()-F623,"-")</f>
        <v>45949.159851504628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45949.159851504628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45949.159851504628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45949.159851504628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45949.159851504628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45949.159851504628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45949.159851504628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45949.159851504628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45949.159851504628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45949.159851504628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45949.159851504628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45949.159851504628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45949.159851504628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45949.159851504628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45949.159851504628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45949.159851504628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45949.159851504628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45949.159851504628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45949.159851504628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45949.159851504628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45949.159851504628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45949.159851504628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45949.159851504628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45949.159851504628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45949.159851504628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45949.159851504628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45949.159851504628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45949.159851504628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45949.159851504628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45949.159851504628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45949.159851504628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45949.159851504628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45949.159851504628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45949.159851504628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45949.159851504628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45949.159851504628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45949.159851504628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45949.159851504628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45949.159851504628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45949.159851504628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45949.159851504628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45949.159851504628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45949.159851504628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45949.159851504628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45949.159851504628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45949.159851504628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45949.159851504628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45949.159851504628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45949.159851504628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45949.159851504628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45949.159851504628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45949.159851504628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45949.159851504628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45949.159851504628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45949.159851504628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45949.159851504628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45949.159851504628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45949.159851504628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45949.159851504628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45949.159851504628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45949.159851504628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45949.159851504628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45949.159851504628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0"/>
        <v>45949.159851504628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ref="G687:G750" ca="1" si="11">IFERROR(NOW()-F687,"-")</f>
        <v>45949.159851504628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45949.159851504628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45949.159851504628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45949.159851504628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45949.159851504628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45949.159851504628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45949.159851504628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45949.159851504628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45949.159851504628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45949.159851504628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45949.159851504628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45949.159851504628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45949.159851504628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45949.159851504628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45949.159851504628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45949.159851504628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45949.159851504628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45949.159851504628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45949.159851504628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45949.159851504628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45949.159851504628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45949.159851504628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45949.159851504628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45949.159851504628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45949.159851504628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45949.159851504628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45949.159851504628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45949.159851504628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45949.159851504628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45949.159851504628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45949.159851504628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45949.159851504628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45949.159851504628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45949.159851504628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45949.159851504628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45949.159851504628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45949.159851504628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45949.159851504628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45949.159851504628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45949.159851504628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45949.159851504628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45949.159851504628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45949.159851504628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45949.159851504628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45949.159851504628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45949.159851504628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45949.159851504628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45949.159851504628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45949.159851504628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45949.159851504628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45949.159851504628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45949.159851504628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45949.159851504628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45949.159851504628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45949.159851504628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45949.159851504628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45949.159851504628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45949.159851504628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45949.159851504628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45949.159851504628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45949.159851504628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45949.159851504628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45949.159851504628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1"/>
        <v>45949.159851504628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ref="G751:G814" ca="1" si="12">IFERROR(NOW()-F751,"-")</f>
        <v>45949.159851504628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45949.159851504628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45949.159851504628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45949.159851504628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45949.159851504628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45949.159851504628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45949.159851504628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45949.159851504628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45949.159851504628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45949.159851504628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45949.159851504628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45949.159851504628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45949.159851504628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45949.159851504628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45949.159851504628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45949.159851504628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45949.159851504628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45949.159851504628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45949.159851504628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45949.159851504628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45949.159851504628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45949.159851504628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45949.159851504628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45949.159851504628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45949.159851504628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45949.159851504628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45949.159851504628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45949.159851504628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45949.159851504628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45949.159851504628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45949.159851504628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45949.159851504628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45949.159851504628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45949.159851504628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45949.159851504628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45949.159851504628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45949.159851504628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45949.159851504628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45949.159851504628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45949.159851504628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45949.159851504628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45949.159851504628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45949.159851504628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45949.159851504628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45949.159851504628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45949.159851504628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45949.159851504628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45949.159851504628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45949.159851504628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45949.159851504628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45949.159851504628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45949.159851504628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45949.159851504628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45949.159851504628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45949.159851504628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45949.159851504628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45949.159851504628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45949.159851504628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45949.159851504628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45949.159851504628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45949.159851504628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45949.159851504628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45949.159851504628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2"/>
        <v>45949.159851504628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ref="G815:G878" ca="1" si="13">IFERROR(NOW()-F815,"-")</f>
        <v>45949.159851504628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45949.159851504628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45949.159851504628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45949.159851504628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45949.159851504628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45949.159851504628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45949.159851504628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45949.159851504628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45949.159851504628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45949.159851504628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45949.159851504628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45949.159851504628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45949.159851504628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45949.159851504628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45949.159851504628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45949.159851504628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45949.159851504628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45949.159851504628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45949.159851504628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45949.159851504628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45949.159851504628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45949.159851504628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45949.159851504628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45949.159851504628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45949.159851504628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45949.159851504628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45949.159851504628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45949.159851504628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45949.159851504628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45949.159851504628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45949.159851504628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45949.159851504628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45949.159851504628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45949.159851504628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45949.159851504628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45949.159851504628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45949.159851504628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45949.159851504628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45949.159851504628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45949.159851504628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45949.159851504628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45949.159851504628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45949.159851504628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45949.159851504628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45949.159851504628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45949.159851504628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45949.159851504628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45949.159851504628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45949.159851504628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45949.159851504628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45949.159851504628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45949.159851504628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45949.159851504628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45949.159851504628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45949.159851504628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45949.159851504628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45949.159851504628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45949.159851504628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45949.159851504628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45949.159851504628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45949.159851504628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45949.159851504628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45949.159851504628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3"/>
        <v>45949.159851504628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ref="G879:G942" ca="1" si="14">IFERROR(NOW()-F879,"-")</f>
        <v>45949.159851504628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45949.159851504628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45949.159851504628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45949.159851504628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45949.159851504628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45949.159851504628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45949.159851504628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45949.159851504628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45949.159851504628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45949.159851504628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45949.159851504628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45949.159851504628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45949.159851504628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45949.159851504628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45949.159851504628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45949.159851504628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45949.159851504628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45949.159851504628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45949.159851504628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45949.159851504628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45949.159851504628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45949.159851504628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45949.159851504628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45949.159851504628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45949.159851504628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45949.159851504628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45949.159851504628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45949.159851504628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45949.159851504628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45949.159851504628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45949.159851504628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45949.159851504628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45949.159851504628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45949.159851504628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45949.159851504628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45949.159851504628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45949.159851504628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45949.159851504628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45949.159851504628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45949.159851504628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45949.159851504628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45949.159851504628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45949.159851504628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45949.159851504628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45949.159851504628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45949.159851504628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45949.159851504628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45949.159851504628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45949.159851504628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45949.159851504628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45949.159851504628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45949.159851504628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45949.159851504628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45949.159851504628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45949.159851504628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45949.159851504628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45949.159851504628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45949.159851504628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45949.159851504628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45949.159851504628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45949.159851504628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45949.159851504628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45949.159851504628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4"/>
        <v>45949.159851504628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ref="G943:G1006" ca="1" si="15">IFERROR(NOW()-F943,"-")</f>
        <v>45949.159851504628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45949.159851504628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45949.159851504628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45949.159851504628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45949.159851504628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45949.159851504628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45949.159851504628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45949.159851504628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45949.159851504628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45949.159851504628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45949.159851504628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45949.159851504628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45949.159851504628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45949.159851504628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45949.159851504628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45949.159851504628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45949.159851504628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45949.159851504628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45949.159851504628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45949.159851504628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45949.159851504628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45949.159851504628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45949.159851504628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45949.159851504628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45949.159851504628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45949.159851504628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45949.159851504628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45949.159851504628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45949.159851504628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45949.159851504628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45949.159851504628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45949.159851504628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45949.159851504628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45949.159851504628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45949.159851504628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45949.159851504628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45949.159851504628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45949.159851504628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45949.159851504628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45949.159851504628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45949.159851504628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45949.159851504628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45949.159851504628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45949.159851504628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45949.159851504628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45949.159851504628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45949.159851504628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45949.159851504628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45949.159851504628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45949.159851504628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45949.159851504628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45949.159851504628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45949.159851504628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45949.159851504628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45949.159851504628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45949.159851504628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45949.159851504628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45949.159851504628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45949.159851504628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45949.159851504628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45949.159851504628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45949.159851504628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45949.159851504628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5"/>
        <v>45949.159851504628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ref="G1007:G1070" ca="1" si="16">IFERROR(NOW()-F1007,"-")</f>
        <v>45949.159851504628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45949.159851504628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45949.159851504628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45949.159851504628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45949.159851504628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45949.159851504628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45949.159851504628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45949.159851504628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45949.159851504628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45949.159851504628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45949.159851504628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45949.159851504628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45949.159851504628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45949.159851504628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45949.159851504628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45949.159851504628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45949.159851504628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45949.159851504628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45949.159851504628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45949.159851504628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45949.159851504628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45949.159851504628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45949.159851504628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45949.159851504628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45949.159851504628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45949.159851504628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45949.159851504628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45949.159851504628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45949.159851504628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45949.159851504628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45949.159851504628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45949.159851504628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45949.159851504628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45949.159851504628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45949.159851504628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45949.159851504628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45949.159851504628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45949.159851504628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45949.159851504628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45949.159851504628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45949.159851504628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45949.159851504628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45949.159851504628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45949.159851504628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45949.159851504628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45949.159851504628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45949.159851504628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45949.159851504628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45949.159851504628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45949.159851504628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45949.159851504628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45949.159851504628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45949.159851504628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45949.159851504628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45949.159851504628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45949.159851504628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45949.159851504628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45949.159851504628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45949.159851504628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45949.159851504628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45949.159851504628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45949.159851504628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45949.159851504628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6"/>
        <v>45949.159851504628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ref="G1071:G1134" ca="1" si="17">IFERROR(NOW()-F1071,"-")</f>
        <v>45949.159851504628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45949.159851504628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45949.159851504628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45949.159851504628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45949.159851504628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45949.159851504628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45949.159851504628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45949.159851504628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45949.159851504628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45949.159851504628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45949.159851504628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45949.159851504628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45949.159851504628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45949.159851504628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45949.159851504628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45949.159851504628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45949.159851504628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45949.159851504628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45949.159851504628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45949.159851504628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45949.159851504628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45949.159851504628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45949.159851504628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45949.159851504628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45949.159851504628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45949.159851504628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45949.159851504628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45949.159851504628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45949.159851504628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45949.159851504628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45949.159851504628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45949.159851504628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45949.159851504628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45949.159851504628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45949.159851504628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45949.159851504628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45949.159851504628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45949.159851504628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45949.159851504628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45949.159851504628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45949.159851504628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45949.159851504628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45949.159851504628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45949.159851504628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45949.159851504628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45949.159851504628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45949.159851504628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45949.159851504628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45949.159851504628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45949.159851504628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45949.159851504628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45949.159851504628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45949.159851504628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45949.159851504628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45949.159851504628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45949.159851504628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45949.159851504628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45949.159851504628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45949.159851504628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45949.159851504628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45949.159851504628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45949.159851504628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45949.159851504628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7"/>
        <v>45949.159851504628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ref="G1135:G1149" ca="1" si="18">IFERROR(NOW()-F1135,"-")</f>
        <v>45949.159851504628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45949.159851504628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45949.159851504628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45949.159851504628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45949.159851504628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45949.159851504628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45949.159851504628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45949.159851504628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45949.159851504628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45949.159851504628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45949.159851504628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45949.159851504628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45949.159851504628</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45949.159851504628</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45949.159851504628</v>
      </c>
      <c r="H1149" s="22"/>
      <c r="I1149" s="19" t="str">
        <f>IFERROR(VLOOKUP(D1149,DB!A:F,6,0),"")</f>
        <v/>
      </c>
      <c r="J1149" s="18" t="str">
        <f>IFERROR(VLOOKUP(D1149,DB!A:G,7,0),"")</f>
        <v/>
      </c>
      <c r="K1149" s="47"/>
      <c r="L1149" s="23" t="str">
        <f>IFERROR(VLOOKUP(D1149,DB!A:I,9,0),"")</f>
        <v/>
      </c>
    </row>
  </sheetData>
  <dataValidations count="2">
    <dataValidation allowBlank="1" showInputMessage="1" showErrorMessage="1" sqref="E1" xr:uid="{5914219A-CB83-432D-936A-CC0CB6F3982A}"/>
    <dataValidation type="list" allowBlank="1" showInputMessage="1" showErrorMessage="1" sqref="E2:E11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245.67913391203183</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1.664758912032994</v>
      </c>
      <c r="H3" s="125">
        <v>45947.457812499997</v>
      </c>
      <c r="I3" s="121" t="str">
        <f>IFERROR(VLOOKUP(D3,DB!A:F,6,0),"")</f>
        <v>SCECO</v>
      </c>
      <c r="J3" s="121" t="str">
        <f>IFERROR(VLOOKUP(D3,DB!A:G,7,0),"")</f>
        <v>Dead</v>
      </c>
      <c r="K3" s="127" t="s">
        <v>39057</v>
      </c>
      <c r="L3" s="123" t="str">
        <f>IFERROR(VLOOKUP(D3,DB!A:I,9,0),"")</f>
        <v>Latis</v>
      </c>
    </row>
    <row r="4" spans="1:16" ht="30.75">
      <c r="A4" s="121" t="s">
        <v>39058</v>
      </c>
      <c r="B4" s="121" t="str">
        <f>IFERROR(VLOOKUP(D4,DB!A:K,11,0),"")</f>
        <v>R4</v>
      </c>
      <c r="C4" s="122">
        <v>1</v>
      </c>
      <c r="D4" s="123" t="s">
        <v>27578</v>
      </c>
      <c r="E4" s="100" t="s">
        <v>38964</v>
      </c>
      <c r="F4" s="125"/>
      <c r="G4" s="126">
        <f ca="1">IFERROR(NOW()-F4,"")</f>
        <v>45949.159851504628</v>
      </c>
      <c r="H4" s="125">
        <v>45948.938356481478</v>
      </c>
      <c r="I4" s="121" t="str">
        <f>IFERROR(VLOOKUP(D4,DB!A:F,6,0),"")</f>
        <v>SCECO</v>
      </c>
      <c r="J4" s="121" t="str">
        <f>IFERROR(VLOOKUP(D4,DB!A:G,7,0),"")</f>
        <v>Dead</v>
      </c>
      <c r="K4" s="127" t="s">
        <v>39059</v>
      </c>
      <c r="L4" s="123" t="str">
        <f>IFERROR(VLOOKUP(D4,DB!A:I,9,0),"")</f>
        <v>Latis</v>
      </c>
    </row>
    <row r="5" spans="1:16" ht="15" customHeight="1">
      <c r="A5" s="121" t="s">
        <v>39058</v>
      </c>
      <c r="B5" s="121" t="str">
        <f>IFERROR(VLOOKUP(D5,DB!A:K,11,0),"")</f>
        <v>R4</v>
      </c>
      <c r="C5" s="122">
        <v>3</v>
      </c>
      <c r="D5" s="123" t="s">
        <v>35060</v>
      </c>
      <c r="E5" s="100" t="s">
        <v>38964</v>
      </c>
      <c r="F5" s="125"/>
      <c r="G5" s="126">
        <f ca="1">IFERROR(NOW()-F5,"")</f>
        <v>45949.159851504628</v>
      </c>
      <c r="H5" s="125">
        <v>45948.956307870372</v>
      </c>
      <c r="I5" s="121" t="str">
        <f>IFERROR(VLOOKUP(D5,DB!A:F,6,0),"")</f>
        <v>Generator-SG</v>
      </c>
      <c r="J5" s="121" t="str">
        <f>IFERROR(VLOOKUP(D5,DB!A:G,7,0),"")</f>
        <v>No BB Shifted</v>
      </c>
      <c r="K5" s="127" t="s">
        <v>39060</v>
      </c>
      <c r="L5" s="123" t="str">
        <f>IFERROR(VLOOKUP(D5,DB!A:I,9,0),"")</f>
        <v>Latis</v>
      </c>
    </row>
    <row r="6" spans="1:16" ht="15" customHeight="1">
      <c r="A6" s="121"/>
      <c r="B6" s="121" t="str">
        <f>IFERROR(VLOOKUP(D6,DB!A:K,11,0),"")</f>
        <v/>
      </c>
      <c r="C6" s="122"/>
      <c r="D6" s="123"/>
      <c r="E6" s="100"/>
      <c r="F6" s="125"/>
      <c r="G6" s="126">
        <f ca="1">IFERROR(NOW()-F6,"")</f>
        <v>45949.159851504628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45949.159851504628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45949.159851504628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45949.159851504628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45949.159851504628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45949.159851504628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45949.159851504628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45949.159851504628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45949.159851504628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45949.159851504628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45949.159851504628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45949.159851504628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45949.159851504628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45949.159851504628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45949.159851504628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45949.159851504628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45949.159851504628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45949.159851504628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45949.159851504628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45949.159851504628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45949.159851504628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45949.159851504628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45949.159851504628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45949.159851504628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45949.159851504628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45949.159851504628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45949.159851504628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45949.159851504628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45949.159851504628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45949.159851504628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45949.159851504628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45949.159851504628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45949.159851504628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45949.159851504628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45949.159851504628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45949.159851504628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45949.159851504628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45949.159851504628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45949.159851504628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45949.159851504628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45949.159851504628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45949.159851504628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45949.159851504628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45949.159851504628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45949.159851504628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45949.159851504628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45949.159851504628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45949.159851504628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45949.159851504628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45949.159851504628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45949.159851504628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45949.159851504628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45949.159851504628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45949.159851504628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45949.159851504628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45949.159851504628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45949.159851504628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45949.159851504628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45949.159851504628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45949.159851504628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45949.159851504628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45949.159851504628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45949.159851504628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45949.159851504628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45949.159851504628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45949.159851504628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45949.159851504628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45949.159851504628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45949.159851504628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45949.159851504628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45949.159851504628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45949.159851504628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45949.159851504628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45949.159851504628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45949.159851504628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45949.159851504628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45949.159851504628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45949.159851504628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45949.159851504628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45949.159851504628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45949.159851504628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45949.159851504628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45949.159851504628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45949.159851504628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45949.159851504628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45949.159851504628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45949.159851504628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45949.159851504628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45949.159851504628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45949.159851504628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45949.159851504628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45949.159851504628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45949.159851504628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45949.159851504628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45949.159851504628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45949.159851504628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45949.159851504628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45949.159851504628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45949.159851504628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45949.159851504628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45949.159851504628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45949.159851504628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45949.159851504628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45949.159851504628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45949.159851504628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45949.159851504628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45949.159851504628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45949.159851504628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45949.159851504628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45949.159851504628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45949.159851504628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45949.159851504628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45949.159851504628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45949.159851504628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45949.159851504628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45949.159851504628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45949.159851504628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45949.159851504628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45949.159851504628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45949.159851504628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45949.159851504628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45949.159851504628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45949.159851504628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45949.159851504628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45949.159851504628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45949.159851504628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45949.159851504628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45949.159851504628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45949.159851504628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45949.159851504628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45949.159851504628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45949.159851504628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45949.159851504628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45949.159851504628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45949.159851504628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45949.159851504628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45949.159851504628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45949.159851504628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45949.159851504628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45949.159851504628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45949.159851504628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45949.159851504628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45949.159851504628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45949.159851504628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45949.159851504628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45949.159851504628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45949.159851504628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45949.159851504628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45949.159851504628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45949.159851504628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45949.159851504628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45949.159851504628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45949.159851504628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45949.159851504628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45949.159851504628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45949.159851504628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45949.159851504628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45949.159851504628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45949.159851504628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45949.159851504628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45949.159851504628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45949.159851504628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45949.159851504628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45949.159851504628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45949.159851504628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45949.159851504628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45949.159851504628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45949.159851504628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45949.159851504628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45949.159851504628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45949.159851504628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45949.159851504628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45949.159851504628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45949.159851504628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45949.159851504628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45949.159851504628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45949.159851504628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45949.159851504628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45949.159851504628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45949.159851504628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45949.159851504628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45949.159851504628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45949.159851504628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45949.159851504628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45949.159851504628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45949.159851504628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45949.159851504628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45949.159851504628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45949.159851504628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45949.159851504628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45949.159851504628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45949.159851504628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45949.159851504628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45949.159851504628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45949.159851504628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45949.159851504628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45949.159851504628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45949.159851504628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45949.159851504628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45949.159851504628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45949.159851504628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45949.159851504628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45949.159851504628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45949.159851504628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45949.159851504628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45949.159851504628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45949.159851504628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45949.159851504628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45949.159851504628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45949.159851504628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45949.159851504628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45949.159851504628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45949.159851504628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45949.159851504628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45949.159851504628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45949.159851504628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45949.159851504628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45949.159851504628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45949.159851504628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45949.159851504628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45949.159851504628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45949.159851504628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45949.159851504628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45949.159851504628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45949.159851504628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45949.159851504628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45949.159851504628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45949.159851504628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45949.159851504628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45949.159851504628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45949.159851504628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45949.159851504628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45949.159851504628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45949.159851504628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45949.159851504628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45949.159851504628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45949.159851504628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45949.159851504628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45949.159851504628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45949.159851504628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45949.159851504628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45949.159851504628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45949.159851504628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45949.159851504628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45949.159851504628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45949.159851504628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45949.159851504628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45949.159851504628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45949.159851504628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45949.159851504628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45949.159851504628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45949.159851504628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45949.159851504628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45949.159851504628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45949.159851504628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45949.159851504628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45949.159851504628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45949.159851504628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45949.159851504628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45949.159851504628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45949.159851504628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45949.159851504628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45949.159851504628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45949.159851504628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45949.159851504628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45949.159851504628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45949.159851504628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45949.159851504628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45949.159851504628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45949.159851504628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45949.159851504628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45949.159851504628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45949.159851504628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45949.159851504628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45949.159851504628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45949.159851504628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45949.159851504628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45949.159851504628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45949.159851504628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45949.159851504628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45949.159851504628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45949.159851504628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45949.159851504628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45949.159851504628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45949.159851504628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45949.159851504628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45949.159851504628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45949.159851504628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45949.159851504628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45949.159851504628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45949.159851504628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45949.159851504628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45949.159851504628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45949.159851504628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45949.159851504628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45949.159851504628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45949.159851504628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45949.159851504628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45949.159851504628</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45949.159851504628</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45949.159851504628</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45949.159851504628</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45949.159851504628</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45949.159851504628</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45949.159851504628</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45949.159851504628</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45949.159851504628</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45949.159851504628</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45949.159851504628</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45949.159851504628</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45949.159851504628</v>
      </c>
      <c r="H316" s="125"/>
      <c r="I316" s="121" t="str">
        <f>IFERROR(VLOOKUP(D316,DB!A:F,6,0),"")</f>
        <v/>
      </c>
      <c r="J316" s="121" t="str">
        <f>IFERROR(VLOOKUP(D316,DB!A:G,7,0),"")</f>
        <v/>
      </c>
      <c r="K316" s="127"/>
      <c r="L316" s="123" t="str">
        <f>IFERROR(VLOOKUP(D316,DB!A:I,9,0),"")</f>
        <v/>
      </c>
    </row>
    <row r="317" spans="1:12" ht="15" customHeight="1">
      <c r="A317" s="121"/>
      <c r="B317" s="121" t="str">
        <f>IFERROR(VLOOKUP(D317,DB!A:K,11,0),"")</f>
        <v/>
      </c>
      <c r="C317" s="122"/>
      <c r="D317" s="123"/>
      <c r="E317" s="124"/>
      <c r="F317" s="125"/>
      <c r="G317" s="126">
        <f ca="1">IFERROR(NOW()-F317,"")</f>
        <v>45949.159851504628</v>
      </c>
      <c r="H317" s="125"/>
      <c r="I317" s="121" t="str">
        <f>IFERROR(VLOOKUP(D317,DB!A:F,6,0),"")</f>
        <v/>
      </c>
      <c r="J317" s="121" t="str">
        <f>IFERROR(VLOOKUP(D317,DB!A:G,7,0),"")</f>
        <v/>
      </c>
      <c r="K317" s="127"/>
      <c r="L317" s="123" t="str">
        <f>IFERROR(VLOOKUP(D317,DB!A:I,9,0),"")</f>
        <v/>
      </c>
    </row>
    <row r="318" spans="1:12" ht="15" customHeight="1">
      <c r="A318" s="128"/>
      <c r="B318" s="128" t="str">
        <f>IFERROR(VLOOKUP(D318,DB!A:K,11,0),"")</f>
        <v/>
      </c>
      <c r="C318" s="129"/>
      <c r="D318" s="130"/>
      <c r="E318" s="131"/>
      <c r="F318" s="132"/>
      <c r="G318" s="133">
        <f ca="1">IFERROR(NOW()-F318,"")</f>
        <v>45949.159851504628</v>
      </c>
      <c r="H318" s="132"/>
      <c r="I318" s="128" t="str">
        <f>IFERROR(VLOOKUP(D318,DB!A:F,6,0),"")</f>
        <v/>
      </c>
      <c r="J318" s="128" t="str">
        <f>IFERROR(VLOOKUP(D318,DB!A:G,7,0),"")</f>
        <v/>
      </c>
      <c r="K318" s="134"/>
      <c r="L318" s="130" t="str">
        <f>IFERROR(VLOOKUP(D318,DB!A:I,9,0),"")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39061</v>
      </c>
      <c r="B2" s="37" t="str">
        <f>IFERROR(VLOOKUP(D2,DB!A:K,11,0),"")</f>
        <v>R5</v>
      </c>
      <c r="C2" s="37">
        <v>3</v>
      </c>
      <c r="D2" s="120" t="s">
        <v>36000</v>
      </c>
      <c r="E2" s="37" t="s">
        <v>38964</v>
      </c>
      <c r="F2" s="38">
        <v>45891.832060185188</v>
      </c>
      <c r="G2" s="151">
        <f ca="1">IFERROR(NOW()-F2,"")</f>
        <v>57.327791319439712</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39045</v>
      </c>
      <c r="F3" s="38">
        <v>45926.188877314817</v>
      </c>
      <c r="G3" s="151">
        <f t="shared" ref="G3" ca="1" si="0">IFERROR(NOW()-F3,"")</f>
        <v>22.970974189811386</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4.3882774305529892</v>
      </c>
      <c r="H4" s="38">
        <v>45944.676192129627</v>
      </c>
      <c r="I4" s="37" t="str">
        <f>IFERROR(VLOOKUP(D4,DB!A:F,6,0),"")</f>
        <v>SCECO</v>
      </c>
      <c r="J4" s="37" t="str">
        <f>IFERROR(VLOOKUP(D4,DB!A:G,7,0),"")</f>
        <v>Dead</v>
      </c>
      <c r="K4" s="37" t="s">
        <v>39066</v>
      </c>
      <c r="L4" s="37" t="str">
        <f>IFERROR(VLOOKUP(D4,DB!A:I,9,0),"")</f>
        <v>Latis</v>
      </c>
    </row>
    <row r="5" spans="1:13" ht="45.75">
      <c r="A5" s="164" t="s">
        <v>39067</v>
      </c>
      <c r="B5" s="164" t="str">
        <f>IFERROR(VLOOKUP(D5,DB!A:K,11,0),"")</f>
        <v>R5</v>
      </c>
      <c r="C5" s="164">
        <v>1</v>
      </c>
      <c r="D5" s="164" t="s">
        <v>34747</v>
      </c>
      <c r="E5" s="164" t="s">
        <v>39045</v>
      </c>
      <c r="F5" s="165">
        <v>45948.661111111112</v>
      </c>
      <c r="G5" s="166">
        <f ca="1">IFERROR(NOW()-F5,"")</f>
        <v>0.49874016203830251</v>
      </c>
      <c r="H5" s="165">
        <v>45948.661111111112</v>
      </c>
      <c r="I5" s="164" t="str">
        <f>IFERROR(VLOOKUP(D5,DB!A:F,6,0),"")</f>
        <v>SCECO</v>
      </c>
      <c r="J5" s="164" t="str">
        <f>IFERROR(VLOOKUP(D5,DB!A:G,7,0),"")</f>
        <v>Dead</v>
      </c>
      <c r="K5" s="164" t="s">
        <v>39068</v>
      </c>
      <c r="L5" s="164" t="str">
        <f>IFERROR(VLOOKUP(D5,DB!A:I,9,0),"")</f>
        <v>Latis</v>
      </c>
    </row>
    <row r="6" spans="1:13" ht="15">
      <c r="A6" s="164"/>
      <c r="B6" s="164" t="str">
        <f>IFERROR(VLOOKUP(D6,DB!A:K,11,0),"")</f>
        <v/>
      </c>
      <c r="C6" s="164"/>
      <c r="D6" s="164"/>
      <c r="E6" s="164"/>
      <c r="F6" s="165"/>
      <c r="G6" s="166">
        <f ca="1">IFERROR(NOW()-F6,"")</f>
        <v>45949.159851273151</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45949.159851273151</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45949.159851273151</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45949.159851273151</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45949.159851273151</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45949.159851273151</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45949.159851273151</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45949.159851273151</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45949.159851273151</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45949.159851273151</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45949.159851273151</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45949.159851273151</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45949.159851273151</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45949.159851273151</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45949.159851273151</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45949.159851273151</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45949.159851273151</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45949.159851273151</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45949.159851273151</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45949.159851273151</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45949.159851273151</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45949.159851273151</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45949.159851273151</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45949.159851273151</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45949.159851273151</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45949.159851273151</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45949.159851273151</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45949.159851273151</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45949.159851273151</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45949.159851273151</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45949.159851273151</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45949.159851273151</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45949.159851273151</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45949.159851273151</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45949.159851273151</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45949.159851273151</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45949.159851273151</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45949.159851273151</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45949.159851273151</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45949.159851273151</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45949.159851273151</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45949.159851273151</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45949.159851273151</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45949.159851273151</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45949.159851273151</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45949.159851273151</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45949.159851273151</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45949.159851273151</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45949.159851273151</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45949.159851273151</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45949.159851273151</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45949.159851273151</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45949.159851273151</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45949.159851273151</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45949.159851273151</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45949.159851273151</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45949.159851273151</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45949.159851273151</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45949.159851273151</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45949.159851273151</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45949.159851273151</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45949.159851273151</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45949.159851273151</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45949.159851273151</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45949.159851273151</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45949.159851273151</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45949.159851273151</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45949.159851273151</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45949.159851273151</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45949.159851273151</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45949.159851273151</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45949.159851273151</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45949.159851273151</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45949.159851273151</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45949.159851273151</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45949.159851273151</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45949.159851273151</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45949.159851273151</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45949.159851273151</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45949.159851273151</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45949.159851273151</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45949.159851273151</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45949.159851273151</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45949.159851273151</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45949.159851273151</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45949.159851273151</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45949.159851273151</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45949.159851273151</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45949.159851273151</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45949.159851273151</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45949.159851273151</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45949.159851273151</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45949.159851273151</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45949.159851273151</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45949.159851273151</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45949.159851273151</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45949.159851273151</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45949.159851273151</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45949.159851273151</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45949.159851273151</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45949.159851273151</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45949.159851273151</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45949.159851273151</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45949.159851273151</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45949.159851273151</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45949.159851273151</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45949.159851273151</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45949.159851273151</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45949.159851273151</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45949.159851273151</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45949.159851273151</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45949.159851273151</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45949.159851273151</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45949.159851273151</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45949.159851273151</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45949.159851273151</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45949.159851273151</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45949.159851273151</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45949.159851273151</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45949.159851273151</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45949.159851273151</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45949.159851273151</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45949.159851273151</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45949.159851273151</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45949.159851273151</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45949.159851273151</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45949.159851273151</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45949.159851273151</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45949.159851273151</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45949.159851273151</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45949.159851273151</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45949.159851273151</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45949.159851273151</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45949.159851273151</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45949.159851273151</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45949.159851273151</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45949.159851273151</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45949.159851273151</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45949.159851273151</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45949.159851273151</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45949.159851273151</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45949.159851273151</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45949.159851273151</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45949.159851273151</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45949.159851273151</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45949.159851273151</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45949.159851273151</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45949.159851273151</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45949.159851273151</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45949.159851273151</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45949.159851273151</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45949.159851273151</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45949.159851273151</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45949.159851273151</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45949.159851273151</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45949.159851273151</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45949.159851273151</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45949.159851273151</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45949.159851273151</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45949.159851273151</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45949.159851273151</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45949.159851273151</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45949.159851273151</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45949.159851273151</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45949.159851273151</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45949.159851273151</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45949.159851273151</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45949.159851273151</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45949.159851273151</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45949.159851273151</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45949.159851273151</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45949.159851273151</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45949.159851273151</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45949.159851273151</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45949.159851273151</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45949.159851273151</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45949.159851273151</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45949.159851273151</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45949.159851273151</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45949.159851273151</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45949.159851273151</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45949.159851273151</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45949.159851273151</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45949.159851273151</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45949.159851273151</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45949.159851273151</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45949.159851273151</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45949.159851273151</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45949.159851273151</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45949.159851273151</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45949.159851273151</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45949.159851273151</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45949.159851273151</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45949.159851273151</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45949.159851273151</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45949.159851273151</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45949.159851273151</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45949.159851273151</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45949.159851273151</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45949.159851273151</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45949.159851273151</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45949.159851273151</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45949.159851273151</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45949.159851273151</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45949.159851273151</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45949.159851273151</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45949.159851273151</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45949.159851273151</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45949.159851273151</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45949.159851273151</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45949.159851273151</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45949.159851273151</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45949.159851273151</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45949.159851273151</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45949.159851273151</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45949.159851273151</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45949.159851273151</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45949.159851273151</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45949.159851273151</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45949.159851273151</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45949.159851273151</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45949.159851273151</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45949.159851273151</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45949.159851273151</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45949.159851273151</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45949.159851273151</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45949.159851273151</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45949.159851273151</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45949.159851273151</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45949.159851273151</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45949.159851273151</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45949.159851273151</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45949.159851273151</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45949.159851273151</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45949.159851273151</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45949.159851273151</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45949.159851273151</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45949.159851273151</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45949.159851273151</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45949.159851273151</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45949.159851273151</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45949.159851273151</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45949.159851273151</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45949.159851273151</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45949.159851273151</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45949.159851273151</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45949.159851273151</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45949.159851273151</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45949.159851273151</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45949.159851273151</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45949.159851273151</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45949.159851273151</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45949.159851273151</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45949.159851273151</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45949.159851273151</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45949.159851273151</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45949.159851273151</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45949.159851273151</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45949.159851273151</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45949.159851273151</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45949.159851273151</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45949.159851273151</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45949.159851273151</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45949.159851273151</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45949.159851273151</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45949.159851273151</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45949.159851273151</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45949.159851273151</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45949.159851273151</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45949.159851273151</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45949.159851273151</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45949.159851273151</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45949.159851273151</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45949.159851273151</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45949.159851273151</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45949.159851273151</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45949.159851273151</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45949.159851273151</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45949.159851273151</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45949.159851273151</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45949.159851273151</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45949.159851273151</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45949.159851273151</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45949.159851273151</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45949.159851273151</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45949.159851273151</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45949.159851273151</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45949.159851273151</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45949.159851273151</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45949.159851273151</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45949.159851273151</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45949.159851273151</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45949.159851273151</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45949.159851273151</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45949.159851273151</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45949.159851273151</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45949.159851273151</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45949.159851273151</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45949.159851273151</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45949.159851273151</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45949.159851273151</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45949.159851273151</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45949.159851273151</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45949.159851273151</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45949.159851273151</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45949.159851273151</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45949.159851273151</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45949.159851273151</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45949.159851273151</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45949.159851273151</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45949.159851273151</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45949.159851273151</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45949.159851273151</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45949.159851273151</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45949.159851273151</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45949.159851273151</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45949.159851273151</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45949.159851273151</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45949.159851273151</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45949.159851273151</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45949.159851273151</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45949.159851273151</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45949.159851273151</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45949.159851273151</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45949.159851273151</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45949.159851273151</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45949.159851273151</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45949.159851273151</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45949.159851273151</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45949.159851273151</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45949.159851273151</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45949.159851273151</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45949.159851273151</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45949.159851273151</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45949.159851273151</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45949.159851273151</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45949.159851273151</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45949.159851273151</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45949.159851273151</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45949.159851273151</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45949.159851273151</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45949.159851273151</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45949.159851273151</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45949.159851273151</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45949.159851273151</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45949.159851273151</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45949.159851273151</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45949.159851273151</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45949.159851273151</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45949.159851273151</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45949.159851273151</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45949.159851273151</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45949.159851273151</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45949.159851273151</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45949.159851273151</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45949.159851273151</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45949.159851273151</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45949.159851273151</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45949.159851273151</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45949.159851273151</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45949.159851273151</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45949.159851273151</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45949.159851273151</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45949.159851273151</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45949.159851273151</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45949.159851273151</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45949.159851273151</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45949.159851273151</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45949.159851273151</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45949.159851273151</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45949.159851273151</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45949.159851273151</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45949.159851273151</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45949.159851273151</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45949.159851273151</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45949.159851273151</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45949.159851273151</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45949.159851273151</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45949.159851273151</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45949.159851273151</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45949.159851273151</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45949.159851273151</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45949.159851273151</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45949.159851273151</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45949.159851273151</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45949.159851273151</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45949.159851273151</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45949.159851273151</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45949.159851273151</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45949.159851273151</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45949.159851273151</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45949.159851273151</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45949.159851273151</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45949.159851273151</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45949.159851273151</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45949.159851273151</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45949.159851273151</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45949.159851273151</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45949.159851273151</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45949.159851273151</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45949.159851273151</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45949.159851273151</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45949.159851273151</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45949.159851273151</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45949.159851273151</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45949.159851273151</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45949.159851273151</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45949.159851273151</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45949.159851273151</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45949.159851273151</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45949.159851273151</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45949.159851273151</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45949.159851273151</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45949.159851273151</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45949.159851273151</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45949.159851273151</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45949.159851273151</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45949.159851273151</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45949.159851273151</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45949.159851273151</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45949.159851273151</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45949.159851273151</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45949.159851273151</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45949.159851273151</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45949.159851273151</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45949.159851273151</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45949.159851273151</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45949.159851273151</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45949.159851273151</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45949.159851273151</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45949.159851273151</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45949.159851273151</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45949.159851273151</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45949.159851273151</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45949.159851273151</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45949.159851273151</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45949.159851273151</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45949.159851273151</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45949.159851273151</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45949.159851273151</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45949.159851273151</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45949.159851273151</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45949.159851273151</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45949.159851273151</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45949.159851273151</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45949.159851273151</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45949.159851273151</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45949.159851273151</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45949.159851273151</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45949.159851273151</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45949.159851273151</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45949.159851273151</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45949.159851273151</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45949.159851273151</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45949.159851273151</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45949.159851273151</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45949.159851273151</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45949.159851273151</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45949.159851273151</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45949.159851273151</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45949.159851273151</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45949.159851273151</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45949.159851273151</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45949.159851273151</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45949.159851273151</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45949.159851273151</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45949.159851273151</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45949.159851273151</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45949.159851273151</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45949.159851273151</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45949.159851273151</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45949.159851273151</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45949.159851273151</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45949.159851273151</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45949.159851273151</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45949.159851273151</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45949.159851273151</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45949.159851273151</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45949.159851273151</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45949.159851273151</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45949.159851273151</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45949.159851273151</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45949.159851273151</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45949.159851273151</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45949.159851273151</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45949.159851273151</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45949.159851273151</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45949.159851273151</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45949.159851273151</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45949.159851273151</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45949.159851273151</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45949.159851273151</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45949.159851273151</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45949.159851273151</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45949.159851273151</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45949.159851273151</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45949.159851273151</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45949.159851273151</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45949.159851273151</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45949.159851273151</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45949.159851273151</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45949.159851273151</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45949.159851273151</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45949.159851273151</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45949.159851273151</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45949.159851273151</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45949.159851273151</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45949.159851273151</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45949.159851273151</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45949.159851273151</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45949.159851273151</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45949.159851273151</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45949.159851273151</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45949.159851273151</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45949.159851273151</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45949.159851273151</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45949.159851273151</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45949.159851273151</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45949.159851273151</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45949.159851273151</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45949.159851273151</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45949.159851273151</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45949.159851273151</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45949.159851273151</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45949.159851273151</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45949.159851273151</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45949.159851273151</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45949.159851273151</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45949.159851273151</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45949.159851273151</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45949.159851273151</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45949.159851273151</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45949.159851273151</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45949.159851273151</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45949.159851273151</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45949.159851273151</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45949.159851273151</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45949.159851273151</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45949.159851273151</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45949.159851273151</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45949.159851273151</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45949.159851273151</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45949.159851273151</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45949.159851273151</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45949.159851273151</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45949.159851273151</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45949.159851273151</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45949.159851273151</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45949.159851273151</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45949.159851273151</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45949.159851273151</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45949.159851273151</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45949.159851273151</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45949.159851273151</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45949.159851273151</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3"/>
  <sheetViews>
    <sheetView workbookViewId="0">
      <selection activeCell="G6" sqref="G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39069</v>
      </c>
      <c r="B2" s="143" t="s">
        <v>5398</v>
      </c>
      <c r="C2" s="142">
        <v>1</v>
      </c>
      <c r="D2" s="143" t="s">
        <v>34463</v>
      </c>
      <c r="E2" s="142" t="s">
        <v>39070</v>
      </c>
      <c r="F2" s="144">
        <v>45926.772847222222</v>
      </c>
      <c r="G2" s="145">
        <f ca="1">IFERROR(NOW()-F2,"-")</f>
        <v>22.387004282405542</v>
      </c>
      <c r="H2" s="146">
        <v>45927.449074074102</v>
      </c>
      <c r="I2" s="143" t="str">
        <f>IFERROR(VLOOKUP(D2,DB!A:F,6,0),"")</f>
        <v>SCECO</v>
      </c>
      <c r="J2" s="143" t="str">
        <f>IFERROR(VLOOKUP(D2,DB!A:G,7,0),"")</f>
        <v>Weak</v>
      </c>
      <c r="K2" s="142" t="s">
        <v>39071</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39072</v>
      </c>
      <c r="B3" s="143" t="str">
        <f>IFERROR(VLOOKUP(D3,DB!A:K,11,0),"")</f>
        <v>R6</v>
      </c>
      <c r="C3" s="142">
        <v>1</v>
      </c>
      <c r="D3" s="143" t="s">
        <v>34282</v>
      </c>
      <c r="E3" s="142" t="s">
        <v>38964</v>
      </c>
      <c r="F3" s="146">
        <v>45939.529062499998</v>
      </c>
      <c r="G3" s="145">
        <f ca="1">IFERROR(NOW()-F3,"-")</f>
        <v>9.6307890046300599</v>
      </c>
      <c r="H3" s="146">
        <v>45927.987534722219</v>
      </c>
      <c r="I3" s="143" t="str">
        <f>IFERROR(VLOOKUP(D3,DB!A:F,6,0),"")</f>
        <v>SCECO</v>
      </c>
      <c r="J3" s="143" t="str">
        <f>IFERROR(VLOOKUP(D3,DB!A:G,7,0),"")</f>
        <v>Vandalized</v>
      </c>
      <c r="K3" s="142" t="s">
        <v>39073</v>
      </c>
      <c r="L3" s="143" t="str">
        <f>IFERROR(VLOOKUP(D3,DB!A:I,9,0),"")</f>
        <v>Latis</v>
      </c>
    </row>
    <row r="4" spans="1:16383" ht="31.5" customHeight="1">
      <c r="A4" s="142" t="s">
        <v>39074</v>
      </c>
      <c r="B4" s="142" t="str">
        <f>IFERROR(VLOOKUP(D4,DB!A:K,11,0),"")</f>
        <v>R6</v>
      </c>
      <c r="C4" s="142">
        <v>1</v>
      </c>
      <c r="D4" s="142" t="s">
        <v>34126</v>
      </c>
      <c r="E4" s="142" t="s">
        <v>38964</v>
      </c>
      <c r="F4" s="146">
        <v>45948.910879629628</v>
      </c>
      <c r="G4" s="145">
        <f ca="1">IFERROR(NOW()-F4,"-")</f>
        <v>0.24897164352296386</v>
      </c>
      <c r="H4" s="146">
        <v>45948.903344907405</v>
      </c>
      <c r="I4" s="142" t="str">
        <f>IFERROR(VLOOKUP(D4,DB!A:F,6,0),"")</f>
        <v>SCECO</v>
      </c>
      <c r="J4" s="142" t="str">
        <f>IFERROR(VLOOKUP(D4,DB!A:G,7,0),"")</f>
        <v>Vandalized</v>
      </c>
      <c r="K4" s="142" t="s">
        <v>39075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39076</v>
      </c>
      <c r="B5" s="142" t="str">
        <f>IFERROR(VLOOKUP(D5,DB!A:K,11,0),"")</f>
        <v>R6</v>
      </c>
      <c r="C5" s="142">
        <v>2</v>
      </c>
      <c r="D5" s="142" t="s">
        <v>34735</v>
      </c>
      <c r="E5" s="142" t="s">
        <v>38964</v>
      </c>
      <c r="F5" s="146">
        <v>45948.985590277778</v>
      </c>
      <c r="G5" s="145">
        <f ca="1">IFERROR(NOW()-F5,"-")</f>
        <v>0.17426099537260598</v>
      </c>
      <c r="H5" s="146">
        <v>45948.979780092595</v>
      </c>
      <c r="I5" s="142" t="str">
        <f>IFERROR(VLOOKUP(D5,DB!A:F,6,0),"")</f>
        <v>Generator-SG</v>
      </c>
      <c r="J5" s="142" t="str">
        <f>IFERROR(VLOOKUP(D5,DB!A:G,7,0),"")</f>
        <v>Good</v>
      </c>
      <c r="K5" s="142" t="s">
        <v>39077</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39078</v>
      </c>
      <c r="B6" s="142" t="str">
        <f>IFERROR(VLOOKUP(D6,DB!A:K,11,0),"")</f>
        <v>R6</v>
      </c>
      <c r="C6" s="142">
        <v>1</v>
      </c>
      <c r="D6" s="142" t="s">
        <v>35558</v>
      </c>
      <c r="E6" s="142" t="s">
        <v>39070</v>
      </c>
      <c r="F6" s="146">
        <v>45949.134895833333</v>
      </c>
      <c r="G6" s="145">
        <f ca="1">IFERROR(NOW()-F6,"-")</f>
        <v>2.4955671295174398E-2</v>
      </c>
      <c r="H6" s="146">
        <v>45949.147256944445</v>
      </c>
      <c r="I6" s="142" t="str">
        <f>IFERROR(VLOOKUP(D6,DB!A:F,6,0),"")</f>
        <v>SCECO</v>
      </c>
      <c r="J6" s="142" t="str">
        <f>IFERROR(VLOOKUP(D6,DB!A:G,7,0),"")</f>
        <v>Vandalized</v>
      </c>
      <c r="K6" s="142" t="s">
        <v>39079</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45949.159851504628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45949.159851504628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45949.159851504628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45949.159851504628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45949.159851504628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45949.159851504628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45949.159851504628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45949.159851504628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45949.159851504628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45949.159851504628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45949.159851504628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45949.159851504628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45949.159851504628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45949.159851504628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45949.159851504628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45949.159851504628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45949.159851504628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45949.159851504628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45949.159851504628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45949.159851504628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45949.159851504628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45949.159851504628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45949.159851504628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45949.159851504628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45949.159851504628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45949.159851504628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45949.159851504628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45949.159851504628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45949.159851504628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45949.159851504628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45949.159851504628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45949.159851504628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45949.159851504628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45949.159851504628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45949.159851504628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45949.159851504628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45949.159851504628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45949.159851504628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45949.159851504628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45949.159851504628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45949.159851504628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45949.159851504628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45949.159851504628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45949.159851504628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45949.159851504628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45949.159851504628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45949.159851504628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45949.159851504628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45949.159851504628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45949.159851504628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45949.159851504628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45949.159851504628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45949.159851504628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45949.159851504628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45949.159851504628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45949.159851504628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45949.159851504628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45949.159851504628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45949.159851504628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45949.159851504628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45949.159851504628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45949.159851504628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45949.159851504628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45949.159851504628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45949.159851504628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45949.159851504628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45949.159851504628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45949.159851504628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45949.159851504628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45949.159851504628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45949.159851504628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45949.159851504628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45949.159851504628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45949.159851504628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45949.159851504628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45949.159851504628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45949.159851504628</v>
      </c>
      <c r="H83" s="109"/>
      <c r="I83" s="105" t="str">
        <f>IFERROR(VLOOKUP(D83,DB!A:F,6,0),"")</f>
        <v/>
      </c>
      <c r="J83" s="104" t="str">
        <f>IFERROR(VLOOKUP(D83,DB!A:G,7,0),"")</f>
        <v/>
      </c>
      <c r="K83" s="110"/>
      <c r="L83" s="111" t="str">
        <f>IFERROR(VLOOKUP(D83,DB!A:I,9,0),"")</f>
        <v/>
      </c>
    </row>
  </sheetData>
  <dataValidations count="2">
    <dataValidation allowBlank="1" showInputMessage="1" showErrorMessage="1" sqref="E1" xr:uid="{380493DB-286A-4683-AF55-C78F04945A49}"/>
    <dataValidation type="list" allowBlank="1" showInputMessage="1" showErrorMessage="1" sqref="E3:E5 E7:E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2025-10-19T00:52:12Z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