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9B1A51C-5653-455E-BE42-7DB374077D39}" xr6:coauthVersionLast="45" xr6:coauthVersionMax="45" xr10:uidLastSave="{00000000-0000-0000-0000-000000000000}"/>
  <bookViews>
    <workbookView xWindow="-120" yWindow="-120" windowWidth="29040" windowHeight="15840" xr2:uid="{8969FE3E-6C95-4542-8B3C-25939B81C9F6}"/>
  </bookViews>
  <sheets>
    <sheet name="Materiais" sheetId="1" r:id="rId1"/>
    <sheet name="Análise del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" l="1"/>
  <c r="M31" i="1" l="1"/>
  <c r="O7" i="1" l="1"/>
  <c r="G30" i="1"/>
  <c r="F23" i="1"/>
  <c r="F22" i="1"/>
  <c r="F24" i="1"/>
  <c r="F25" i="1"/>
  <c r="L27" i="1"/>
  <c r="L30" i="1"/>
  <c r="L29" i="1"/>
  <c r="L28" i="1" l="1"/>
  <c r="L26" i="1"/>
  <c r="L25" i="1"/>
  <c r="L24" i="1"/>
  <c r="L23" i="1"/>
  <c r="L22" i="1"/>
  <c r="L20" i="1"/>
  <c r="L19" i="1"/>
  <c r="L18" i="1"/>
  <c r="L15" i="1"/>
  <c r="L16" i="1"/>
  <c r="L17" i="1"/>
  <c r="F21" i="1"/>
  <c r="F20" i="1"/>
  <c r="L14" i="1"/>
  <c r="L13" i="1"/>
  <c r="L5" i="1"/>
  <c r="L6" i="1"/>
  <c r="L7" i="1"/>
  <c r="L8" i="1"/>
  <c r="L9" i="1"/>
  <c r="L10" i="1"/>
  <c r="L11" i="1"/>
  <c r="L12" i="1"/>
  <c r="L4" i="1"/>
  <c r="F4" i="1"/>
  <c r="F5" i="1"/>
  <c r="F6" i="1"/>
  <c r="D13" i="2" l="1"/>
  <c r="D12" i="2"/>
  <c r="D11" i="2"/>
  <c r="D10" i="2"/>
  <c r="D9" i="2"/>
  <c r="D8" i="2"/>
  <c r="D7" i="2"/>
  <c r="B7" i="2"/>
  <c r="B8" i="2" s="1"/>
  <c r="B9" i="2" s="1"/>
  <c r="B10" i="2" s="1"/>
  <c r="B11" i="2" s="1"/>
  <c r="F14" i="1"/>
  <c r="F15" i="1"/>
  <c r="F16" i="1"/>
  <c r="F17" i="1"/>
  <c r="F18" i="1"/>
  <c r="F19" i="1"/>
  <c r="F7" i="1"/>
  <c r="F13" i="1"/>
  <c r="F9" i="1"/>
  <c r="F10" i="1"/>
  <c r="F11" i="1"/>
  <c r="F12" i="1"/>
  <c r="F8" i="1"/>
  <c r="B12" i="2" l="1"/>
  <c r="B13" i="2" s="1"/>
</calcChain>
</file>

<file path=xl/sharedStrings.xml><?xml version="1.0" encoding="utf-8"?>
<sst xmlns="http://schemas.openxmlformats.org/spreadsheetml/2006/main" count="122" uniqueCount="69">
  <si>
    <t>Contator WEG 9A 220V</t>
  </si>
  <si>
    <t>Cabo PP 3 x 1.5mm</t>
  </si>
  <si>
    <t>Cabo 2.5 mm - preto</t>
  </si>
  <si>
    <t>Cabo de telefone  4 vias</t>
  </si>
  <si>
    <t>Relé térmico WEG 4-6, 3A</t>
  </si>
  <si>
    <t>Disjuntor WEG 2 polos</t>
  </si>
  <si>
    <t>Comutador WEG 2 polos</t>
  </si>
  <si>
    <t>Sinalizador 220V</t>
  </si>
  <si>
    <t>Quadro 404020</t>
  </si>
  <si>
    <t>Conector Sindal</t>
  </si>
  <si>
    <t>Estimated</t>
  </si>
  <si>
    <t>Registered</t>
  </si>
  <si>
    <t>Fonte bi volt 5V/1A</t>
  </si>
  <si>
    <t>Display LCD 16x2 Backlight azul</t>
  </si>
  <si>
    <t>Caixa de sobrepor Siena - espelho</t>
  </si>
  <si>
    <t>Tomada 10A - Siena</t>
  </si>
  <si>
    <t>Silicone Flexite 50g</t>
  </si>
  <si>
    <t>Conector KK 4 Vias Macho</t>
  </si>
  <si>
    <t>Conector KK 4 Vias Fêmea</t>
  </si>
  <si>
    <t>Total</t>
  </si>
  <si>
    <t>Unidade</t>
  </si>
  <si>
    <t>Quantidade</t>
  </si>
  <si>
    <t>Termoretrátil 1/8</t>
  </si>
  <si>
    <t>Conector KK 3 Vias Macho</t>
  </si>
  <si>
    <t>Conector KK 3 Vias Fêmea</t>
  </si>
  <si>
    <t>Conector KK 2 Vias Macho</t>
  </si>
  <si>
    <t>Conector KK 2 Vias Fêmea</t>
  </si>
  <si>
    <t xml:space="preserve">Terminal  KK </t>
  </si>
  <si>
    <t>Jack j4 2</t>
  </si>
  <si>
    <t>Barra modular 40 L</t>
  </si>
  <si>
    <t>Suporte fios suporte - 5 adesivos</t>
  </si>
  <si>
    <t>Conector Borne 2.5mm</t>
  </si>
  <si>
    <t>Conector tubular 2.5mm - 10 u</t>
  </si>
  <si>
    <t>Item</t>
  </si>
  <si>
    <t>Abraçadeiras Hellerman - 100</t>
  </si>
  <si>
    <t>ELÉTRICA</t>
  </si>
  <si>
    <t>ELETRÔNICA</t>
  </si>
  <si>
    <t>Termo retrátil 1mm</t>
  </si>
  <si>
    <t>Termo retrátil 6mm</t>
  </si>
  <si>
    <t>Termo retrátil 9mm</t>
  </si>
  <si>
    <t xml:space="preserve">Buchas e parafusos </t>
  </si>
  <si>
    <t>Barra aterramento</t>
  </si>
  <si>
    <t>DPS 20kA</t>
  </si>
  <si>
    <t>Chave NF - Chave seletora</t>
  </si>
  <si>
    <t>Sensor DH22</t>
  </si>
  <si>
    <t>Node MCU V3</t>
  </si>
  <si>
    <t>Sensor de gás MQ7</t>
  </si>
  <si>
    <t>Sensor de nível</t>
  </si>
  <si>
    <t>Protoboard</t>
  </si>
  <si>
    <t>Anilhas</t>
  </si>
  <si>
    <t>Supressor de ruído WEG</t>
  </si>
  <si>
    <t>Placa furada fenolite 7x5</t>
  </si>
  <si>
    <t>Total Elétrica + Eletrônica</t>
  </si>
  <si>
    <t>Prensa cabo</t>
  </si>
  <si>
    <t>Varistor</t>
  </si>
  <si>
    <t>Capacitor X2</t>
  </si>
  <si>
    <t>Tubete solda soft</t>
  </si>
  <si>
    <t>Placa de relé 4 canais</t>
  </si>
  <si>
    <t>Curto Circuito</t>
  </si>
  <si>
    <t>Jabu</t>
  </si>
  <si>
    <t>Pinhé</t>
  </si>
  <si>
    <t>Ca and Ma</t>
  </si>
  <si>
    <t>Eletrogate</t>
  </si>
  <si>
    <t>Bogas</t>
  </si>
  <si>
    <t>Rei dos Parafusos</t>
  </si>
  <si>
    <t>Loja</t>
  </si>
  <si>
    <t>Mercado Livre</t>
  </si>
  <si>
    <t>Miguel</t>
  </si>
  <si>
    <t>Conector Haste aterramento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</si>
</sst>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4" fontId="6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44" fontId="3" fillId="0" borderId="1" xfId="1" applyFon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0" fillId="0" borderId="0" xfId="0" applyNumberFormat="1" applyFill="1"/>
    <xf numFmtId="0" fontId="5" fillId="0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14E-BCE1-43C3-8288-2789147FFE3B}">
  <dimension ref="C2:O31"/>
  <sheetViews>
    <sheetView tabSelected="1" workbookViewId="0">
      <selection activeCell="I9" sqref="I9"/>
    </sheetView>
  </sheetViews>
  <sheetFormatPr defaultRowHeight="15" x14ac:dyDescent="0.25"/>
  <cols>
    <col min="3" max="3" width="31.5703125" bestFit="1" customWidth="1"/>
    <col min="4" max="4" width="11.42578125" bestFit="1" customWidth="1"/>
    <col min="6" max="6" width="14.5703125" bestFit="1" customWidth="1"/>
    <col min="7" max="7" width="16.7109375" bestFit="1" customWidth="1"/>
    <col min="9" max="9" width="30.42578125" bestFit="1" customWidth="1"/>
    <col min="10" max="10" width="11.42578125" bestFit="1" customWidth="1"/>
    <col min="12" max="12" width="14.5703125" bestFit="1" customWidth="1"/>
    <col min="13" max="13" width="16.5703125" bestFit="1" customWidth="1"/>
    <col min="14" max="14" width="7.140625" customWidth="1"/>
    <col min="15" max="15" width="30.7109375" bestFit="1" customWidth="1"/>
  </cols>
  <sheetData>
    <row r="2" spans="3:15" ht="21" x14ac:dyDescent="0.35">
      <c r="C2" s="36" t="s">
        <v>35</v>
      </c>
      <c r="D2" s="36"/>
      <c r="E2" s="36"/>
      <c r="F2" s="36"/>
      <c r="G2" s="36"/>
      <c r="I2" s="33" t="s">
        <v>36</v>
      </c>
      <c r="J2" s="34"/>
      <c r="K2" s="34"/>
      <c r="L2" s="34"/>
      <c r="M2" s="35"/>
    </row>
    <row r="3" spans="3:15" x14ac:dyDescent="0.25">
      <c r="C3" s="31" t="s">
        <v>33</v>
      </c>
      <c r="D3" s="31" t="s">
        <v>21</v>
      </c>
      <c r="E3" s="31" t="s">
        <v>20</v>
      </c>
      <c r="F3" s="31" t="s">
        <v>19</v>
      </c>
      <c r="G3" s="31" t="s">
        <v>65</v>
      </c>
      <c r="I3" s="30" t="s">
        <v>33</v>
      </c>
      <c r="J3" s="30" t="s">
        <v>21</v>
      </c>
      <c r="K3" s="30" t="s">
        <v>20</v>
      </c>
      <c r="L3" s="30" t="s">
        <v>19</v>
      </c>
      <c r="M3" s="30" t="s">
        <v>65</v>
      </c>
    </row>
    <row r="4" spans="3:15" x14ac:dyDescent="0.25">
      <c r="C4" s="12" t="s">
        <v>16</v>
      </c>
      <c r="D4" s="13">
        <v>1</v>
      </c>
      <c r="E4" s="32">
        <v>6</v>
      </c>
      <c r="F4" s="32">
        <f>D4*E4</f>
        <v>6</v>
      </c>
      <c r="G4" s="32" t="s">
        <v>67</v>
      </c>
      <c r="I4" s="5" t="s">
        <v>12</v>
      </c>
      <c r="J4" s="6">
        <v>1</v>
      </c>
      <c r="K4" s="6">
        <v>18.899999999999999</v>
      </c>
      <c r="L4" s="6">
        <f>J4*K4</f>
        <v>18.899999999999999</v>
      </c>
      <c r="M4" s="6" t="s">
        <v>66</v>
      </c>
    </row>
    <row r="5" spans="3:15" x14ac:dyDescent="0.25">
      <c r="C5" s="3" t="s">
        <v>14</v>
      </c>
      <c r="D5" s="11">
        <v>1</v>
      </c>
      <c r="E5" s="10">
        <v>6</v>
      </c>
      <c r="F5" s="10">
        <f>D5*E5</f>
        <v>6</v>
      </c>
      <c r="G5" s="32" t="s">
        <v>67</v>
      </c>
      <c r="I5" s="5" t="s">
        <v>13</v>
      </c>
      <c r="J5" s="6">
        <v>1</v>
      </c>
      <c r="K5" s="6">
        <v>34.9</v>
      </c>
      <c r="L5" s="6">
        <f t="shared" ref="L5:L22" si="0">J5*K5</f>
        <v>34.9</v>
      </c>
      <c r="M5" s="6" t="s">
        <v>62</v>
      </c>
    </row>
    <row r="6" spans="3:15" ht="15.75" customHeight="1" x14ac:dyDescent="0.25">
      <c r="C6" s="3" t="s">
        <v>15</v>
      </c>
      <c r="D6" s="11">
        <v>2</v>
      </c>
      <c r="E6" s="10">
        <v>6</v>
      </c>
      <c r="F6" s="10">
        <f>D6*E6</f>
        <v>12</v>
      </c>
      <c r="G6" s="32" t="s">
        <v>67</v>
      </c>
      <c r="I6" s="5" t="s">
        <v>17</v>
      </c>
      <c r="J6" s="6">
        <v>7</v>
      </c>
      <c r="K6" s="6">
        <v>1.2</v>
      </c>
      <c r="L6" s="6">
        <f t="shared" si="0"/>
        <v>8.4</v>
      </c>
      <c r="M6" s="6" t="s">
        <v>61</v>
      </c>
      <c r="O6" s="20" t="s">
        <v>52</v>
      </c>
    </row>
    <row r="7" spans="3:15" ht="15.75" customHeight="1" x14ac:dyDescent="0.3">
      <c r="C7" s="26" t="s">
        <v>0</v>
      </c>
      <c r="D7" s="27">
        <v>1</v>
      </c>
      <c r="E7" s="28">
        <v>105.9247</v>
      </c>
      <c r="F7" s="28">
        <f>D7*E7</f>
        <v>105.9247</v>
      </c>
      <c r="G7" s="28" t="s">
        <v>59</v>
      </c>
      <c r="I7" s="5" t="s">
        <v>18</v>
      </c>
      <c r="J7" s="6">
        <v>7</v>
      </c>
      <c r="K7" s="6">
        <v>0.46</v>
      </c>
      <c r="L7" s="6">
        <f t="shared" si="0"/>
        <v>3.22</v>
      </c>
      <c r="M7" s="6" t="s">
        <v>61</v>
      </c>
      <c r="O7" s="9">
        <f>G30+M31</f>
        <v>1558.2818000000002</v>
      </c>
    </row>
    <row r="8" spans="3:15" x14ac:dyDescent="0.25">
      <c r="C8" s="26" t="s">
        <v>1</v>
      </c>
      <c r="D8" s="27">
        <v>15</v>
      </c>
      <c r="E8" s="28">
        <v>5.5640000000000001</v>
      </c>
      <c r="F8" s="28">
        <f>D8*E8</f>
        <v>83.460000000000008</v>
      </c>
      <c r="G8" s="28" t="s">
        <v>59</v>
      </c>
      <c r="I8" s="5" t="s">
        <v>23</v>
      </c>
      <c r="J8" s="6">
        <v>13</v>
      </c>
      <c r="K8" s="6">
        <v>0.44</v>
      </c>
      <c r="L8" s="6">
        <f t="shared" si="0"/>
        <v>5.72</v>
      </c>
      <c r="M8" s="6" t="s">
        <v>61</v>
      </c>
    </row>
    <row r="9" spans="3:15" x14ac:dyDescent="0.25">
      <c r="C9" s="26" t="s">
        <v>2</v>
      </c>
      <c r="D9" s="27">
        <v>5</v>
      </c>
      <c r="E9" s="28">
        <v>1.8557999999999999</v>
      </c>
      <c r="F9" s="28">
        <f t="shared" ref="F9:F25" si="1">D9*E9</f>
        <v>9.2789999999999999</v>
      </c>
      <c r="G9" s="28" t="s">
        <v>59</v>
      </c>
      <c r="I9" s="38" t="s">
        <v>24</v>
      </c>
      <c r="J9" s="6">
        <v>13</v>
      </c>
      <c r="K9" s="6">
        <v>0.7</v>
      </c>
      <c r="L9" s="6">
        <f t="shared" si="0"/>
        <v>9.1</v>
      </c>
      <c r="M9" s="6" t="s">
        <v>61</v>
      </c>
    </row>
    <row r="10" spans="3:15" x14ac:dyDescent="0.25">
      <c r="C10" s="26" t="s">
        <v>2</v>
      </c>
      <c r="D10" s="27">
        <v>5</v>
      </c>
      <c r="E10" s="28">
        <v>1.8557999999999999</v>
      </c>
      <c r="F10" s="28">
        <f t="shared" si="1"/>
        <v>9.2789999999999999</v>
      </c>
      <c r="G10" s="28" t="s">
        <v>59</v>
      </c>
      <c r="I10" s="5" t="s">
        <v>25</v>
      </c>
      <c r="J10" s="6">
        <v>5</v>
      </c>
      <c r="K10" s="6">
        <v>0.28999999999999998</v>
      </c>
      <c r="L10" s="6">
        <f t="shared" si="0"/>
        <v>1.45</v>
      </c>
      <c r="M10" s="6" t="s">
        <v>61</v>
      </c>
    </row>
    <row r="11" spans="3:15" x14ac:dyDescent="0.25">
      <c r="C11" s="26" t="s">
        <v>2</v>
      </c>
      <c r="D11" s="27">
        <v>5</v>
      </c>
      <c r="E11" s="28">
        <v>1.8557999999999999</v>
      </c>
      <c r="F11" s="28">
        <f t="shared" si="1"/>
        <v>9.2789999999999999</v>
      </c>
      <c r="G11" s="28" t="s">
        <v>59</v>
      </c>
      <c r="I11" s="5" t="s">
        <v>26</v>
      </c>
      <c r="J11" s="6">
        <v>5</v>
      </c>
      <c r="K11" s="6">
        <v>0.46</v>
      </c>
      <c r="L11" s="6">
        <f t="shared" si="0"/>
        <v>2.3000000000000003</v>
      </c>
      <c r="M11" s="6" t="s">
        <v>61</v>
      </c>
    </row>
    <row r="12" spans="3:15" x14ac:dyDescent="0.25">
      <c r="C12" s="26" t="s">
        <v>3</v>
      </c>
      <c r="D12" s="27">
        <v>50</v>
      </c>
      <c r="E12" s="28">
        <v>1.1395999999999999</v>
      </c>
      <c r="F12" s="28">
        <f t="shared" si="1"/>
        <v>56.98</v>
      </c>
      <c r="G12" s="28" t="s">
        <v>59</v>
      </c>
      <c r="I12" s="5" t="s">
        <v>27</v>
      </c>
      <c r="J12" s="6">
        <v>85</v>
      </c>
      <c r="K12" s="6">
        <v>0.25</v>
      </c>
      <c r="L12" s="6">
        <f t="shared" si="0"/>
        <v>21.25</v>
      </c>
      <c r="M12" s="6" t="s">
        <v>61</v>
      </c>
    </row>
    <row r="13" spans="3:15" x14ac:dyDescent="0.25">
      <c r="C13" s="26" t="s">
        <v>4</v>
      </c>
      <c r="D13" s="27">
        <v>1</v>
      </c>
      <c r="E13" s="28">
        <v>112.47969999999999</v>
      </c>
      <c r="F13" s="28">
        <f t="shared" si="1"/>
        <v>112.47969999999999</v>
      </c>
      <c r="G13" s="28" t="s">
        <v>59</v>
      </c>
      <c r="I13" s="5" t="s">
        <v>28</v>
      </c>
      <c r="J13" s="6">
        <v>2</v>
      </c>
      <c r="K13" s="6">
        <v>1.8</v>
      </c>
      <c r="L13" s="6">
        <f t="shared" si="0"/>
        <v>3.6</v>
      </c>
      <c r="M13" s="6" t="s">
        <v>61</v>
      </c>
    </row>
    <row r="14" spans="3:15" ht="15.75" x14ac:dyDescent="0.25">
      <c r="C14" s="26" t="s">
        <v>5</v>
      </c>
      <c r="D14" s="27">
        <v>1</v>
      </c>
      <c r="E14" s="28">
        <v>56.211599999999997</v>
      </c>
      <c r="F14" s="28">
        <f t="shared" si="1"/>
        <v>56.211599999999997</v>
      </c>
      <c r="G14" s="28" t="s">
        <v>59</v>
      </c>
      <c r="I14" s="5" t="s">
        <v>29</v>
      </c>
      <c r="J14" s="6">
        <v>2</v>
      </c>
      <c r="K14" s="6">
        <v>4.5</v>
      </c>
      <c r="L14" s="6">
        <f t="shared" si="0"/>
        <v>9</v>
      </c>
      <c r="M14" s="6" t="s">
        <v>61</v>
      </c>
      <c r="O14" s="23"/>
    </row>
    <row r="15" spans="3:15" x14ac:dyDescent="0.25">
      <c r="C15" s="26" t="s">
        <v>7</v>
      </c>
      <c r="D15" s="27">
        <v>1</v>
      </c>
      <c r="E15" s="28">
        <v>20.621700000000001</v>
      </c>
      <c r="F15" s="28">
        <f t="shared" si="1"/>
        <v>20.621700000000001</v>
      </c>
      <c r="G15" s="28" t="s">
        <v>59</v>
      </c>
      <c r="I15" s="5" t="s">
        <v>34</v>
      </c>
      <c r="J15" s="6">
        <v>1</v>
      </c>
      <c r="K15" s="6">
        <v>5.95</v>
      </c>
      <c r="L15" s="6">
        <f t="shared" si="0"/>
        <v>5.95</v>
      </c>
      <c r="M15" s="6" t="s">
        <v>60</v>
      </c>
      <c r="O15" s="15" t="s">
        <v>19</v>
      </c>
    </row>
    <row r="16" spans="3:15" x14ac:dyDescent="0.25">
      <c r="C16" s="26" t="s">
        <v>6</v>
      </c>
      <c r="D16" s="27">
        <v>1</v>
      </c>
      <c r="E16" s="28">
        <v>53.379399999999997</v>
      </c>
      <c r="F16" s="28">
        <f t="shared" si="1"/>
        <v>53.379399999999997</v>
      </c>
      <c r="G16" s="28" t="s">
        <v>59</v>
      </c>
      <c r="I16" s="5" t="s">
        <v>56</v>
      </c>
      <c r="J16" s="6">
        <v>1</v>
      </c>
      <c r="K16" s="6">
        <v>9</v>
      </c>
      <c r="L16" s="6">
        <f t="shared" si="0"/>
        <v>9</v>
      </c>
      <c r="M16" s="6" t="s">
        <v>60</v>
      </c>
      <c r="O16" s="37">
        <f>SUM(L4:L22)+SUM(L29:L30)+SUM(F4:F6)+SUM(F27)+147.33</f>
        <v>423.9</v>
      </c>
    </row>
    <row r="17" spans="3:15" x14ac:dyDescent="0.25">
      <c r="C17" s="26" t="s">
        <v>8</v>
      </c>
      <c r="D17" s="27">
        <v>1</v>
      </c>
      <c r="E17" s="28">
        <v>258.99310000000003</v>
      </c>
      <c r="F17" s="28">
        <f t="shared" si="1"/>
        <v>258.99310000000003</v>
      </c>
      <c r="G17" s="28" t="s">
        <v>59</v>
      </c>
      <c r="I17" s="5" t="s">
        <v>30</v>
      </c>
      <c r="J17" s="6">
        <v>1</v>
      </c>
      <c r="K17" s="6">
        <v>14.48</v>
      </c>
      <c r="L17" s="6">
        <f t="shared" si="0"/>
        <v>14.48</v>
      </c>
      <c r="M17" s="6" t="s">
        <v>63</v>
      </c>
      <c r="O17" s="24"/>
    </row>
    <row r="18" spans="3:15" x14ac:dyDescent="0.25">
      <c r="C18" s="26" t="s">
        <v>22</v>
      </c>
      <c r="D18" s="27">
        <v>1</v>
      </c>
      <c r="E18" s="28">
        <v>1.5410999999999999</v>
      </c>
      <c r="F18" s="28">
        <f t="shared" si="1"/>
        <v>1.5410999999999999</v>
      </c>
      <c r="G18" s="28" t="s">
        <v>59</v>
      </c>
      <c r="I18" s="5" t="s">
        <v>37</v>
      </c>
      <c r="J18" s="6">
        <v>1</v>
      </c>
      <c r="K18" s="6">
        <v>1.7</v>
      </c>
      <c r="L18" s="6">
        <f t="shared" si="0"/>
        <v>1.7</v>
      </c>
      <c r="M18" s="6" t="s">
        <v>61</v>
      </c>
      <c r="O18" s="24"/>
    </row>
    <row r="19" spans="3:15" x14ac:dyDescent="0.25">
      <c r="C19" s="26" t="s">
        <v>9</v>
      </c>
      <c r="D19" s="27">
        <v>1</v>
      </c>
      <c r="E19" s="28">
        <v>17.543500000000002</v>
      </c>
      <c r="F19" s="28">
        <f t="shared" si="1"/>
        <v>17.543500000000002</v>
      </c>
      <c r="G19" s="28" t="s">
        <v>59</v>
      </c>
      <c r="I19" s="5" t="s">
        <v>38</v>
      </c>
      <c r="J19" s="8">
        <v>1</v>
      </c>
      <c r="K19" s="6">
        <v>4.5</v>
      </c>
      <c r="L19" s="6">
        <f t="shared" si="0"/>
        <v>4.5</v>
      </c>
      <c r="M19" s="6" t="s">
        <v>61</v>
      </c>
      <c r="O19" s="24"/>
    </row>
    <row r="20" spans="3:15" x14ac:dyDescent="0.25">
      <c r="C20" s="3" t="s">
        <v>31</v>
      </c>
      <c r="D20" s="11">
        <v>3</v>
      </c>
      <c r="E20" s="10">
        <v>21.57</v>
      </c>
      <c r="F20" s="10">
        <f t="shared" si="1"/>
        <v>64.710000000000008</v>
      </c>
      <c r="G20" s="32" t="s">
        <v>59</v>
      </c>
      <c r="I20" s="5" t="s">
        <v>39</v>
      </c>
      <c r="J20" s="6">
        <v>1</v>
      </c>
      <c r="K20" s="6">
        <v>5.5</v>
      </c>
      <c r="L20" s="6">
        <f t="shared" si="0"/>
        <v>5.5</v>
      </c>
      <c r="M20" s="6" t="s">
        <v>61</v>
      </c>
      <c r="O20" s="24"/>
    </row>
    <row r="21" spans="3:15" x14ac:dyDescent="0.25">
      <c r="C21" s="3" t="s">
        <v>32</v>
      </c>
      <c r="D21" s="11">
        <v>5</v>
      </c>
      <c r="E21" s="10">
        <v>2.2400000000000002</v>
      </c>
      <c r="F21" s="10">
        <f t="shared" si="1"/>
        <v>11.200000000000001</v>
      </c>
      <c r="G21" s="32" t="s">
        <v>59</v>
      </c>
      <c r="I21" s="5" t="s">
        <v>40</v>
      </c>
      <c r="J21" s="5"/>
      <c r="K21" s="6"/>
      <c r="L21" s="6">
        <v>25</v>
      </c>
      <c r="M21" s="6" t="s">
        <v>64</v>
      </c>
      <c r="O21" s="24"/>
    </row>
    <row r="22" spans="3:15" x14ac:dyDescent="0.25">
      <c r="C22" s="26" t="s">
        <v>41</v>
      </c>
      <c r="D22" s="27">
        <v>1</v>
      </c>
      <c r="E22" s="29">
        <v>81.87</v>
      </c>
      <c r="F22" s="28">
        <f t="shared" si="1"/>
        <v>81.87</v>
      </c>
      <c r="G22" s="29" t="s">
        <v>59</v>
      </c>
      <c r="I22" s="5" t="s">
        <v>51</v>
      </c>
      <c r="J22" s="6">
        <v>1</v>
      </c>
      <c r="K22" s="6">
        <v>10</v>
      </c>
      <c r="L22" s="6">
        <f t="shared" si="0"/>
        <v>10</v>
      </c>
      <c r="M22" s="6" t="s">
        <v>66</v>
      </c>
      <c r="O22" s="24"/>
    </row>
    <row r="23" spans="3:15" x14ac:dyDescent="0.25">
      <c r="C23" s="26" t="s">
        <v>68</v>
      </c>
      <c r="D23" s="27">
        <v>1</v>
      </c>
      <c r="E23" s="29">
        <v>30.32</v>
      </c>
      <c r="F23" s="28">
        <f t="shared" si="1"/>
        <v>30.32</v>
      </c>
      <c r="G23" s="29" t="s">
        <v>59</v>
      </c>
      <c r="I23" s="21" t="s">
        <v>44</v>
      </c>
      <c r="J23" s="22">
        <v>3</v>
      </c>
      <c r="K23" s="22">
        <v>28.89</v>
      </c>
      <c r="L23" s="22">
        <f t="shared" ref="L23:L30" si="2">J23*K23</f>
        <v>86.67</v>
      </c>
      <c r="M23" s="22" t="s">
        <v>58</v>
      </c>
      <c r="O23" s="24"/>
    </row>
    <row r="24" spans="3:15" x14ac:dyDescent="0.25">
      <c r="C24" s="26" t="s">
        <v>42</v>
      </c>
      <c r="D24" s="27">
        <v>2</v>
      </c>
      <c r="E24" s="29">
        <v>40.93</v>
      </c>
      <c r="F24" s="28">
        <f t="shared" si="1"/>
        <v>81.86</v>
      </c>
      <c r="G24" s="29" t="s">
        <v>59</v>
      </c>
      <c r="I24" s="21" t="s">
        <v>45</v>
      </c>
      <c r="J24" s="22">
        <v>1</v>
      </c>
      <c r="K24" s="22">
        <v>42</v>
      </c>
      <c r="L24" s="22">
        <f t="shared" si="2"/>
        <v>42</v>
      </c>
      <c r="M24" s="22" t="s">
        <v>58</v>
      </c>
    </row>
    <row r="25" spans="3:15" x14ac:dyDescent="0.25">
      <c r="C25" s="26" t="s">
        <v>43</v>
      </c>
      <c r="D25" s="27">
        <v>1</v>
      </c>
      <c r="E25" s="29">
        <v>12.22</v>
      </c>
      <c r="F25" s="28">
        <f t="shared" si="1"/>
        <v>12.22</v>
      </c>
      <c r="G25" s="29" t="s">
        <v>59</v>
      </c>
      <c r="I25" s="21" t="s">
        <v>46</v>
      </c>
      <c r="J25" s="22">
        <v>1</v>
      </c>
      <c r="K25" s="22">
        <v>19.68</v>
      </c>
      <c r="L25" s="22">
        <f t="shared" si="2"/>
        <v>19.68</v>
      </c>
      <c r="M25" s="22" t="s">
        <v>58</v>
      </c>
    </row>
    <row r="26" spans="3:15" x14ac:dyDescent="0.25">
      <c r="C26" s="12" t="s">
        <v>49</v>
      </c>
      <c r="D26" s="4"/>
      <c r="E26" s="4"/>
      <c r="F26" s="4"/>
      <c r="G26" s="4" t="s">
        <v>59</v>
      </c>
      <c r="I26" s="21" t="s">
        <v>47</v>
      </c>
      <c r="J26" s="22">
        <v>1</v>
      </c>
      <c r="K26" s="22">
        <v>13.01</v>
      </c>
      <c r="L26" s="22">
        <f t="shared" si="2"/>
        <v>13.01</v>
      </c>
      <c r="M26" s="22" t="s">
        <v>58</v>
      </c>
    </row>
    <row r="27" spans="3:15" x14ac:dyDescent="0.25">
      <c r="C27" s="12" t="s">
        <v>50</v>
      </c>
      <c r="D27" s="13">
        <v>1</v>
      </c>
      <c r="E27" s="4">
        <v>50</v>
      </c>
      <c r="F27" s="4">
        <v>50</v>
      </c>
      <c r="G27" s="4" t="s">
        <v>66</v>
      </c>
      <c r="I27" s="21" t="s">
        <v>57</v>
      </c>
      <c r="J27" s="22">
        <v>1</v>
      </c>
      <c r="K27" s="22">
        <v>30.9</v>
      </c>
      <c r="L27" s="22">
        <f t="shared" si="2"/>
        <v>30.9</v>
      </c>
      <c r="M27" s="22" t="s">
        <v>58</v>
      </c>
    </row>
    <row r="28" spans="3:15" x14ac:dyDescent="0.25">
      <c r="C28" s="5" t="s">
        <v>53</v>
      </c>
      <c r="D28" s="7">
        <v>3</v>
      </c>
      <c r="E28" s="4"/>
      <c r="F28" s="4"/>
      <c r="G28" s="4" t="s">
        <v>59</v>
      </c>
      <c r="I28" s="21" t="s">
        <v>48</v>
      </c>
      <c r="J28" s="22">
        <v>1</v>
      </c>
      <c r="K28" s="22">
        <v>12.3</v>
      </c>
      <c r="L28" s="22">
        <f t="shared" si="2"/>
        <v>12.3</v>
      </c>
      <c r="M28" s="22" t="s">
        <v>58</v>
      </c>
    </row>
    <row r="29" spans="3:15" x14ac:dyDescent="0.25">
      <c r="C29" s="2"/>
      <c r="D29" s="2"/>
      <c r="E29" s="2"/>
      <c r="F29" s="2"/>
      <c r="G29" s="2"/>
      <c r="I29" s="5" t="s">
        <v>55</v>
      </c>
      <c r="J29" s="18">
        <v>1</v>
      </c>
      <c r="K29" s="6">
        <v>5</v>
      </c>
      <c r="L29" s="6">
        <f t="shared" si="2"/>
        <v>5</v>
      </c>
      <c r="M29" s="6" t="s">
        <v>61</v>
      </c>
    </row>
    <row r="30" spans="3:15" ht="18.75" x14ac:dyDescent="0.3">
      <c r="C30" s="15"/>
      <c r="D30" s="16"/>
      <c r="E30" s="17"/>
      <c r="F30" s="25" t="s">
        <v>19</v>
      </c>
      <c r="G30" s="14">
        <f>SUM(F4:F29)</f>
        <v>1151.1518000000001</v>
      </c>
      <c r="I30" s="5" t="s">
        <v>54</v>
      </c>
      <c r="J30" s="18">
        <v>2</v>
      </c>
      <c r="K30" s="6">
        <v>1.8</v>
      </c>
      <c r="L30" s="6">
        <f t="shared" si="2"/>
        <v>3.6</v>
      </c>
      <c r="M30" s="6" t="s">
        <v>61</v>
      </c>
    </row>
    <row r="31" spans="3:15" ht="18.75" x14ac:dyDescent="0.3">
      <c r="L31" s="19" t="s">
        <v>19</v>
      </c>
      <c r="M31" s="14">
        <f>SUM(L4:L30)</f>
        <v>407.13</v>
      </c>
    </row>
  </sheetData>
  <mergeCells count="2">
    <mergeCell ref="I2:M2"/>
    <mergeCell ref="C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5E50-FE64-429E-8EE8-85BE58E0FB04}">
  <dimension ref="A5:D13"/>
  <sheetViews>
    <sheetView workbookViewId="0">
      <selection activeCell="C18" sqref="C18"/>
    </sheetView>
  </sheetViews>
  <sheetFormatPr defaultRowHeight="15" x14ac:dyDescent="0.25"/>
  <cols>
    <col min="2" max="2" width="9.85546875" bestFit="1" customWidth="1"/>
    <col min="3" max="3" width="10.5703125" bestFit="1" customWidth="1"/>
  </cols>
  <sheetData>
    <row r="5" spans="1:4" x14ac:dyDescent="0.25">
      <c r="B5" t="s">
        <v>10</v>
      </c>
      <c r="C5" t="s">
        <v>11</v>
      </c>
    </row>
    <row r="6" spans="1:4" x14ac:dyDescent="0.25">
      <c r="A6" s="1">
        <v>1.0416666666666666E-2</v>
      </c>
      <c r="B6" s="1">
        <v>0.8480092592592593</v>
      </c>
    </row>
    <row r="7" spans="1:4" x14ac:dyDescent="0.25">
      <c r="B7" s="1">
        <f>B6+A6</f>
        <v>0.85842592592592593</v>
      </c>
      <c r="C7" s="1">
        <v>0.85858796296296302</v>
      </c>
      <c r="D7" s="1">
        <f>C7-B6</f>
        <v>1.0578703703703729E-2</v>
      </c>
    </row>
    <row r="8" spans="1:4" x14ac:dyDescent="0.25">
      <c r="B8" s="1">
        <f>B7+A6</f>
        <v>0.86884259259259256</v>
      </c>
      <c r="C8" s="1">
        <v>0.86916666666666664</v>
      </c>
      <c r="D8" s="1">
        <f t="shared" ref="D8:D13" si="0">C8-C7</f>
        <v>1.0578703703703618E-2</v>
      </c>
    </row>
    <row r="9" spans="1:4" x14ac:dyDescent="0.25">
      <c r="B9" s="1">
        <f>B8+A6</f>
        <v>0.87925925925925918</v>
      </c>
      <c r="C9" s="1">
        <v>0.87973379629629633</v>
      </c>
      <c r="D9" s="1">
        <f t="shared" si="0"/>
        <v>1.056712962962969E-2</v>
      </c>
    </row>
    <row r="10" spans="1:4" x14ac:dyDescent="0.25">
      <c r="B10" s="1">
        <f>B9+A6</f>
        <v>0.88967592592592581</v>
      </c>
      <c r="C10" s="1">
        <v>0.89031249999999995</v>
      </c>
      <c r="D10" s="1">
        <f t="shared" si="0"/>
        <v>1.0578703703703618E-2</v>
      </c>
    </row>
    <row r="11" spans="1:4" x14ac:dyDescent="0.25">
      <c r="B11" s="1">
        <f>B10+A6</f>
        <v>0.90009259259259244</v>
      </c>
      <c r="C11" s="1">
        <v>0.90087962962962964</v>
      </c>
      <c r="D11" s="1">
        <f t="shared" si="0"/>
        <v>1.056712962962969E-2</v>
      </c>
    </row>
    <row r="12" spans="1:4" x14ac:dyDescent="0.25">
      <c r="B12" s="1">
        <f>B11+A6</f>
        <v>0.91050925925925907</v>
      </c>
      <c r="C12" s="1">
        <v>0.91145833333333337</v>
      </c>
      <c r="D12" s="1">
        <f t="shared" si="0"/>
        <v>1.0578703703703729E-2</v>
      </c>
    </row>
    <row r="13" spans="1:4" x14ac:dyDescent="0.25">
      <c r="B13" s="1">
        <f>B12+A6</f>
        <v>0.9209259259259257</v>
      </c>
      <c r="C13" s="1">
        <v>0.92203703703703699</v>
      </c>
      <c r="D13" s="1">
        <f t="shared" si="0"/>
        <v>1.0578703703703618E-2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Materiais</vt:lpstr>
      <vt:lpstr>Análise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Romagnolo</dc:creator>
  <cp:lastModifiedBy>Debora Romagnolo</cp:lastModifiedBy>
  <dcterms:created xsi:type="dcterms:W3CDTF">2020-09-19T22:39:52Z</dcterms:created>
  <dcterms:modified xsi:type="dcterms:W3CDTF">2020-11-02T19:10:45Z</dcterms:modified>
</cp:coreProperties>
</file>