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codeName="ThisWorkbook" defaultThemeVersion="166925"/>
  <mc:AlternateContent xmlns:mc="http://schemas.openxmlformats.org/markup-compatibility/2006">
    <mc:Choice Requires="x15">
      <x15ac:absPath xmlns:x15ac="http://schemas.microsoft.com/office/spreadsheetml/2010/11/ac" url="C:\LVA_test\_project\_excel_template\"/>
    </mc:Choice>
  </mc:AlternateContent>
  <bookViews>
    <workbookView xWindow="0" yWindow="0" windowWidth="28800" windowHeight="12210" tabRatio="881" activeTab="1"/>
  </bookViews>
  <sheets>
    <sheet name="Accueil" sheetId="17" r:id="rId1"/>
    <sheet name="Resume" sheetId="6" r:id="rId2"/>
    <sheet name="Mot_cle" sheetId="9" r:id="rId3"/>
    <sheet name="Couleur_corporelle" sheetId="11" r:id="rId4"/>
    <sheet name="Rayonnement" sheetId="14" r:id="rId5"/>
    <sheet name="Par_couleur" sheetId="10" r:id="rId6"/>
    <sheet name="Aura" sheetId="12" r:id="rId7"/>
    <sheet name="Interp_Calme_reactivite" sheetId="5" r:id="rId8"/>
    <sheet name="Interp_besoin_limitation" sheetId="1" r:id="rId9"/>
    <sheet name="Param_generaux" sheetId="7" r:id="rId10"/>
    <sheet name="Lexique" sheetId="16" r:id="rId11"/>
    <sheet name="Annexe1" sheetId="4" r:id="rId12"/>
    <sheet name="annexe_02" sheetId="15" r:id="rId13"/>
  </sheets>
  <definedNames>
    <definedName name="_xlnm._FilterDatabase" localSheetId="8" hidden="1">Interp_besoin_limitation!$E$3:$P$218</definedName>
    <definedName name="_xlnm._FilterDatabase" localSheetId="7" hidden="1">Interp_Calme_reactivite!$E$3:$P$218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2" i="4" l="1"/>
  <c r="G216" i="4"/>
  <c r="F216" i="4"/>
  <c r="E216" i="4"/>
  <c r="D216" i="4"/>
  <c r="C216" i="4"/>
  <c r="B216" i="4"/>
  <c r="G215" i="4"/>
  <c r="T217" i="5" s="1"/>
  <c r="F215" i="4"/>
  <c r="E215" i="4"/>
  <c r="D215" i="4"/>
  <c r="C215" i="4"/>
  <c r="B215" i="4"/>
  <c r="G214" i="4"/>
  <c r="T216" i="5" s="1"/>
  <c r="F214" i="4"/>
  <c r="S216" i="5" s="1"/>
  <c r="E214" i="4"/>
  <c r="T216" i="1" s="1"/>
  <c r="D214" i="4"/>
  <c r="C214" i="4"/>
  <c r="B214" i="4"/>
  <c r="G213" i="4"/>
  <c r="F213" i="4"/>
  <c r="E213" i="4"/>
  <c r="T215" i="1" s="1"/>
  <c r="D213" i="4"/>
  <c r="S215" i="1" s="1"/>
  <c r="C213" i="4"/>
  <c r="B213" i="4"/>
  <c r="G212" i="4"/>
  <c r="F212" i="4"/>
  <c r="E212" i="4"/>
  <c r="D212" i="4"/>
  <c r="C212" i="4"/>
  <c r="B212" i="4"/>
  <c r="G211" i="4"/>
  <c r="T213" i="5" s="1"/>
  <c r="F211" i="4"/>
  <c r="E211" i="4"/>
  <c r="D211" i="4"/>
  <c r="C211" i="4"/>
  <c r="B211" i="4"/>
  <c r="G210" i="4"/>
  <c r="T212" i="5" s="1"/>
  <c r="F210" i="4"/>
  <c r="E210" i="4"/>
  <c r="T212" i="1" s="1"/>
  <c r="D210" i="4"/>
  <c r="C210" i="4"/>
  <c r="B210" i="4"/>
  <c r="G209" i="4"/>
  <c r="F209" i="4"/>
  <c r="E209" i="4"/>
  <c r="T211" i="1" s="1"/>
  <c r="D209" i="4"/>
  <c r="S211" i="1" s="1"/>
  <c r="C209" i="4"/>
  <c r="B209" i="4"/>
  <c r="G208" i="4"/>
  <c r="F208" i="4"/>
  <c r="E208" i="4"/>
  <c r="D208" i="4"/>
  <c r="C208" i="4"/>
  <c r="B208" i="4"/>
  <c r="G207" i="4"/>
  <c r="T209" i="5" s="1"/>
  <c r="F207" i="4"/>
  <c r="E207" i="4"/>
  <c r="D207" i="4"/>
  <c r="C207" i="4"/>
  <c r="B207" i="4"/>
  <c r="G206" i="4"/>
  <c r="T208" i="5" s="1"/>
  <c r="F206" i="4"/>
  <c r="S208" i="5" s="1"/>
  <c r="E206" i="4"/>
  <c r="T208" i="1" s="1"/>
  <c r="D206" i="4"/>
  <c r="C206" i="4"/>
  <c r="B206" i="4"/>
  <c r="G205" i="4"/>
  <c r="F205" i="4"/>
  <c r="E205" i="4"/>
  <c r="T207" i="1" s="1"/>
  <c r="D205" i="4"/>
  <c r="S207" i="1" s="1"/>
  <c r="C205" i="4"/>
  <c r="B205" i="4"/>
  <c r="G204" i="4"/>
  <c r="F204" i="4"/>
  <c r="E204" i="4"/>
  <c r="D204" i="4"/>
  <c r="C204" i="4"/>
  <c r="B204" i="4"/>
  <c r="G203" i="4"/>
  <c r="F203" i="4"/>
  <c r="E203" i="4"/>
  <c r="D203" i="4"/>
  <c r="C203" i="4"/>
  <c r="B203" i="4"/>
  <c r="G202" i="4"/>
  <c r="T204" i="5" s="1"/>
  <c r="F202" i="4"/>
  <c r="E202" i="4"/>
  <c r="T204" i="1" s="1"/>
  <c r="D202" i="4"/>
  <c r="B202" i="4"/>
  <c r="G201" i="4"/>
  <c r="F201" i="4"/>
  <c r="E201" i="4"/>
  <c r="T203" i="1" s="1"/>
  <c r="D201" i="4"/>
  <c r="S203" i="1" s="1"/>
  <c r="C201" i="4"/>
  <c r="B201" i="4"/>
  <c r="G200" i="4"/>
  <c r="F200" i="4"/>
  <c r="E200" i="4"/>
  <c r="D200" i="4"/>
  <c r="C200" i="4"/>
  <c r="B200" i="4"/>
  <c r="G199" i="4"/>
  <c r="F199" i="4"/>
  <c r="S201" i="5" s="1"/>
  <c r="E199" i="4"/>
  <c r="D199" i="4"/>
  <c r="C199" i="4"/>
  <c r="B199" i="4"/>
  <c r="G198" i="4"/>
  <c r="T200" i="5" s="1"/>
  <c r="F198" i="4"/>
  <c r="S200" i="5" s="1"/>
  <c r="E198" i="4"/>
  <c r="D198" i="4"/>
  <c r="S200" i="1" s="1"/>
  <c r="C198" i="4"/>
  <c r="B198" i="4"/>
  <c r="G197" i="4"/>
  <c r="F197" i="4"/>
  <c r="E197" i="4"/>
  <c r="T199" i="1" s="1"/>
  <c r="D197" i="4"/>
  <c r="S199" i="1" s="1"/>
  <c r="C197" i="4"/>
  <c r="B197" i="4"/>
  <c r="G196" i="4"/>
  <c r="F196" i="4"/>
  <c r="E196" i="4"/>
  <c r="D196" i="4"/>
  <c r="C196" i="4"/>
  <c r="B196" i="4"/>
  <c r="G195" i="4"/>
  <c r="F195" i="4"/>
  <c r="S197" i="5" s="1"/>
  <c r="E195" i="4"/>
  <c r="D195" i="4"/>
  <c r="C195" i="4"/>
  <c r="B195" i="4"/>
  <c r="G194" i="4"/>
  <c r="T196" i="5" s="1"/>
  <c r="F194" i="4"/>
  <c r="E194" i="4"/>
  <c r="D194" i="4"/>
  <c r="S196" i="1" s="1"/>
  <c r="C194" i="4"/>
  <c r="B194" i="4"/>
  <c r="G193" i="4"/>
  <c r="F193" i="4"/>
  <c r="E193" i="4"/>
  <c r="T195" i="1" s="1"/>
  <c r="D193" i="4"/>
  <c r="S195" i="1" s="1"/>
  <c r="C193" i="4"/>
  <c r="B193" i="4"/>
  <c r="G192" i="4"/>
  <c r="F192" i="4"/>
  <c r="E192" i="4"/>
  <c r="D192" i="4"/>
  <c r="C192" i="4"/>
  <c r="B192" i="4"/>
  <c r="G191" i="4"/>
  <c r="F191" i="4"/>
  <c r="E191" i="4"/>
  <c r="D191" i="4"/>
  <c r="C191" i="4"/>
  <c r="B191" i="4"/>
  <c r="G190" i="4"/>
  <c r="T192" i="5" s="1"/>
  <c r="F190" i="4"/>
  <c r="S192" i="5" s="1"/>
  <c r="E190" i="4"/>
  <c r="D190" i="4"/>
  <c r="S192" i="1" s="1"/>
  <c r="C190" i="4"/>
  <c r="B190" i="4"/>
  <c r="G189" i="4"/>
  <c r="F189" i="4"/>
  <c r="E189" i="4"/>
  <c r="T191" i="1" s="1"/>
  <c r="D189" i="4"/>
  <c r="S191" i="1" s="1"/>
  <c r="C189" i="4"/>
  <c r="B189" i="4"/>
  <c r="G188" i="4"/>
  <c r="F188" i="4"/>
  <c r="E188" i="4"/>
  <c r="D188" i="4"/>
  <c r="C188" i="4"/>
  <c r="B188" i="4"/>
  <c r="G187" i="4"/>
  <c r="F187" i="4"/>
  <c r="S189" i="5" s="1"/>
  <c r="E187" i="4"/>
  <c r="D187" i="4"/>
  <c r="C187" i="4"/>
  <c r="B187" i="4"/>
  <c r="G186" i="4"/>
  <c r="T188" i="5" s="1"/>
  <c r="F186" i="4"/>
  <c r="E186" i="4"/>
  <c r="D186" i="4"/>
  <c r="S188" i="1" s="1"/>
  <c r="C186" i="4"/>
  <c r="B186" i="4"/>
  <c r="G185" i="4"/>
  <c r="F185" i="4"/>
  <c r="E185" i="4"/>
  <c r="T187" i="1" s="1"/>
  <c r="D185" i="4"/>
  <c r="S187" i="1" s="1"/>
  <c r="C185" i="4"/>
  <c r="B185" i="4"/>
  <c r="G184" i="4"/>
  <c r="F184" i="4"/>
  <c r="E184" i="4"/>
  <c r="D184" i="4"/>
  <c r="C184" i="4"/>
  <c r="B184" i="4"/>
  <c r="G183" i="4"/>
  <c r="F183" i="4"/>
  <c r="E183" i="4"/>
  <c r="D183" i="4"/>
  <c r="C183" i="4"/>
  <c r="B183" i="4"/>
  <c r="G182" i="4"/>
  <c r="T184" i="5" s="1"/>
  <c r="F182" i="4"/>
  <c r="S184" i="5" s="1"/>
  <c r="E182" i="4"/>
  <c r="D182" i="4"/>
  <c r="S184" i="1" s="1"/>
  <c r="C182" i="4"/>
  <c r="B182" i="4"/>
  <c r="G181" i="4"/>
  <c r="F181" i="4"/>
  <c r="E181" i="4"/>
  <c r="T183" i="1" s="1"/>
  <c r="D181" i="4"/>
  <c r="S183" i="1" s="1"/>
  <c r="C181" i="4"/>
  <c r="B181" i="4"/>
  <c r="G180" i="4"/>
  <c r="F180" i="4"/>
  <c r="E180" i="4"/>
  <c r="D180" i="4"/>
  <c r="C180" i="4"/>
  <c r="B180" i="4"/>
  <c r="G179" i="4"/>
  <c r="F179" i="4"/>
  <c r="S181" i="5" s="1"/>
  <c r="E179" i="4"/>
  <c r="D179" i="4"/>
  <c r="C179" i="4"/>
  <c r="B179" i="4"/>
  <c r="G178" i="4"/>
  <c r="T180" i="5" s="1"/>
  <c r="F178" i="4"/>
  <c r="E178" i="4"/>
  <c r="D178" i="4"/>
  <c r="S180" i="1" s="1"/>
  <c r="C178" i="4"/>
  <c r="B178" i="4"/>
  <c r="G177" i="4"/>
  <c r="F177" i="4"/>
  <c r="E177" i="4"/>
  <c r="T179" i="1" s="1"/>
  <c r="D177" i="4"/>
  <c r="S179" i="1" s="1"/>
  <c r="C177" i="4"/>
  <c r="B177" i="4"/>
  <c r="G176" i="4"/>
  <c r="F176" i="4"/>
  <c r="E176" i="4"/>
  <c r="D176" i="4"/>
  <c r="C176" i="4"/>
  <c r="B176" i="4"/>
  <c r="G175" i="4"/>
  <c r="F175" i="4"/>
  <c r="S177" i="5" s="1"/>
  <c r="E175" i="4"/>
  <c r="D175" i="4"/>
  <c r="C175" i="4"/>
  <c r="B175" i="4"/>
  <c r="G174" i="4"/>
  <c r="T176" i="5" s="1"/>
  <c r="F174" i="4"/>
  <c r="S176" i="5" s="1"/>
  <c r="E174" i="4"/>
  <c r="D174" i="4"/>
  <c r="C174" i="4"/>
  <c r="B174" i="4"/>
  <c r="G173" i="4"/>
  <c r="F173" i="4"/>
  <c r="E173" i="4"/>
  <c r="T175" i="1" s="1"/>
  <c r="D173" i="4"/>
  <c r="S175" i="1" s="1"/>
  <c r="C173" i="4"/>
  <c r="B173" i="4"/>
  <c r="G172" i="4"/>
  <c r="F172" i="4"/>
  <c r="E172" i="4"/>
  <c r="D172" i="4"/>
  <c r="C172" i="4"/>
  <c r="B172" i="4"/>
  <c r="G171" i="4"/>
  <c r="F171" i="4"/>
  <c r="S173" i="5" s="1"/>
  <c r="E171" i="4"/>
  <c r="D171" i="4"/>
  <c r="C171" i="4"/>
  <c r="B171" i="4"/>
  <c r="G170" i="4"/>
  <c r="T172" i="5" s="1"/>
  <c r="F170" i="4"/>
  <c r="E170" i="4"/>
  <c r="D170" i="4"/>
  <c r="S172" i="1" s="1"/>
  <c r="C170" i="4"/>
  <c r="B170" i="4"/>
  <c r="G169" i="4"/>
  <c r="F169" i="4"/>
  <c r="E169" i="4"/>
  <c r="T171" i="1" s="1"/>
  <c r="D169" i="4"/>
  <c r="S171" i="1" s="1"/>
  <c r="C169" i="4"/>
  <c r="B169" i="4"/>
  <c r="G168" i="4"/>
  <c r="F168" i="4"/>
  <c r="E168" i="4"/>
  <c r="D168" i="4"/>
  <c r="C168" i="4"/>
  <c r="B168" i="4"/>
  <c r="G167" i="4"/>
  <c r="F167" i="4"/>
  <c r="E167" i="4"/>
  <c r="D167" i="4"/>
  <c r="C167" i="4"/>
  <c r="B167" i="4"/>
  <c r="G166" i="4"/>
  <c r="T168" i="5" s="1"/>
  <c r="F166" i="4"/>
  <c r="S168" i="5" s="1"/>
  <c r="E166" i="4"/>
  <c r="D166" i="4"/>
  <c r="S168" i="1" s="1"/>
  <c r="C166" i="4"/>
  <c r="B166" i="4"/>
  <c r="G165" i="4"/>
  <c r="F165" i="4"/>
  <c r="E165" i="4"/>
  <c r="T167" i="1" s="1"/>
  <c r="D165" i="4"/>
  <c r="S167" i="1" s="1"/>
  <c r="C165" i="4"/>
  <c r="B165" i="4"/>
  <c r="G164" i="4"/>
  <c r="F164" i="4"/>
  <c r="E164" i="4"/>
  <c r="D164" i="4"/>
  <c r="C164" i="4"/>
  <c r="B164" i="4"/>
  <c r="G163" i="4"/>
  <c r="F163" i="4"/>
  <c r="S165" i="5" s="1"/>
  <c r="E163" i="4"/>
  <c r="D163" i="4"/>
  <c r="C163" i="4"/>
  <c r="B163" i="4"/>
  <c r="G162" i="4"/>
  <c r="T164" i="5" s="1"/>
  <c r="F162" i="4"/>
  <c r="E162" i="4"/>
  <c r="D162" i="4"/>
  <c r="S164" i="1" s="1"/>
  <c r="C162" i="4"/>
  <c r="B162" i="4"/>
  <c r="G161" i="4"/>
  <c r="F161" i="4"/>
  <c r="E161" i="4"/>
  <c r="T163" i="1" s="1"/>
  <c r="D161" i="4"/>
  <c r="S163" i="1" s="1"/>
  <c r="C161" i="4"/>
  <c r="B161" i="4"/>
  <c r="G160" i="4"/>
  <c r="F160" i="4"/>
  <c r="E160" i="4"/>
  <c r="D160" i="4"/>
  <c r="C160" i="4"/>
  <c r="B160" i="4"/>
  <c r="G159" i="4"/>
  <c r="F159" i="4"/>
  <c r="S161" i="5" s="1"/>
  <c r="E159" i="4"/>
  <c r="D159" i="4"/>
  <c r="C159" i="4"/>
  <c r="B159" i="4"/>
  <c r="G158" i="4"/>
  <c r="T160" i="5" s="1"/>
  <c r="F158" i="4"/>
  <c r="S160" i="5" s="1"/>
  <c r="E158" i="4"/>
  <c r="D158" i="4"/>
  <c r="S160" i="1" s="1"/>
  <c r="C158" i="4"/>
  <c r="B158" i="4"/>
  <c r="G157" i="4"/>
  <c r="F157" i="4"/>
  <c r="E157" i="4"/>
  <c r="T159" i="1" s="1"/>
  <c r="D157" i="4"/>
  <c r="S159" i="1" s="1"/>
  <c r="C157" i="4"/>
  <c r="B157" i="4"/>
  <c r="G156" i="4"/>
  <c r="F156" i="4"/>
  <c r="E156" i="4"/>
  <c r="D156" i="4"/>
  <c r="C156" i="4"/>
  <c r="B156" i="4"/>
  <c r="G155" i="4"/>
  <c r="F155" i="4"/>
  <c r="S157" i="5" s="1"/>
  <c r="E155" i="4"/>
  <c r="D155" i="4"/>
  <c r="C155" i="4"/>
  <c r="B155" i="4"/>
  <c r="G154" i="4"/>
  <c r="T156" i="5" s="1"/>
  <c r="F154" i="4"/>
  <c r="E154" i="4"/>
  <c r="D154" i="4"/>
  <c r="S156" i="1" s="1"/>
  <c r="C154" i="4"/>
  <c r="B154" i="4"/>
  <c r="G153" i="4"/>
  <c r="F153" i="4"/>
  <c r="E153" i="4"/>
  <c r="T155" i="1" s="1"/>
  <c r="D153" i="4"/>
  <c r="S155" i="1" s="1"/>
  <c r="C153" i="4"/>
  <c r="B153" i="4"/>
  <c r="G152" i="4"/>
  <c r="F152" i="4"/>
  <c r="E152" i="4"/>
  <c r="D152" i="4"/>
  <c r="C152" i="4"/>
  <c r="B152" i="4"/>
  <c r="G151" i="4"/>
  <c r="F151" i="4"/>
  <c r="S153" i="5" s="1"/>
  <c r="E151" i="4"/>
  <c r="D151" i="4"/>
  <c r="C151" i="4"/>
  <c r="B151" i="4"/>
  <c r="G150" i="4"/>
  <c r="T152" i="5" s="1"/>
  <c r="F150" i="4"/>
  <c r="S152" i="5" s="1"/>
  <c r="E150" i="4"/>
  <c r="D150" i="4"/>
  <c r="S152" i="1" s="1"/>
  <c r="C150" i="4"/>
  <c r="B150" i="4"/>
  <c r="G149" i="4"/>
  <c r="F149" i="4"/>
  <c r="E149" i="4"/>
  <c r="T151" i="1" s="1"/>
  <c r="D149" i="4"/>
  <c r="S151" i="1" s="1"/>
  <c r="C149" i="4"/>
  <c r="B149" i="4"/>
  <c r="G148" i="4"/>
  <c r="F148" i="4"/>
  <c r="E148" i="4"/>
  <c r="D148" i="4"/>
  <c r="C148" i="4"/>
  <c r="B148" i="4"/>
  <c r="G147" i="4"/>
  <c r="F147" i="4"/>
  <c r="S149" i="5" s="1"/>
  <c r="E147" i="4"/>
  <c r="D147" i="4"/>
  <c r="C147" i="4"/>
  <c r="B147" i="4"/>
  <c r="G146" i="4"/>
  <c r="T148" i="5" s="1"/>
  <c r="F146" i="4"/>
  <c r="E146" i="4"/>
  <c r="D146" i="4"/>
  <c r="S148" i="1" s="1"/>
  <c r="C146" i="4"/>
  <c r="B146" i="4"/>
  <c r="G145" i="4"/>
  <c r="F145" i="4"/>
  <c r="E145" i="4"/>
  <c r="T147" i="1" s="1"/>
  <c r="D145" i="4"/>
  <c r="S147" i="1" s="1"/>
  <c r="C145" i="4"/>
  <c r="B145" i="4"/>
  <c r="G144" i="4"/>
  <c r="F144" i="4"/>
  <c r="E144" i="4"/>
  <c r="D144" i="4"/>
  <c r="C144" i="4"/>
  <c r="B144" i="4"/>
  <c r="G143" i="4"/>
  <c r="F143" i="4"/>
  <c r="S145" i="5" s="1"/>
  <c r="E143" i="4"/>
  <c r="D143" i="4"/>
  <c r="C143" i="4"/>
  <c r="B143" i="4"/>
  <c r="G142" i="4"/>
  <c r="T144" i="5" s="1"/>
  <c r="F142" i="4"/>
  <c r="S144" i="5" s="1"/>
  <c r="E142" i="4"/>
  <c r="D142" i="4"/>
  <c r="C142" i="4"/>
  <c r="B142" i="4"/>
  <c r="G141" i="4"/>
  <c r="F141" i="4"/>
  <c r="E141" i="4"/>
  <c r="T143" i="1" s="1"/>
  <c r="D141" i="4"/>
  <c r="S143" i="1" s="1"/>
  <c r="C141" i="4"/>
  <c r="B141" i="4"/>
  <c r="G140" i="4"/>
  <c r="F140" i="4"/>
  <c r="E140" i="4"/>
  <c r="D140" i="4"/>
  <c r="C140" i="4"/>
  <c r="B140" i="4"/>
  <c r="G139" i="4"/>
  <c r="F139" i="4"/>
  <c r="E139" i="4"/>
  <c r="D139" i="4"/>
  <c r="C139" i="4"/>
  <c r="B139" i="4"/>
  <c r="G138" i="4"/>
  <c r="T140" i="5" s="1"/>
  <c r="F138" i="4"/>
  <c r="E138" i="4"/>
  <c r="D138" i="4"/>
  <c r="S140" i="1" s="1"/>
  <c r="C138" i="4"/>
  <c r="B138" i="4"/>
  <c r="G137" i="4"/>
  <c r="F137" i="4"/>
  <c r="E137" i="4"/>
  <c r="T139" i="1" s="1"/>
  <c r="D137" i="4"/>
  <c r="S139" i="1" s="1"/>
  <c r="C137" i="4"/>
  <c r="B137" i="4"/>
  <c r="G136" i="4"/>
  <c r="F136" i="4"/>
  <c r="E136" i="4"/>
  <c r="D136" i="4"/>
  <c r="C136" i="4"/>
  <c r="B136" i="4"/>
  <c r="G135" i="4"/>
  <c r="F135" i="4"/>
  <c r="S137" i="5" s="1"/>
  <c r="E135" i="4"/>
  <c r="D135" i="4"/>
  <c r="C135" i="4"/>
  <c r="B135" i="4"/>
  <c r="G134" i="4"/>
  <c r="T136" i="5" s="1"/>
  <c r="F134" i="4"/>
  <c r="S136" i="5" s="1"/>
  <c r="E134" i="4"/>
  <c r="D134" i="4"/>
  <c r="S136" i="1" s="1"/>
  <c r="C134" i="4"/>
  <c r="B134" i="4"/>
  <c r="G133" i="4"/>
  <c r="F133" i="4"/>
  <c r="E133" i="4"/>
  <c r="T135" i="1" s="1"/>
  <c r="D133" i="4"/>
  <c r="S135" i="1" s="1"/>
  <c r="C133" i="4"/>
  <c r="B133" i="4"/>
  <c r="G132" i="4"/>
  <c r="F132" i="4"/>
  <c r="E132" i="4"/>
  <c r="D132" i="4"/>
  <c r="C132" i="4"/>
  <c r="B132" i="4"/>
  <c r="G131" i="4"/>
  <c r="F131" i="4"/>
  <c r="S133" i="5" s="1"/>
  <c r="E131" i="4"/>
  <c r="D131" i="4"/>
  <c r="C131" i="4"/>
  <c r="B131" i="4"/>
  <c r="G130" i="4"/>
  <c r="T132" i="5" s="1"/>
  <c r="F130" i="4"/>
  <c r="E130" i="4"/>
  <c r="D130" i="4"/>
  <c r="S132" i="1" s="1"/>
  <c r="C130" i="4"/>
  <c r="B130" i="4"/>
  <c r="G129" i="4"/>
  <c r="F129" i="4"/>
  <c r="E129" i="4"/>
  <c r="T131" i="1" s="1"/>
  <c r="D129" i="4"/>
  <c r="S131" i="1" s="1"/>
  <c r="C129" i="4"/>
  <c r="B129" i="4"/>
  <c r="G128" i="4"/>
  <c r="F128" i="4"/>
  <c r="E128" i="4"/>
  <c r="D128" i="4"/>
  <c r="C128" i="4"/>
  <c r="B128" i="4"/>
  <c r="G127" i="4"/>
  <c r="F127" i="4"/>
  <c r="S129" i="5" s="1"/>
  <c r="E127" i="4"/>
  <c r="D127" i="4"/>
  <c r="C127" i="4"/>
  <c r="B127" i="4"/>
  <c r="G126" i="4"/>
  <c r="T128" i="5" s="1"/>
  <c r="F126" i="4"/>
  <c r="S128" i="5" s="1"/>
  <c r="E126" i="4"/>
  <c r="D126" i="4"/>
  <c r="S128" i="1" s="1"/>
  <c r="C126" i="4"/>
  <c r="B126" i="4"/>
  <c r="G125" i="4"/>
  <c r="F125" i="4"/>
  <c r="E125" i="4"/>
  <c r="T127" i="1" s="1"/>
  <c r="D125" i="4"/>
  <c r="S127" i="1" s="1"/>
  <c r="C125" i="4"/>
  <c r="B125" i="4"/>
  <c r="G124" i="4"/>
  <c r="F124" i="4"/>
  <c r="E124" i="4"/>
  <c r="D124" i="4"/>
  <c r="C124" i="4"/>
  <c r="B124" i="4"/>
  <c r="G123" i="4"/>
  <c r="F123" i="4"/>
  <c r="S125" i="5" s="1"/>
  <c r="E123" i="4"/>
  <c r="D123" i="4"/>
  <c r="C123" i="4"/>
  <c r="B123" i="4"/>
  <c r="G122" i="4"/>
  <c r="T124" i="5" s="1"/>
  <c r="F122" i="4"/>
  <c r="E122" i="4"/>
  <c r="D122" i="4"/>
  <c r="S124" i="1" s="1"/>
  <c r="C122" i="4"/>
  <c r="B122" i="4"/>
  <c r="G121" i="4"/>
  <c r="F121" i="4"/>
  <c r="E121" i="4"/>
  <c r="T123" i="1" s="1"/>
  <c r="D121" i="4"/>
  <c r="S123" i="1" s="1"/>
  <c r="C121" i="4"/>
  <c r="B121" i="4"/>
  <c r="G120" i="4"/>
  <c r="F120" i="4"/>
  <c r="E120" i="4"/>
  <c r="D120" i="4"/>
  <c r="C120" i="4"/>
  <c r="B120" i="4"/>
  <c r="G119" i="4"/>
  <c r="F119" i="4"/>
  <c r="S121" i="5" s="1"/>
  <c r="E119" i="4"/>
  <c r="D119" i="4"/>
  <c r="C119" i="4"/>
  <c r="B119" i="4"/>
  <c r="G118" i="4"/>
  <c r="T120" i="5" s="1"/>
  <c r="F118" i="4"/>
  <c r="S120" i="5" s="1"/>
  <c r="E118" i="4"/>
  <c r="D118" i="4"/>
  <c r="S120" i="1" s="1"/>
  <c r="C118" i="4"/>
  <c r="B118" i="4"/>
  <c r="G117" i="4"/>
  <c r="F117" i="4"/>
  <c r="E117" i="4"/>
  <c r="T119" i="1" s="1"/>
  <c r="D117" i="4"/>
  <c r="S119" i="1" s="1"/>
  <c r="C117" i="4"/>
  <c r="B117" i="4"/>
  <c r="G116" i="4"/>
  <c r="F116" i="4"/>
  <c r="E116" i="4"/>
  <c r="D116" i="4"/>
  <c r="C116" i="4"/>
  <c r="B116" i="4"/>
  <c r="G115" i="4"/>
  <c r="F115" i="4"/>
  <c r="S117" i="5" s="1"/>
  <c r="E115" i="4"/>
  <c r="D115" i="4"/>
  <c r="C115" i="4"/>
  <c r="B115" i="4"/>
  <c r="G114" i="4"/>
  <c r="T116" i="5" s="1"/>
  <c r="F114" i="4"/>
  <c r="E114" i="4"/>
  <c r="D114" i="4"/>
  <c r="S116" i="1" s="1"/>
  <c r="C114" i="4"/>
  <c r="B114" i="4"/>
  <c r="G113" i="4"/>
  <c r="F113" i="4"/>
  <c r="E113" i="4"/>
  <c r="T115" i="1" s="1"/>
  <c r="D113" i="4"/>
  <c r="S115" i="1" s="1"/>
  <c r="C113" i="4"/>
  <c r="B113" i="4"/>
  <c r="G112" i="4"/>
  <c r="F112" i="4"/>
  <c r="E112" i="4"/>
  <c r="D112" i="4"/>
  <c r="C112" i="4"/>
  <c r="B112" i="4"/>
  <c r="G111" i="4"/>
  <c r="F111" i="4"/>
  <c r="S113" i="5" s="1"/>
  <c r="E111" i="4"/>
  <c r="D111" i="4"/>
  <c r="C111" i="4"/>
  <c r="B111" i="4"/>
  <c r="G110" i="4"/>
  <c r="T112" i="5" s="1"/>
  <c r="F110" i="4"/>
  <c r="S112" i="5" s="1"/>
  <c r="E110" i="4"/>
  <c r="D110" i="4"/>
  <c r="C110" i="4"/>
  <c r="B110" i="4"/>
  <c r="G109" i="4"/>
  <c r="F109" i="4"/>
  <c r="E109" i="4"/>
  <c r="T111" i="1" s="1"/>
  <c r="D109" i="4"/>
  <c r="S111" i="1" s="1"/>
  <c r="C109" i="4"/>
  <c r="B109" i="4"/>
  <c r="G108" i="4"/>
  <c r="F108" i="4"/>
  <c r="E108" i="4"/>
  <c r="D108" i="4"/>
  <c r="C108" i="4"/>
  <c r="B108" i="4"/>
  <c r="G107" i="4"/>
  <c r="F107" i="4"/>
  <c r="S109" i="5" s="1"/>
  <c r="E107" i="4"/>
  <c r="D107" i="4"/>
  <c r="C107" i="4"/>
  <c r="B107" i="4"/>
  <c r="G106" i="4"/>
  <c r="T108" i="5" s="1"/>
  <c r="F106" i="4"/>
  <c r="E106" i="4"/>
  <c r="D106" i="4"/>
  <c r="S108" i="1" s="1"/>
  <c r="C106" i="4"/>
  <c r="B106" i="4"/>
  <c r="G105" i="4"/>
  <c r="F105" i="4"/>
  <c r="E105" i="4"/>
  <c r="T107" i="1" s="1"/>
  <c r="D105" i="4"/>
  <c r="S107" i="1" s="1"/>
  <c r="C105" i="4"/>
  <c r="B105" i="4"/>
  <c r="G104" i="4"/>
  <c r="F104" i="4"/>
  <c r="E104" i="4"/>
  <c r="D104" i="4"/>
  <c r="C104" i="4"/>
  <c r="B104" i="4"/>
  <c r="G103" i="4"/>
  <c r="F103" i="4"/>
  <c r="E103" i="4"/>
  <c r="D103" i="4"/>
  <c r="C103" i="4"/>
  <c r="B103" i="4"/>
  <c r="G102" i="4"/>
  <c r="T104" i="5" s="1"/>
  <c r="F102" i="4"/>
  <c r="S104" i="5" s="1"/>
  <c r="E102" i="4"/>
  <c r="D102" i="4"/>
  <c r="S104" i="1" s="1"/>
  <c r="C102" i="4"/>
  <c r="B102" i="4"/>
  <c r="G101" i="4"/>
  <c r="F101" i="4"/>
  <c r="E101" i="4"/>
  <c r="T103" i="1" s="1"/>
  <c r="D101" i="4"/>
  <c r="S103" i="1" s="1"/>
  <c r="C101" i="4"/>
  <c r="B101" i="4"/>
  <c r="G100" i="4"/>
  <c r="F100" i="4"/>
  <c r="E100" i="4"/>
  <c r="D100" i="4"/>
  <c r="C100" i="4"/>
  <c r="B100" i="4"/>
  <c r="G99" i="4"/>
  <c r="F99" i="4"/>
  <c r="S101" i="5" s="1"/>
  <c r="E99" i="4"/>
  <c r="D99" i="4"/>
  <c r="C99" i="4"/>
  <c r="B99" i="4"/>
  <c r="G98" i="4"/>
  <c r="T100" i="5" s="1"/>
  <c r="F98" i="4"/>
  <c r="E98" i="4"/>
  <c r="D98" i="4"/>
  <c r="S100" i="1" s="1"/>
  <c r="C98" i="4"/>
  <c r="B98" i="4"/>
  <c r="G97" i="4"/>
  <c r="F97" i="4"/>
  <c r="E97" i="4"/>
  <c r="T99" i="1" s="1"/>
  <c r="D97" i="4"/>
  <c r="S99" i="1" s="1"/>
  <c r="C97" i="4"/>
  <c r="B97" i="4"/>
  <c r="G96" i="4"/>
  <c r="F96" i="4"/>
  <c r="E96" i="4"/>
  <c r="D96" i="4"/>
  <c r="C96" i="4"/>
  <c r="B96" i="4"/>
  <c r="G95" i="4"/>
  <c r="F95" i="4"/>
  <c r="S97" i="5" s="1"/>
  <c r="E95" i="4"/>
  <c r="D95" i="4"/>
  <c r="C95" i="4"/>
  <c r="B95" i="4"/>
  <c r="G94" i="4"/>
  <c r="T96" i="5" s="1"/>
  <c r="F94" i="4"/>
  <c r="S96" i="5" s="1"/>
  <c r="E94" i="4"/>
  <c r="D94" i="4"/>
  <c r="S96" i="1" s="1"/>
  <c r="C94" i="4"/>
  <c r="B94" i="4"/>
  <c r="G93" i="4"/>
  <c r="F93" i="4"/>
  <c r="E93" i="4"/>
  <c r="T95" i="1" s="1"/>
  <c r="D93" i="4"/>
  <c r="S95" i="1" s="1"/>
  <c r="C93" i="4"/>
  <c r="B93" i="4"/>
  <c r="G92" i="4"/>
  <c r="F92" i="4"/>
  <c r="E92" i="4"/>
  <c r="D92" i="4"/>
  <c r="C92" i="4"/>
  <c r="B92" i="4"/>
  <c r="G91" i="4"/>
  <c r="F91" i="4"/>
  <c r="S93" i="5" s="1"/>
  <c r="E91" i="4"/>
  <c r="D91" i="4"/>
  <c r="C91" i="4"/>
  <c r="B91" i="4"/>
  <c r="G90" i="4"/>
  <c r="T92" i="5" s="1"/>
  <c r="F90" i="4"/>
  <c r="E90" i="4"/>
  <c r="D90" i="4"/>
  <c r="S92" i="1" s="1"/>
  <c r="C90" i="4"/>
  <c r="B90" i="4"/>
  <c r="G89" i="4"/>
  <c r="F89" i="4"/>
  <c r="E89" i="4"/>
  <c r="T91" i="1" s="1"/>
  <c r="D89" i="4"/>
  <c r="S91" i="1" s="1"/>
  <c r="C89" i="4"/>
  <c r="B89" i="4"/>
  <c r="G88" i="4"/>
  <c r="F88" i="4"/>
  <c r="E88" i="4"/>
  <c r="D88" i="4"/>
  <c r="C88" i="4"/>
  <c r="B88" i="4"/>
  <c r="G87" i="4"/>
  <c r="F87" i="4"/>
  <c r="S89" i="5" s="1"/>
  <c r="E87" i="4"/>
  <c r="D87" i="4"/>
  <c r="C87" i="4"/>
  <c r="B87" i="4"/>
  <c r="G86" i="4"/>
  <c r="T88" i="5" s="1"/>
  <c r="F86" i="4"/>
  <c r="S88" i="5" s="1"/>
  <c r="E86" i="4"/>
  <c r="D86" i="4"/>
  <c r="S88" i="1" s="1"/>
  <c r="C86" i="4"/>
  <c r="B86" i="4"/>
  <c r="G85" i="4"/>
  <c r="F85" i="4"/>
  <c r="E85" i="4"/>
  <c r="T87" i="1" s="1"/>
  <c r="D85" i="4"/>
  <c r="S87" i="1" s="1"/>
  <c r="C85" i="4"/>
  <c r="B85" i="4"/>
  <c r="G84" i="4"/>
  <c r="F84" i="4"/>
  <c r="E84" i="4"/>
  <c r="D84" i="4"/>
  <c r="C84" i="4"/>
  <c r="B84" i="4"/>
  <c r="G83" i="4"/>
  <c r="F83" i="4"/>
  <c r="S85" i="5" s="1"/>
  <c r="E83" i="4"/>
  <c r="D83" i="4"/>
  <c r="C83" i="4"/>
  <c r="B83" i="4"/>
  <c r="G82" i="4"/>
  <c r="T84" i="5" s="1"/>
  <c r="F82" i="4"/>
  <c r="E82" i="4"/>
  <c r="D82" i="4"/>
  <c r="S84" i="1" s="1"/>
  <c r="C82" i="4"/>
  <c r="B82" i="4"/>
  <c r="G81" i="4"/>
  <c r="F81" i="4"/>
  <c r="E81" i="4"/>
  <c r="T83" i="1" s="1"/>
  <c r="D81" i="4"/>
  <c r="S83" i="1" s="1"/>
  <c r="C81" i="4"/>
  <c r="B81" i="4"/>
  <c r="G80" i="4"/>
  <c r="F80" i="4"/>
  <c r="E80" i="4"/>
  <c r="D80" i="4"/>
  <c r="C80" i="4"/>
  <c r="B80" i="4"/>
  <c r="G79" i="4"/>
  <c r="F79" i="4"/>
  <c r="S81" i="5" s="1"/>
  <c r="E79" i="4"/>
  <c r="D79" i="4"/>
  <c r="C79" i="4"/>
  <c r="B79" i="4"/>
  <c r="G78" i="4"/>
  <c r="T80" i="5" s="1"/>
  <c r="F78" i="4"/>
  <c r="S80" i="5" s="1"/>
  <c r="E78" i="4"/>
  <c r="D78" i="4"/>
  <c r="C78" i="4"/>
  <c r="B78" i="4"/>
  <c r="G77" i="4"/>
  <c r="F77" i="4"/>
  <c r="E77" i="4"/>
  <c r="T79" i="1" s="1"/>
  <c r="D77" i="4"/>
  <c r="S79" i="1" s="1"/>
  <c r="C77" i="4"/>
  <c r="B77" i="4"/>
  <c r="G76" i="4"/>
  <c r="F76" i="4"/>
  <c r="E76" i="4"/>
  <c r="D76" i="4"/>
  <c r="C76" i="4"/>
  <c r="B76" i="4"/>
  <c r="G75" i="4"/>
  <c r="F75" i="4"/>
  <c r="E75" i="4"/>
  <c r="D75" i="4"/>
  <c r="C75" i="4"/>
  <c r="B75" i="4"/>
  <c r="G74" i="4"/>
  <c r="T76" i="5" s="1"/>
  <c r="F74" i="4"/>
  <c r="E74" i="4"/>
  <c r="D74" i="4"/>
  <c r="S76" i="1" s="1"/>
  <c r="C74" i="4"/>
  <c r="B74" i="4"/>
  <c r="G73" i="4"/>
  <c r="F73" i="4"/>
  <c r="E73" i="4"/>
  <c r="T75" i="1" s="1"/>
  <c r="D73" i="4"/>
  <c r="S75" i="1" s="1"/>
  <c r="C73" i="4"/>
  <c r="B73" i="4"/>
  <c r="G72" i="4"/>
  <c r="F72" i="4"/>
  <c r="E72" i="4"/>
  <c r="D72" i="4"/>
  <c r="C72" i="4"/>
  <c r="B72" i="4"/>
  <c r="G71" i="4"/>
  <c r="F71" i="4"/>
  <c r="S73" i="5" s="1"/>
  <c r="E71" i="4"/>
  <c r="D71" i="4"/>
  <c r="C71" i="4"/>
  <c r="B71" i="4"/>
  <c r="G70" i="4"/>
  <c r="T72" i="5" s="1"/>
  <c r="F70" i="4"/>
  <c r="S72" i="5" s="1"/>
  <c r="E70" i="4"/>
  <c r="D70" i="4"/>
  <c r="S72" i="1" s="1"/>
  <c r="C70" i="4"/>
  <c r="B70" i="4"/>
  <c r="G69" i="4"/>
  <c r="F69" i="4"/>
  <c r="E69" i="4"/>
  <c r="T71" i="1" s="1"/>
  <c r="D69" i="4"/>
  <c r="S71" i="1" s="1"/>
  <c r="C69" i="4"/>
  <c r="B69" i="4"/>
  <c r="G68" i="4"/>
  <c r="F68" i="4"/>
  <c r="E68" i="4"/>
  <c r="D68" i="4"/>
  <c r="C68" i="4"/>
  <c r="B68" i="4"/>
  <c r="G67" i="4"/>
  <c r="F67" i="4"/>
  <c r="S69" i="5" s="1"/>
  <c r="E67" i="4"/>
  <c r="D67" i="4"/>
  <c r="C67" i="4"/>
  <c r="B67" i="4"/>
  <c r="G66" i="4"/>
  <c r="T68" i="5" s="1"/>
  <c r="F66" i="4"/>
  <c r="E66" i="4"/>
  <c r="T68" i="1" s="1"/>
  <c r="D66" i="4"/>
  <c r="S68" i="1" s="1"/>
  <c r="C66" i="4"/>
  <c r="B66" i="4"/>
  <c r="G65" i="4"/>
  <c r="F65" i="4"/>
  <c r="E65" i="4"/>
  <c r="T67" i="1" s="1"/>
  <c r="D65" i="4"/>
  <c r="S67" i="1" s="1"/>
  <c r="C65" i="4"/>
  <c r="B65" i="4"/>
  <c r="G64" i="4"/>
  <c r="F64" i="4"/>
  <c r="E64" i="4"/>
  <c r="D64" i="4"/>
  <c r="C64" i="4"/>
  <c r="B64" i="4"/>
  <c r="G63" i="4"/>
  <c r="F63" i="4"/>
  <c r="S65" i="5" s="1"/>
  <c r="E63" i="4"/>
  <c r="D63" i="4"/>
  <c r="C63" i="4"/>
  <c r="B63" i="4"/>
  <c r="G62" i="4"/>
  <c r="T64" i="5" s="1"/>
  <c r="F62" i="4"/>
  <c r="S64" i="5" s="1"/>
  <c r="E62" i="4"/>
  <c r="D62" i="4"/>
  <c r="S64" i="1" s="1"/>
  <c r="C62" i="4"/>
  <c r="B62" i="4"/>
  <c r="G61" i="4"/>
  <c r="F61" i="4"/>
  <c r="E61" i="4"/>
  <c r="T63" i="1" s="1"/>
  <c r="D61" i="4"/>
  <c r="S63" i="1" s="1"/>
  <c r="C61" i="4"/>
  <c r="B61" i="4"/>
  <c r="G60" i="4"/>
  <c r="F60" i="4"/>
  <c r="E60" i="4"/>
  <c r="D60" i="4"/>
  <c r="C60" i="4"/>
  <c r="B60" i="4"/>
  <c r="G59" i="4"/>
  <c r="F59" i="4"/>
  <c r="S61" i="5" s="1"/>
  <c r="E59" i="4"/>
  <c r="D59" i="4"/>
  <c r="C59" i="4"/>
  <c r="B59" i="4"/>
  <c r="G58" i="4"/>
  <c r="T60" i="5" s="1"/>
  <c r="F58" i="4"/>
  <c r="E58" i="4"/>
  <c r="T60" i="1" s="1"/>
  <c r="D58" i="4"/>
  <c r="S60" i="1" s="1"/>
  <c r="C58" i="4"/>
  <c r="B58" i="4"/>
  <c r="G57" i="4"/>
  <c r="F57" i="4"/>
  <c r="E57" i="4"/>
  <c r="T59" i="1" s="1"/>
  <c r="D57" i="4"/>
  <c r="S59" i="1" s="1"/>
  <c r="C57" i="4"/>
  <c r="B57" i="4"/>
  <c r="G56" i="4"/>
  <c r="F56" i="4"/>
  <c r="E56" i="4"/>
  <c r="D56" i="4"/>
  <c r="C56" i="4"/>
  <c r="B56" i="4"/>
  <c r="G55" i="4"/>
  <c r="F55" i="4"/>
  <c r="S57" i="5" s="1"/>
  <c r="E55" i="4"/>
  <c r="D55" i="4"/>
  <c r="C55" i="4"/>
  <c r="B55" i="4"/>
  <c r="G54" i="4"/>
  <c r="T56" i="5" s="1"/>
  <c r="F54" i="4"/>
  <c r="S56" i="5" s="1"/>
  <c r="E54" i="4"/>
  <c r="D54" i="4"/>
  <c r="S56" i="1" s="1"/>
  <c r="C54" i="4"/>
  <c r="B54" i="4"/>
  <c r="G53" i="4"/>
  <c r="F53" i="4"/>
  <c r="E53" i="4"/>
  <c r="T55" i="1" s="1"/>
  <c r="D53" i="4"/>
  <c r="S55" i="1" s="1"/>
  <c r="C53" i="4"/>
  <c r="B53" i="4"/>
  <c r="G52" i="4"/>
  <c r="F52" i="4"/>
  <c r="E52" i="4"/>
  <c r="D52" i="4"/>
  <c r="C52" i="4"/>
  <c r="B52" i="4"/>
  <c r="G51" i="4"/>
  <c r="F51" i="4"/>
  <c r="S53" i="5" s="1"/>
  <c r="E51" i="4"/>
  <c r="D51" i="4"/>
  <c r="C51" i="4"/>
  <c r="B51" i="4"/>
  <c r="G50" i="4"/>
  <c r="T52" i="5" s="1"/>
  <c r="F50" i="4"/>
  <c r="E50" i="4"/>
  <c r="T52" i="1" s="1"/>
  <c r="D50" i="4"/>
  <c r="S52" i="1" s="1"/>
  <c r="C50" i="4"/>
  <c r="B50" i="4"/>
  <c r="G49" i="4"/>
  <c r="F49" i="4"/>
  <c r="E49" i="4"/>
  <c r="T51" i="1" s="1"/>
  <c r="D49" i="4"/>
  <c r="S51" i="1" s="1"/>
  <c r="C49" i="4"/>
  <c r="B49" i="4"/>
  <c r="G48" i="4"/>
  <c r="F48" i="4"/>
  <c r="E48" i="4"/>
  <c r="D48" i="4"/>
  <c r="C48" i="4"/>
  <c r="B48" i="4"/>
  <c r="G47" i="4"/>
  <c r="F47" i="4"/>
  <c r="S49" i="5" s="1"/>
  <c r="E47" i="4"/>
  <c r="D47" i="4"/>
  <c r="C47" i="4"/>
  <c r="B47" i="4"/>
  <c r="G46" i="4"/>
  <c r="T48" i="5" s="1"/>
  <c r="F46" i="4"/>
  <c r="S48" i="5" s="1"/>
  <c r="E46" i="4"/>
  <c r="D46" i="4"/>
  <c r="S48" i="1" s="1"/>
  <c r="C46" i="4"/>
  <c r="B46" i="4"/>
  <c r="G45" i="4"/>
  <c r="F45" i="4"/>
  <c r="E45" i="4"/>
  <c r="T47" i="1" s="1"/>
  <c r="D45" i="4"/>
  <c r="S47" i="1" s="1"/>
  <c r="C45" i="4"/>
  <c r="B45" i="4"/>
  <c r="G44" i="4"/>
  <c r="F44" i="4"/>
  <c r="E44" i="4"/>
  <c r="D44" i="4"/>
  <c r="C44" i="4"/>
  <c r="B44" i="4"/>
  <c r="G43" i="4"/>
  <c r="F43" i="4"/>
  <c r="S45" i="5" s="1"/>
  <c r="E43" i="4"/>
  <c r="D43" i="4"/>
  <c r="C43" i="4"/>
  <c r="B43" i="4"/>
  <c r="G42" i="4"/>
  <c r="T44" i="5" s="1"/>
  <c r="F42" i="4"/>
  <c r="E42" i="4"/>
  <c r="T44" i="1" s="1"/>
  <c r="D42" i="4"/>
  <c r="S44" i="1" s="1"/>
  <c r="C42" i="4"/>
  <c r="B42" i="4"/>
  <c r="G41" i="4"/>
  <c r="F41" i="4"/>
  <c r="E41" i="4"/>
  <c r="T43" i="1" s="1"/>
  <c r="D41" i="4"/>
  <c r="S43" i="1" s="1"/>
  <c r="C41" i="4"/>
  <c r="B41" i="4"/>
  <c r="G40" i="4"/>
  <c r="F40" i="4"/>
  <c r="E40" i="4"/>
  <c r="D40" i="4"/>
  <c r="C40" i="4"/>
  <c r="B40" i="4"/>
  <c r="G39" i="4"/>
  <c r="F39" i="4"/>
  <c r="E39" i="4"/>
  <c r="D39" i="4"/>
  <c r="C39" i="4"/>
  <c r="B39" i="4"/>
  <c r="G38" i="4"/>
  <c r="T40" i="5" s="1"/>
  <c r="F38" i="4"/>
  <c r="S40" i="5" s="1"/>
  <c r="E38" i="4"/>
  <c r="D38" i="4"/>
  <c r="S40" i="1" s="1"/>
  <c r="C38" i="4"/>
  <c r="B38" i="4"/>
  <c r="G37" i="4"/>
  <c r="F37" i="4"/>
  <c r="E37" i="4"/>
  <c r="T39" i="1" s="1"/>
  <c r="D37" i="4"/>
  <c r="S39" i="1" s="1"/>
  <c r="C37" i="4"/>
  <c r="B37" i="4"/>
  <c r="G36" i="4"/>
  <c r="F36" i="4"/>
  <c r="E36" i="4"/>
  <c r="D36" i="4"/>
  <c r="C36" i="4"/>
  <c r="B36" i="4"/>
  <c r="G35" i="4"/>
  <c r="F35" i="4"/>
  <c r="S37" i="5" s="1"/>
  <c r="E35" i="4"/>
  <c r="D35" i="4"/>
  <c r="C35" i="4"/>
  <c r="B35" i="4"/>
  <c r="G34" i="4"/>
  <c r="T36" i="5" s="1"/>
  <c r="F34" i="4"/>
  <c r="E34" i="4"/>
  <c r="T36" i="1" s="1"/>
  <c r="D34" i="4"/>
  <c r="S36" i="1" s="1"/>
  <c r="C34" i="4"/>
  <c r="B34" i="4"/>
  <c r="G33" i="4"/>
  <c r="F33" i="4"/>
  <c r="E33" i="4"/>
  <c r="T35" i="1" s="1"/>
  <c r="D33" i="4"/>
  <c r="S35" i="1" s="1"/>
  <c r="C33" i="4"/>
  <c r="B33" i="4"/>
  <c r="G32" i="4"/>
  <c r="F32" i="4"/>
  <c r="E32" i="4"/>
  <c r="D32" i="4"/>
  <c r="C32" i="4"/>
  <c r="B32" i="4"/>
  <c r="G31" i="4"/>
  <c r="F31" i="4"/>
  <c r="S33" i="5" s="1"/>
  <c r="E31" i="4"/>
  <c r="D31" i="4"/>
  <c r="C31" i="4"/>
  <c r="B31" i="4"/>
  <c r="G30" i="4"/>
  <c r="T32" i="5" s="1"/>
  <c r="F30" i="4"/>
  <c r="S32" i="5" s="1"/>
  <c r="E30" i="4"/>
  <c r="D30" i="4"/>
  <c r="S32" i="1" s="1"/>
  <c r="C30" i="4"/>
  <c r="B30" i="4"/>
  <c r="G29" i="4"/>
  <c r="F29" i="4"/>
  <c r="E29" i="4"/>
  <c r="T31" i="1" s="1"/>
  <c r="D29" i="4"/>
  <c r="S31" i="1" s="1"/>
  <c r="C29" i="4"/>
  <c r="B29" i="4"/>
  <c r="G28" i="4"/>
  <c r="F28" i="4"/>
  <c r="E28" i="4"/>
  <c r="D28" i="4"/>
  <c r="C28" i="4"/>
  <c r="B28" i="4"/>
  <c r="G27" i="4"/>
  <c r="F27" i="4"/>
  <c r="S29" i="5" s="1"/>
  <c r="E27" i="4"/>
  <c r="D27" i="4"/>
  <c r="C27" i="4"/>
  <c r="B27" i="4"/>
  <c r="G26" i="4"/>
  <c r="T28" i="5" s="1"/>
  <c r="F26" i="4"/>
  <c r="E26" i="4"/>
  <c r="T28" i="1" s="1"/>
  <c r="D26" i="4"/>
  <c r="S28" i="1" s="1"/>
  <c r="C26" i="4"/>
  <c r="B26" i="4"/>
  <c r="G25" i="4"/>
  <c r="F25" i="4"/>
  <c r="E25" i="4"/>
  <c r="T27" i="1" s="1"/>
  <c r="D25" i="4"/>
  <c r="S27" i="1" s="1"/>
  <c r="C25" i="4"/>
  <c r="B25" i="4"/>
  <c r="G24" i="4"/>
  <c r="F24" i="4"/>
  <c r="E24" i="4"/>
  <c r="D24" i="4"/>
  <c r="C24" i="4"/>
  <c r="B24" i="4"/>
  <c r="G23" i="4"/>
  <c r="F23" i="4"/>
  <c r="S25" i="5" s="1"/>
  <c r="E23" i="4"/>
  <c r="D23" i="4"/>
  <c r="C23" i="4"/>
  <c r="B23" i="4"/>
  <c r="G22" i="4"/>
  <c r="T24" i="5" s="1"/>
  <c r="F22" i="4"/>
  <c r="S24" i="5" s="1"/>
  <c r="E22" i="4"/>
  <c r="D22" i="4"/>
  <c r="S24" i="1" s="1"/>
  <c r="C22" i="4"/>
  <c r="B22" i="4"/>
  <c r="G21" i="4"/>
  <c r="F21" i="4"/>
  <c r="E21" i="4"/>
  <c r="T23" i="1" s="1"/>
  <c r="D21" i="4"/>
  <c r="S23" i="1" s="1"/>
  <c r="C21" i="4"/>
  <c r="B21" i="4"/>
  <c r="G20" i="4"/>
  <c r="F20" i="4"/>
  <c r="E20" i="4"/>
  <c r="D20" i="4"/>
  <c r="C20" i="4"/>
  <c r="B20" i="4"/>
  <c r="G19" i="4"/>
  <c r="F19" i="4"/>
  <c r="S21" i="5" s="1"/>
  <c r="E19" i="4"/>
  <c r="D19" i="4"/>
  <c r="C19" i="4"/>
  <c r="B19" i="4"/>
  <c r="G18" i="4"/>
  <c r="T20" i="5" s="1"/>
  <c r="F18" i="4"/>
  <c r="E18" i="4"/>
  <c r="T20" i="1" s="1"/>
  <c r="D18" i="4"/>
  <c r="S20" i="1" s="1"/>
  <c r="C18" i="4"/>
  <c r="B18" i="4"/>
  <c r="G17" i="4"/>
  <c r="F17" i="4"/>
  <c r="E17" i="4"/>
  <c r="T19" i="1" s="1"/>
  <c r="D17" i="4"/>
  <c r="S19" i="1" s="1"/>
  <c r="C17" i="4"/>
  <c r="B17" i="4"/>
  <c r="G16" i="4"/>
  <c r="F16" i="4"/>
  <c r="E16" i="4"/>
  <c r="D16" i="4"/>
  <c r="C16" i="4"/>
  <c r="B16" i="4"/>
  <c r="G15" i="4"/>
  <c r="T17" i="5" s="1"/>
  <c r="F15" i="4"/>
  <c r="S17" i="5" s="1"/>
  <c r="E15" i="4"/>
  <c r="D15" i="4"/>
  <c r="C15" i="4"/>
  <c r="B15" i="4"/>
  <c r="G14" i="4"/>
  <c r="T16" i="5" s="1"/>
  <c r="F14" i="4"/>
  <c r="S16" i="5" s="1"/>
  <c r="E14" i="4"/>
  <c r="D14" i="4"/>
  <c r="S16" i="1" s="1"/>
  <c r="C14" i="4"/>
  <c r="B14" i="4"/>
  <c r="G13" i="4"/>
  <c r="F13" i="4"/>
  <c r="E13" i="4"/>
  <c r="T15" i="1" s="1"/>
  <c r="D13" i="4"/>
  <c r="S15" i="1" s="1"/>
  <c r="C13" i="4"/>
  <c r="B13" i="4"/>
  <c r="G12" i="4"/>
  <c r="F12" i="4"/>
  <c r="E12" i="4"/>
  <c r="D12" i="4"/>
  <c r="C12" i="4"/>
  <c r="B12" i="4"/>
  <c r="G11" i="4"/>
  <c r="F11" i="4"/>
  <c r="E11" i="4"/>
  <c r="D11" i="4"/>
  <c r="C11" i="4"/>
  <c r="B11" i="4"/>
  <c r="G10" i="4"/>
  <c r="T12" i="5" s="1"/>
  <c r="F10" i="4"/>
  <c r="E10" i="4"/>
  <c r="T12" i="1" s="1"/>
  <c r="D10" i="4"/>
  <c r="S12" i="1" s="1"/>
  <c r="C10" i="4"/>
  <c r="B10" i="4"/>
  <c r="G9" i="4"/>
  <c r="F9" i="4"/>
  <c r="E9" i="4"/>
  <c r="T11" i="1" s="1"/>
  <c r="D9" i="4"/>
  <c r="S11" i="1" s="1"/>
  <c r="C9" i="4"/>
  <c r="B9" i="4"/>
  <c r="G8" i="4"/>
  <c r="F8" i="4"/>
  <c r="E8" i="4"/>
  <c r="D8" i="4"/>
  <c r="C8" i="4"/>
  <c r="B8" i="4"/>
  <c r="G7" i="4"/>
  <c r="T9" i="5" s="1"/>
  <c r="F7" i="4"/>
  <c r="S9" i="5" s="1"/>
  <c r="E7" i="4"/>
  <c r="D7" i="4"/>
  <c r="C7" i="4"/>
  <c r="B7" i="4"/>
  <c r="G6" i="4"/>
  <c r="T8" i="5" s="1"/>
  <c r="F6" i="4"/>
  <c r="S8" i="5" s="1"/>
  <c r="E6" i="4"/>
  <c r="T8" i="1" s="1"/>
  <c r="D6" i="4"/>
  <c r="S8" i="1" s="1"/>
  <c r="C6" i="4"/>
  <c r="B6" i="4"/>
  <c r="G5" i="4"/>
  <c r="F5" i="4"/>
  <c r="E5" i="4"/>
  <c r="T7" i="1" s="1"/>
  <c r="D5" i="4"/>
  <c r="S7" i="1" s="1"/>
  <c r="C5" i="4"/>
  <c r="B5" i="4"/>
  <c r="G4" i="4"/>
  <c r="F4" i="4"/>
  <c r="E4" i="4"/>
  <c r="D4" i="4"/>
  <c r="C4" i="4"/>
  <c r="B4" i="4"/>
  <c r="G3" i="4"/>
  <c r="F3" i="4"/>
  <c r="S5" i="5" s="1"/>
  <c r="E3" i="4"/>
  <c r="D3" i="4"/>
  <c r="C3" i="4"/>
  <c r="B3" i="4"/>
  <c r="G2" i="4"/>
  <c r="T4" i="5" s="1"/>
  <c r="F2" i="4"/>
  <c r="E2" i="4"/>
  <c r="T4" i="1" s="1"/>
  <c r="D2" i="4"/>
  <c r="S4" i="1" s="1"/>
  <c r="C2" i="4"/>
  <c r="B2" i="4"/>
  <c r="T6" i="1"/>
  <c r="T9" i="1"/>
  <c r="T10" i="1"/>
  <c r="T13" i="1"/>
  <c r="T14" i="1"/>
  <c r="T16" i="1"/>
  <c r="T17" i="1"/>
  <c r="T18" i="1"/>
  <c r="T21" i="1"/>
  <c r="T22" i="1"/>
  <c r="T24" i="1"/>
  <c r="T25" i="1"/>
  <c r="T26" i="1"/>
  <c r="T29" i="1"/>
  <c r="T30" i="1"/>
  <c r="T32" i="1"/>
  <c r="T33" i="1"/>
  <c r="T34" i="1"/>
  <c r="T37" i="1"/>
  <c r="T38" i="1"/>
  <c r="T40" i="1"/>
  <c r="T41" i="1"/>
  <c r="T42" i="1"/>
  <c r="T45" i="1"/>
  <c r="T46" i="1"/>
  <c r="T48" i="1"/>
  <c r="T49" i="1"/>
  <c r="T50" i="1"/>
  <c r="T53" i="1"/>
  <c r="T54" i="1"/>
  <c r="T56" i="1"/>
  <c r="T57" i="1"/>
  <c r="T58" i="1"/>
  <c r="T61" i="1"/>
  <c r="T62" i="1"/>
  <c r="T64" i="1"/>
  <c r="T65" i="1"/>
  <c r="T66" i="1"/>
  <c r="T69" i="1"/>
  <c r="T70" i="1"/>
  <c r="T72" i="1"/>
  <c r="T73" i="1"/>
  <c r="T74" i="1"/>
  <c r="T76" i="1"/>
  <c r="T77" i="1"/>
  <c r="T78" i="1"/>
  <c r="T80" i="1"/>
  <c r="T81" i="1"/>
  <c r="T82" i="1"/>
  <c r="T84" i="1"/>
  <c r="T85" i="1"/>
  <c r="T86" i="1"/>
  <c r="T88" i="1"/>
  <c r="T89" i="1"/>
  <c r="T90" i="1"/>
  <c r="T92" i="1"/>
  <c r="T93" i="1"/>
  <c r="T94" i="1"/>
  <c r="T96" i="1"/>
  <c r="T97" i="1"/>
  <c r="T98" i="1"/>
  <c r="T100" i="1"/>
  <c r="T101" i="1"/>
  <c r="T102" i="1"/>
  <c r="T104" i="1"/>
  <c r="T105" i="1"/>
  <c r="T106" i="1"/>
  <c r="T108" i="1"/>
  <c r="T109" i="1"/>
  <c r="T110" i="1"/>
  <c r="T112" i="1"/>
  <c r="T113" i="1"/>
  <c r="T114" i="1"/>
  <c r="T116" i="1"/>
  <c r="T117" i="1"/>
  <c r="T118" i="1"/>
  <c r="T120" i="1"/>
  <c r="T121" i="1"/>
  <c r="T122" i="1"/>
  <c r="T124" i="1"/>
  <c r="T125" i="1"/>
  <c r="T126" i="1"/>
  <c r="T128" i="1"/>
  <c r="T129" i="1"/>
  <c r="T130" i="1"/>
  <c r="T132" i="1"/>
  <c r="T133" i="1"/>
  <c r="T134" i="1"/>
  <c r="T136" i="1"/>
  <c r="T137" i="1"/>
  <c r="T138" i="1"/>
  <c r="T140" i="1"/>
  <c r="T141" i="1"/>
  <c r="T142" i="1"/>
  <c r="T144" i="1"/>
  <c r="T145" i="1"/>
  <c r="T146" i="1"/>
  <c r="T148" i="1"/>
  <c r="T149" i="1"/>
  <c r="T150" i="1"/>
  <c r="T152" i="1"/>
  <c r="T153" i="1"/>
  <c r="T154" i="1"/>
  <c r="T156" i="1"/>
  <c r="T157" i="1"/>
  <c r="T158" i="1"/>
  <c r="T160" i="1"/>
  <c r="T161" i="1"/>
  <c r="T162" i="1"/>
  <c r="T164" i="1"/>
  <c r="T165" i="1"/>
  <c r="T166" i="1"/>
  <c r="T168" i="1"/>
  <c r="T169" i="1"/>
  <c r="T170" i="1"/>
  <c r="T172" i="1"/>
  <c r="T173" i="1"/>
  <c r="T174" i="1"/>
  <c r="T176" i="1"/>
  <c r="T177" i="1"/>
  <c r="T178" i="1"/>
  <c r="T180" i="1"/>
  <c r="T181" i="1"/>
  <c r="T182" i="1"/>
  <c r="T184" i="1"/>
  <c r="T185" i="1"/>
  <c r="T186" i="1"/>
  <c r="T188" i="1"/>
  <c r="T189" i="1"/>
  <c r="T190" i="1"/>
  <c r="T192" i="1"/>
  <c r="T193" i="1"/>
  <c r="T194" i="1"/>
  <c r="T196" i="1"/>
  <c r="T197" i="1"/>
  <c r="T198" i="1"/>
  <c r="T200" i="1"/>
  <c r="T201" i="1"/>
  <c r="T202" i="1"/>
  <c r="T205" i="1"/>
  <c r="T206" i="1"/>
  <c r="T209" i="1"/>
  <c r="T210" i="1"/>
  <c r="T213" i="1"/>
  <c r="T214" i="1"/>
  <c r="T217" i="1"/>
  <c r="T218" i="1"/>
  <c r="T5" i="1"/>
  <c r="S6" i="1"/>
  <c r="S9" i="1"/>
  <c r="S10" i="1"/>
  <c r="S13" i="1"/>
  <c r="S14" i="1"/>
  <c r="S17" i="1"/>
  <c r="S18" i="1"/>
  <c r="S21" i="1"/>
  <c r="S22" i="1"/>
  <c r="S25" i="1"/>
  <c r="S26" i="1"/>
  <c r="S29" i="1"/>
  <c r="S30" i="1"/>
  <c r="S33" i="1"/>
  <c r="S34" i="1"/>
  <c r="S37" i="1"/>
  <c r="S38" i="1"/>
  <c r="S41" i="1"/>
  <c r="S42" i="1"/>
  <c r="S45" i="1"/>
  <c r="S46" i="1"/>
  <c r="S49" i="1"/>
  <c r="S50" i="1"/>
  <c r="S53" i="1"/>
  <c r="S54" i="1"/>
  <c r="S57" i="1"/>
  <c r="S58" i="1"/>
  <c r="S61" i="1"/>
  <c r="S62" i="1"/>
  <c r="S65" i="1"/>
  <c r="S66" i="1"/>
  <c r="S69" i="1"/>
  <c r="S70" i="1"/>
  <c r="S73" i="1"/>
  <c r="S74" i="1"/>
  <c r="S77" i="1"/>
  <c r="S78" i="1"/>
  <c r="S80" i="1"/>
  <c r="S81" i="1"/>
  <c r="S82" i="1"/>
  <c r="S85" i="1"/>
  <c r="S86" i="1"/>
  <c r="S89" i="1"/>
  <c r="S90" i="1"/>
  <c r="S93" i="1"/>
  <c r="S94" i="1"/>
  <c r="S97" i="1"/>
  <c r="S98" i="1"/>
  <c r="S101" i="1"/>
  <c r="S102" i="1"/>
  <c r="S105" i="1"/>
  <c r="S106" i="1"/>
  <c r="S109" i="1"/>
  <c r="S110" i="1"/>
  <c r="S112" i="1"/>
  <c r="S113" i="1"/>
  <c r="S114" i="1"/>
  <c r="S117" i="1"/>
  <c r="S118" i="1"/>
  <c r="S121" i="1"/>
  <c r="S122" i="1"/>
  <c r="S125" i="1"/>
  <c r="S126" i="1"/>
  <c r="S129" i="1"/>
  <c r="S130" i="1"/>
  <c r="S133" i="1"/>
  <c r="S134" i="1"/>
  <c r="S137" i="1"/>
  <c r="S138" i="1"/>
  <c r="S141" i="1"/>
  <c r="S142" i="1"/>
  <c r="S144" i="1"/>
  <c r="S145" i="1"/>
  <c r="S146" i="1"/>
  <c r="S149" i="1"/>
  <c r="S150" i="1"/>
  <c r="S153" i="1"/>
  <c r="S154" i="1"/>
  <c r="S157" i="1"/>
  <c r="S158" i="1"/>
  <c r="S161" i="1"/>
  <c r="S162" i="1"/>
  <c r="S165" i="1"/>
  <c r="S166" i="1"/>
  <c r="S169" i="1"/>
  <c r="S170" i="1"/>
  <c r="S173" i="1"/>
  <c r="S174" i="1"/>
  <c r="S176" i="1"/>
  <c r="S177" i="1"/>
  <c r="S178" i="1"/>
  <c r="S181" i="1"/>
  <c r="S182" i="1"/>
  <c r="S185" i="1"/>
  <c r="S186" i="1"/>
  <c r="S189" i="1"/>
  <c r="S190" i="1"/>
  <c r="S193" i="1"/>
  <c r="S194" i="1"/>
  <c r="S197" i="1"/>
  <c r="S198" i="1"/>
  <c r="S201" i="1"/>
  <c r="S202" i="1"/>
  <c r="S204" i="1"/>
  <c r="S205" i="1"/>
  <c r="S206" i="1"/>
  <c r="S208" i="1"/>
  <c r="S209" i="1"/>
  <c r="S210" i="1"/>
  <c r="S212" i="1"/>
  <c r="S213" i="1"/>
  <c r="S214" i="1"/>
  <c r="S216" i="1"/>
  <c r="S217" i="1"/>
  <c r="S218" i="1"/>
  <c r="S5" i="1"/>
  <c r="T6" i="5"/>
  <c r="T7" i="5"/>
  <c r="T10" i="5"/>
  <c r="T11" i="5"/>
  <c r="T13" i="5"/>
  <c r="T14" i="5"/>
  <c r="T15" i="5"/>
  <c r="T18" i="5"/>
  <c r="T19" i="5"/>
  <c r="T21" i="5"/>
  <c r="T22" i="5"/>
  <c r="T23" i="5"/>
  <c r="T25" i="5"/>
  <c r="T26" i="5"/>
  <c r="T27" i="5"/>
  <c r="T29" i="5"/>
  <c r="T30" i="5"/>
  <c r="T31" i="5"/>
  <c r="T33" i="5"/>
  <c r="T34" i="5"/>
  <c r="T35" i="5"/>
  <c r="T37" i="5"/>
  <c r="T38" i="5"/>
  <c r="T39" i="5"/>
  <c r="T41" i="5"/>
  <c r="T42" i="5"/>
  <c r="T43" i="5"/>
  <c r="T45" i="5"/>
  <c r="T46" i="5"/>
  <c r="T47" i="5"/>
  <c r="T49" i="5"/>
  <c r="T50" i="5"/>
  <c r="T51" i="5"/>
  <c r="T53" i="5"/>
  <c r="T54" i="5"/>
  <c r="T55" i="5"/>
  <c r="T57" i="5"/>
  <c r="T58" i="5"/>
  <c r="T59" i="5"/>
  <c r="T61" i="5"/>
  <c r="T62" i="5"/>
  <c r="T63" i="5"/>
  <c r="T65" i="5"/>
  <c r="T66" i="5"/>
  <c r="T67" i="5"/>
  <c r="T69" i="5"/>
  <c r="T70" i="5"/>
  <c r="T71" i="5"/>
  <c r="T73" i="5"/>
  <c r="T74" i="5"/>
  <c r="T75" i="5"/>
  <c r="T77" i="5"/>
  <c r="T78" i="5"/>
  <c r="T79" i="5"/>
  <c r="T81" i="5"/>
  <c r="T82" i="5"/>
  <c r="T83" i="5"/>
  <c r="T85" i="5"/>
  <c r="T86" i="5"/>
  <c r="T87" i="5"/>
  <c r="T89" i="5"/>
  <c r="T90" i="5"/>
  <c r="T91" i="5"/>
  <c r="T93" i="5"/>
  <c r="T94" i="5"/>
  <c r="T95" i="5"/>
  <c r="T97" i="5"/>
  <c r="T98" i="5"/>
  <c r="T99" i="5"/>
  <c r="T101" i="5"/>
  <c r="T102" i="5"/>
  <c r="T103" i="5"/>
  <c r="T105" i="5"/>
  <c r="T106" i="5"/>
  <c r="T107" i="5"/>
  <c r="T109" i="5"/>
  <c r="T110" i="5"/>
  <c r="T111" i="5"/>
  <c r="T113" i="5"/>
  <c r="T114" i="5"/>
  <c r="T115" i="5"/>
  <c r="T117" i="5"/>
  <c r="T118" i="5"/>
  <c r="T119" i="5"/>
  <c r="T121" i="5"/>
  <c r="T122" i="5"/>
  <c r="T123" i="5"/>
  <c r="T125" i="5"/>
  <c r="T126" i="5"/>
  <c r="T127" i="5"/>
  <c r="T129" i="5"/>
  <c r="T130" i="5"/>
  <c r="T131" i="5"/>
  <c r="T133" i="5"/>
  <c r="T134" i="5"/>
  <c r="T135" i="5"/>
  <c r="T137" i="5"/>
  <c r="T138" i="5"/>
  <c r="T139" i="5"/>
  <c r="T141" i="5"/>
  <c r="T142" i="5"/>
  <c r="T143" i="5"/>
  <c r="T145" i="5"/>
  <c r="T146" i="5"/>
  <c r="T147" i="5"/>
  <c r="T149" i="5"/>
  <c r="T150" i="5"/>
  <c r="T151" i="5"/>
  <c r="T153" i="5"/>
  <c r="T154" i="5"/>
  <c r="T155" i="5"/>
  <c r="T157" i="5"/>
  <c r="T158" i="5"/>
  <c r="T159" i="5"/>
  <c r="T161" i="5"/>
  <c r="T162" i="5"/>
  <c r="T163" i="5"/>
  <c r="T165" i="5"/>
  <c r="T166" i="5"/>
  <c r="T167" i="5"/>
  <c r="T169" i="5"/>
  <c r="T170" i="5"/>
  <c r="T171" i="5"/>
  <c r="T173" i="5"/>
  <c r="T174" i="5"/>
  <c r="T175" i="5"/>
  <c r="T177" i="5"/>
  <c r="T178" i="5"/>
  <c r="T179" i="5"/>
  <c r="T181" i="5"/>
  <c r="T182" i="5"/>
  <c r="T183" i="5"/>
  <c r="T185" i="5"/>
  <c r="T186" i="5"/>
  <c r="T187" i="5"/>
  <c r="T189" i="5"/>
  <c r="T190" i="5"/>
  <c r="T191" i="5"/>
  <c r="T193" i="5"/>
  <c r="T194" i="5"/>
  <c r="T195" i="5"/>
  <c r="T197" i="5"/>
  <c r="T198" i="5"/>
  <c r="T199" i="5"/>
  <c r="T201" i="5"/>
  <c r="T202" i="5"/>
  <c r="T203" i="5"/>
  <c r="T205" i="5"/>
  <c r="T206" i="5"/>
  <c r="T207" i="5"/>
  <c r="T210" i="5"/>
  <c r="T211" i="5"/>
  <c r="T214" i="5"/>
  <c r="T215" i="5"/>
  <c r="T218" i="5"/>
  <c r="T5" i="5"/>
  <c r="S6" i="5"/>
  <c r="S7" i="5"/>
  <c r="S10" i="5"/>
  <c r="S11" i="5"/>
  <c r="S12" i="5"/>
  <c r="S13" i="5"/>
  <c r="S14" i="5"/>
  <c r="S15" i="5"/>
  <c r="S18" i="5"/>
  <c r="S19" i="5"/>
  <c r="S20" i="5"/>
  <c r="S22" i="5"/>
  <c r="S23" i="5"/>
  <c r="S26" i="5"/>
  <c r="S27" i="5"/>
  <c r="S28" i="5"/>
  <c r="S30" i="5"/>
  <c r="S31" i="5"/>
  <c r="S34" i="5"/>
  <c r="S35" i="5"/>
  <c r="S36" i="5"/>
  <c r="S38" i="5"/>
  <c r="S39" i="5"/>
  <c r="S41" i="5"/>
  <c r="S42" i="5"/>
  <c r="S43" i="5"/>
  <c r="S44" i="5"/>
  <c r="S46" i="5"/>
  <c r="S47" i="5"/>
  <c r="S50" i="5"/>
  <c r="S51" i="5"/>
  <c r="S52" i="5"/>
  <c r="S54" i="5"/>
  <c r="S55" i="5"/>
  <c r="S58" i="5"/>
  <c r="S59" i="5"/>
  <c r="S60" i="5"/>
  <c r="S62" i="5"/>
  <c r="S63" i="5"/>
  <c r="S66" i="5"/>
  <c r="S67" i="5"/>
  <c r="S68" i="5"/>
  <c r="S70" i="5"/>
  <c r="S71" i="5"/>
  <c r="S74" i="5"/>
  <c r="S75" i="5"/>
  <c r="S76" i="5"/>
  <c r="S77" i="5"/>
  <c r="S78" i="5"/>
  <c r="S79" i="5"/>
  <c r="S82" i="5"/>
  <c r="S83" i="5"/>
  <c r="S84" i="5"/>
  <c r="S86" i="5"/>
  <c r="S87" i="5"/>
  <c r="S90" i="5"/>
  <c r="S91" i="5"/>
  <c r="S92" i="5"/>
  <c r="S94" i="5"/>
  <c r="S95" i="5"/>
  <c r="S98" i="5"/>
  <c r="S99" i="5"/>
  <c r="S100" i="5"/>
  <c r="S102" i="5"/>
  <c r="S103" i="5"/>
  <c r="S105" i="5"/>
  <c r="S106" i="5"/>
  <c r="S107" i="5"/>
  <c r="S108" i="5"/>
  <c r="S110" i="5"/>
  <c r="S111" i="5"/>
  <c r="S114" i="5"/>
  <c r="S115" i="5"/>
  <c r="S116" i="5"/>
  <c r="S118" i="5"/>
  <c r="S119" i="5"/>
  <c r="S122" i="5"/>
  <c r="S123" i="5"/>
  <c r="S124" i="5"/>
  <c r="S126" i="5"/>
  <c r="S127" i="5"/>
  <c r="S130" i="5"/>
  <c r="S131" i="5"/>
  <c r="S132" i="5"/>
  <c r="S134" i="5"/>
  <c r="S135" i="5"/>
  <c r="S138" i="5"/>
  <c r="S139" i="5"/>
  <c r="S140" i="5"/>
  <c r="S141" i="5"/>
  <c r="S142" i="5"/>
  <c r="S143" i="5"/>
  <c r="S146" i="5"/>
  <c r="S147" i="5"/>
  <c r="S148" i="5"/>
  <c r="S150" i="5"/>
  <c r="S151" i="5"/>
  <c r="S154" i="5"/>
  <c r="S155" i="5"/>
  <c r="S156" i="5"/>
  <c r="S158" i="5"/>
  <c r="S159" i="5"/>
  <c r="S162" i="5"/>
  <c r="S163" i="5"/>
  <c r="S164" i="5"/>
  <c r="S166" i="5"/>
  <c r="S167" i="5"/>
  <c r="S169" i="5"/>
  <c r="S170" i="5"/>
  <c r="S171" i="5"/>
  <c r="S172" i="5"/>
  <c r="S174" i="5"/>
  <c r="S175" i="5"/>
  <c r="S178" i="5"/>
  <c r="S179" i="5"/>
  <c r="S180" i="5"/>
  <c r="S182" i="5"/>
  <c r="S183" i="5"/>
  <c r="S185" i="5"/>
  <c r="S186" i="5"/>
  <c r="S187" i="5"/>
  <c r="S188" i="5"/>
  <c r="S190" i="5"/>
  <c r="S191" i="5"/>
  <c r="S193" i="5"/>
  <c r="S194" i="5"/>
  <c r="S195" i="5"/>
  <c r="S196" i="5"/>
  <c r="S198" i="5"/>
  <c r="S199" i="5"/>
  <c r="S202" i="5"/>
  <c r="S203" i="5"/>
  <c r="S204" i="5"/>
  <c r="S205" i="5"/>
  <c r="S206" i="5"/>
  <c r="S207" i="5"/>
  <c r="S209" i="5"/>
  <c r="S210" i="5"/>
  <c r="S211" i="5"/>
  <c r="S212" i="5"/>
  <c r="S213" i="5"/>
  <c r="S214" i="5"/>
  <c r="S215" i="5"/>
  <c r="S217" i="5"/>
  <c r="S218" i="5"/>
  <c r="S4" i="5"/>
  <c r="AR217" i="4"/>
  <c r="AQ217" i="4"/>
  <c r="AG217" i="4"/>
  <c r="AF217" i="4"/>
  <c r="V217" i="4"/>
  <c r="U217" i="4"/>
  <c r="K217" i="4"/>
  <c r="J217" i="4"/>
  <c r="AP6" i="4"/>
  <c r="AR5" i="4"/>
  <c r="AP5" i="4"/>
  <c r="AQ5" i="4" s="1"/>
  <c r="AR4" i="4"/>
  <c r="AP4" i="4"/>
  <c r="AQ4" i="4" s="1"/>
  <c r="AE4" i="4"/>
  <c r="AE5" i="4" s="1"/>
  <c r="T4" i="4"/>
  <c r="U4" i="4" s="1"/>
  <c r="AR3" i="4"/>
  <c r="AQ3" i="4"/>
  <c r="AP3" i="4"/>
  <c r="AG3" i="4"/>
  <c r="AF3" i="4"/>
  <c r="AE3" i="4"/>
  <c r="V3" i="4"/>
  <c r="T3" i="4"/>
  <c r="U3" i="4" s="1"/>
  <c r="I3" i="4"/>
  <c r="K3" i="4" s="1"/>
  <c r="AR2" i="4"/>
  <c r="AQ2" i="4"/>
  <c r="AG2" i="4"/>
  <c r="AF2" i="4"/>
  <c r="V2" i="4"/>
  <c r="U2" i="4"/>
  <c r="K2" i="4"/>
  <c r="J2" i="4"/>
  <c r="K49" i="7"/>
  <c r="V56" i="7"/>
  <c r="T54" i="7"/>
  <c r="O49" i="7"/>
  <c r="O56" i="7"/>
  <c r="O55" i="7"/>
  <c r="O54" i="7"/>
  <c r="O53" i="7"/>
  <c r="O52" i="7"/>
  <c r="O51" i="7"/>
  <c r="O50" i="7"/>
  <c r="O48" i="7"/>
  <c r="O47" i="7"/>
  <c r="K56" i="7"/>
  <c r="K55" i="7"/>
  <c r="K54" i="7"/>
  <c r="K53" i="7"/>
  <c r="K52" i="7"/>
  <c r="K51" i="7"/>
  <c r="K50" i="7"/>
  <c r="K48" i="7"/>
  <c r="K47" i="7"/>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T56" i="7" s="1"/>
  <c r="C127" i="16"/>
  <c r="T55" i="7" s="1"/>
  <c r="C126" i="16"/>
  <c r="I54" i="7" s="1"/>
  <c r="C125" i="16"/>
  <c r="I53" i="7" s="1"/>
  <c r="C124" i="16"/>
  <c r="M52" i="7" s="1"/>
  <c r="C123" i="16"/>
  <c r="M51" i="7" s="1"/>
  <c r="C122" i="16"/>
  <c r="T50" i="7" s="1"/>
  <c r="C121" i="16"/>
  <c r="I49" i="7" s="1"/>
  <c r="C120" i="16"/>
  <c r="T48" i="7" s="1"/>
  <c r="C119" i="16"/>
  <c r="T47" i="7" s="1"/>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J27" i="7"/>
  <c r="N37" i="7"/>
  <c r="L37" i="7"/>
  <c r="J37" i="7"/>
  <c r="I55" i="7" l="1"/>
  <c r="M50" i="7"/>
  <c r="I56" i="7"/>
  <c r="M48" i="7"/>
  <c r="T53" i="7"/>
  <c r="M47" i="7"/>
  <c r="T52" i="7"/>
  <c r="I48" i="7"/>
  <c r="M56" i="7"/>
  <c r="T51" i="7"/>
  <c r="I4" i="4"/>
  <c r="I5" i="4" s="1"/>
  <c r="J5" i="4" s="1"/>
  <c r="I50" i="7"/>
  <c r="M55" i="7"/>
  <c r="I47" i="7"/>
  <c r="I51" i="7"/>
  <c r="M54" i="7"/>
  <c r="I52" i="7"/>
  <c r="M53" i="7"/>
  <c r="T49" i="7"/>
  <c r="M49" i="7"/>
  <c r="AE6" i="4"/>
  <c r="AG5" i="4"/>
  <c r="AF5" i="4"/>
  <c r="J3" i="4"/>
  <c r="AF4" i="4"/>
  <c r="AG4" i="4"/>
  <c r="V4" i="4"/>
  <c r="AP7" i="4"/>
  <c r="AR6" i="4"/>
  <c r="AQ6" i="4"/>
  <c r="T5" i="4"/>
  <c r="E63" i="11"/>
  <c r="E62" i="11"/>
  <c r="E61" i="11"/>
  <c r="E60" i="11"/>
  <c r="E59" i="11"/>
  <c r="E58" i="11"/>
  <c r="E57" i="11"/>
  <c r="E56" i="11"/>
  <c r="E55" i="11"/>
  <c r="E54" i="11"/>
  <c r="E53" i="11"/>
  <c r="E52" i="11"/>
  <c r="E51" i="11"/>
  <c r="G50" i="11"/>
  <c r="E50" i="11"/>
  <c r="C50" i="11"/>
  <c r="P5" i="11"/>
  <c r="O5" i="11"/>
  <c r="T50" i="11"/>
  <c r="S50" i="11"/>
  <c r="R50" i="11"/>
  <c r="Q50" i="11"/>
  <c r="P50" i="11"/>
  <c r="O50" i="11"/>
  <c r="N50" i="11"/>
  <c r="M50" i="11"/>
  <c r="L50" i="11"/>
  <c r="K50" i="11"/>
  <c r="J50" i="11"/>
  <c r="I50" i="11"/>
  <c r="H50" i="11"/>
  <c r="D50" i="11"/>
  <c r="V48" i="7"/>
  <c r="V51" i="7"/>
  <c r="V54" i="7"/>
  <c r="W40" i="7"/>
  <c r="U38" i="7"/>
  <c r="U30" i="7"/>
  <c r="W29" i="7"/>
  <c r="U29" i="7"/>
  <c r="U20" i="7"/>
  <c r="W19" i="7"/>
  <c r="U19" i="7"/>
  <c r="U18" i="7"/>
  <c r="U17" i="7"/>
  <c r="U8" i="7"/>
  <c r="U9" i="7"/>
  <c r="U10" i="7"/>
  <c r="U7" i="7"/>
  <c r="N1" i="7"/>
  <c r="J1" i="7"/>
  <c r="V49" i="7"/>
  <c r="L40" i="7"/>
  <c r="J40" i="7"/>
  <c r="L39" i="7"/>
  <c r="W39" i="7" s="1"/>
  <c r="J39" i="7"/>
  <c r="L38" i="7"/>
  <c r="J38" i="7"/>
  <c r="L30" i="7"/>
  <c r="W30" i="7" s="1"/>
  <c r="J30" i="7"/>
  <c r="L29" i="7"/>
  <c r="J29" i="7"/>
  <c r="L28" i="7"/>
  <c r="J28" i="7"/>
  <c r="L27" i="7"/>
  <c r="L20" i="7"/>
  <c r="W20" i="7" s="1"/>
  <c r="J20" i="7"/>
  <c r="L19" i="7"/>
  <c r="J19" i="7"/>
  <c r="L18" i="7"/>
  <c r="J18" i="7"/>
  <c r="L17" i="7"/>
  <c r="J17" i="7"/>
  <c r="L10" i="7"/>
  <c r="W10" i="7" s="1"/>
  <c r="J10" i="7"/>
  <c r="L9" i="7"/>
  <c r="J9" i="7"/>
  <c r="L8" i="7"/>
  <c r="J8" i="7"/>
  <c r="L7" i="7"/>
  <c r="J7" i="7"/>
  <c r="N7" i="7"/>
  <c r="P7" i="7"/>
  <c r="W7" i="7" s="1"/>
  <c r="N8" i="7"/>
  <c r="P8" i="7"/>
  <c r="W8" i="7" s="1"/>
  <c r="N9" i="7"/>
  <c r="P9" i="7"/>
  <c r="W9" i="7" s="1"/>
  <c r="N10" i="7"/>
  <c r="P10" i="7"/>
  <c r="N17" i="7"/>
  <c r="P17" i="7"/>
  <c r="W17" i="7" s="1"/>
  <c r="N18" i="7"/>
  <c r="P18" i="7"/>
  <c r="W18" i="7" s="1"/>
  <c r="N19" i="7"/>
  <c r="P19" i="7"/>
  <c r="N20" i="7"/>
  <c r="P20" i="7"/>
  <c r="N27" i="7"/>
  <c r="U27" i="7" s="1"/>
  <c r="P27" i="7"/>
  <c r="W27" i="7" s="1"/>
  <c r="N28" i="7"/>
  <c r="U28" i="7" s="1"/>
  <c r="P28" i="7"/>
  <c r="W28" i="7" s="1"/>
  <c r="N29" i="7"/>
  <c r="P29" i="7"/>
  <c r="N30" i="7"/>
  <c r="P30" i="7"/>
  <c r="U37" i="7"/>
  <c r="P37" i="7"/>
  <c r="W37" i="7" s="1"/>
  <c r="N38" i="7"/>
  <c r="P38" i="7"/>
  <c r="W38" i="7" s="1"/>
  <c r="N39" i="7"/>
  <c r="U39" i="7" s="1"/>
  <c r="P39" i="7"/>
  <c r="N40" i="7"/>
  <c r="U40" i="7" s="1"/>
  <c r="P40" i="7"/>
  <c r="V47" i="7"/>
  <c r="V50" i="7"/>
  <c r="V52" i="7"/>
  <c r="V53" i="7"/>
  <c r="V55" i="7"/>
  <c r="F88" i="9"/>
  <c r="D88" i="9"/>
  <c r="C88" i="9"/>
  <c r="F87" i="9"/>
  <c r="D87" i="9"/>
  <c r="C87" i="9"/>
  <c r="F86" i="9"/>
  <c r="D86" i="9"/>
  <c r="C86" i="9"/>
  <c r="F85" i="9"/>
  <c r="D85" i="9"/>
  <c r="C85" i="9"/>
  <c r="F84" i="9"/>
  <c r="D84" i="9"/>
  <c r="C84" i="9"/>
  <c r="F83" i="9"/>
  <c r="D83" i="9"/>
  <c r="C83" i="9"/>
  <c r="F82" i="9"/>
  <c r="D82" i="9"/>
  <c r="C82" i="9"/>
  <c r="F81" i="9"/>
  <c r="D81" i="9"/>
  <c r="C81" i="9"/>
  <c r="F80" i="9"/>
  <c r="D80" i="9"/>
  <c r="C80" i="9"/>
  <c r="F79" i="9"/>
  <c r="D79" i="9"/>
  <c r="C79" i="9"/>
  <c r="F78" i="9"/>
  <c r="D78" i="9"/>
  <c r="C78" i="9"/>
  <c r="F77" i="9"/>
  <c r="D77" i="9"/>
  <c r="C77" i="9"/>
  <c r="F76" i="9"/>
  <c r="D76" i="9"/>
  <c r="C76" i="9"/>
  <c r="F75" i="9"/>
  <c r="D75" i="9"/>
  <c r="C75" i="9"/>
  <c r="F74" i="9"/>
  <c r="D74" i="9"/>
  <c r="C74" i="9"/>
  <c r="F73" i="9"/>
  <c r="D73" i="9"/>
  <c r="C73" i="9"/>
  <c r="E74" i="9"/>
  <c r="E75" i="9"/>
  <c r="E76" i="9"/>
  <c r="E77" i="9"/>
  <c r="E78" i="9"/>
  <c r="E79" i="9"/>
  <c r="E80" i="9"/>
  <c r="E81" i="9"/>
  <c r="E82" i="9"/>
  <c r="E83" i="9"/>
  <c r="E84" i="9"/>
  <c r="E85" i="9"/>
  <c r="E86" i="9"/>
  <c r="E87" i="9"/>
  <c r="E88" i="9"/>
  <c r="E73" i="9"/>
  <c r="C114" i="9"/>
  <c r="D114" i="9"/>
  <c r="C115" i="9"/>
  <c r="D115" i="9"/>
  <c r="C116" i="9"/>
  <c r="D116" i="9"/>
  <c r="C117" i="9"/>
  <c r="D117" i="9"/>
  <c r="C118" i="9"/>
  <c r="D118" i="9"/>
  <c r="C119" i="9"/>
  <c r="D119" i="9"/>
  <c r="C120" i="9"/>
  <c r="D120" i="9"/>
  <c r="C121" i="9"/>
  <c r="D121" i="9"/>
  <c r="C122" i="9"/>
  <c r="D122" i="9"/>
  <c r="C123" i="9"/>
  <c r="D123" i="9"/>
  <c r="C124" i="9"/>
  <c r="D124" i="9"/>
  <c r="C125" i="9"/>
  <c r="D125" i="9"/>
  <c r="C126" i="9"/>
  <c r="D126" i="9"/>
  <c r="C127" i="9"/>
  <c r="D127" i="9"/>
  <c r="C128" i="9"/>
  <c r="D128" i="9"/>
  <c r="C129" i="9"/>
  <c r="D129" i="9"/>
  <c r="D113" i="9"/>
  <c r="C113" i="9"/>
  <c r="D94" i="9"/>
  <c r="D95" i="9"/>
  <c r="D96" i="9"/>
  <c r="D97" i="9"/>
  <c r="D98" i="9"/>
  <c r="D99" i="9"/>
  <c r="D100" i="9"/>
  <c r="D101" i="9"/>
  <c r="D102" i="9"/>
  <c r="D103" i="9"/>
  <c r="D104" i="9"/>
  <c r="D105" i="9"/>
  <c r="D106" i="9"/>
  <c r="D107" i="9"/>
  <c r="D108" i="9"/>
  <c r="D109" i="9"/>
  <c r="D93" i="9"/>
  <c r="C95" i="9"/>
  <c r="C96" i="9"/>
  <c r="C97" i="9"/>
  <c r="C98" i="9"/>
  <c r="C99" i="9"/>
  <c r="C100" i="9"/>
  <c r="C101" i="9"/>
  <c r="C102" i="9"/>
  <c r="C103" i="9"/>
  <c r="C104" i="9"/>
  <c r="C105" i="9"/>
  <c r="C106" i="9"/>
  <c r="C107" i="9"/>
  <c r="C108" i="9"/>
  <c r="C109" i="9"/>
  <c r="C94"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D51" i="9"/>
  <c r="D52" i="9"/>
  <c r="D53" i="9"/>
  <c r="D54" i="9"/>
  <c r="D55" i="9"/>
  <c r="D56" i="9"/>
  <c r="D57" i="9"/>
  <c r="D58" i="9"/>
  <c r="D59" i="9"/>
  <c r="D60" i="9"/>
  <c r="D61" i="9"/>
  <c r="D62" i="9"/>
  <c r="D63" i="9"/>
  <c r="D64" i="9"/>
  <c r="D65" i="9"/>
  <c r="D50" i="9"/>
  <c r="C51" i="9"/>
  <c r="C52" i="9"/>
  <c r="C53" i="9"/>
  <c r="C54" i="9"/>
  <c r="C55" i="9"/>
  <c r="C56" i="9"/>
  <c r="C57" i="9"/>
  <c r="C58" i="9"/>
  <c r="C59" i="9"/>
  <c r="C60" i="9"/>
  <c r="C61" i="9"/>
  <c r="C62" i="9"/>
  <c r="C63" i="9"/>
  <c r="C64" i="9"/>
  <c r="C65" i="9"/>
  <c r="C50"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D29" i="9"/>
  <c r="D30" i="9"/>
  <c r="D31" i="9"/>
  <c r="D32" i="9"/>
  <c r="D33" i="9"/>
  <c r="D34" i="9"/>
  <c r="D35" i="9"/>
  <c r="D36" i="9"/>
  <c r="D37" i="9"/>
  <c r="D38" i="9"/>
  <c r="D39" i="9"/>
  <c r="D40" i="9"/>
  <c r="D41" i="9"/>
  <c r="D42" i="9"/>
  <c r="D43" i="9"/>
  <c r="D28" i="9"/>
  <c r="C28" i="9"/>
  <c r="C29" i="9"/>
  <c r="C30" i="9"/>
  <c r="C31" i="9"/>
  <c r="C32" i="9"/>
  <c r="C33" i="9"/>
  <c r="C34" i="9"/>
  <c r="C35" i="9"/>
  <c r="C36" i="9"/>
  <c r="C37" i="9"/>
  <c r="C38" i="9"/>
  <c r="C39" i="9"/>
  <c r="C40" i="9"/>
  <c r="C41" i="9"/>
  <c r="C42" i="9"/>
  <c r="C43" i="9"/>
  <c r="P218" i="1"/>
  <c r="G218" i="1"/>
  <c r="P217" i="1"/>
  <c r="G217" i="1"/>
  <c r="P216" i="1"/>
  <c r="G216" i="1"/>
  <c r="P215" i="1"/>
  <c r="G215" i="1"/>
  <c r="P214" i="1"/>
  <c r="G214" i="1"/>
  <c r="P213" i="1"/>
  <c r="G213" i="1"/>
  <c r="P212" i="1"/>
  <c r="G212" i="1"/>
  <c r="P211" i="1"/>
  <c r="G211" i="1"/>
  <c r="P210" i="1"/>
  <c r="G210" i="1"/>
  <c r="P209" i="1"/>
  <c r="G209" i="1"/>
  <c r="P208" i="1"/>
  <c r="G208" i="1"/>
  <c r="P207" i="1"/>
  <c r="G207" i="1"/>
  <c r="P206" i="1"/>
  <c r="G206" i="1"/>
  <c r="P205" i="1"/>
  <c r="G205" i="1"/>
  <c r="P204" i="1"/>
  <c r="G204" i="1"/>
  <c r="P203" i="1"/>
  <c r="G203" i="1"/>
  <c r="P202" i="1"/>
  <c r="G202" i="1"/>
  <c r="P201" i="1"/>
  <c r="G201" i="1"/>
  <c r="P200" i="1"/>
  <c r="G200" i="1"/>
  <c r="P199" i="1"/>
  <c r="G199" i="1"/>
  <c r="P198" i="1"/>
  <c r="G198" i="1"/>
  <c r="P197" i="1"/>
  <c r="G197" i="1"/>
  <c r="P196" i="1"/>
  <c r="G196" i="1"/>
  <c r="P195" i="1"/>
  <c r="G195" i="1"/>
  <c r="P194" i="1"/>
  <c r="G194" i="1"/>
  <c r="P193" i="1"/>
  <c r="G193" i="1"/>
  <c r="P192" i="1"/>
  <c r="G192" i="1"/>
  <c r="P191" i="1"/>
  <c r="G191" i="1"/>
  <c r="P190" i="1"/>
  <c r="G190" i="1"/>
  <c r="P189" i="1"/>
  <c r="G189" i="1"/>
  <c r="P188" i="1"/>
  <c r="G188" i="1"/>
  <c r="P187" i="1"/>
  <c r="G187" i="1"/>
  <c r="P186" i="1"/>
  <c r="G186" i="1"/>
  <c r="P185" i="1"/>
  <c r="G185" i="1"/>
  <c r="P184" i="1"/>
  <c r="G184" i="1"/>
  <c r="P183" i="1"/>
  <c r="G183" i="1"/>
  <c r="P182" i="1"/>
  <c r="G182" i="1"/>
  <c r="P181" i="1"/>
  <c r="G181" i="1"/>
  <c r="P180" i="1"/>
  <c r="G180" i="1"/>
  <c r="P179" i="1"/>
  <c r="G179" i="1"/>
  <c r="P178" i="1"/>
  <c r="G178" i="1"/>
  <c r="P177" i="1"/>
  <c r="G177" i="1"/>
  <c r="P176" i="1"/>
  <c r="G176" i="1"/>
  <c r="P175" i="1"/>
  <c r="G175" i="1"/>
  <c r="P174" i="1"/>
  <c r="G174" i="1"/>
  <c r="P173" i="1"/>
  <c r="G173" i="1"/>
  <c r="P172" i="1"/>
  <c r="G172" i="1"/>
  <c r="P171" i="1"/>
  <c r="G171" i="1"/>
  <c r="P170" i="1"/>
  <c r="G170" i="1"/>
  <c r="P169" i="1"/>
  <c r="G169" i="1"/>
  <c r="P168" i="1"/>
  <c r="G168" i="1"/>
  <c r="P167" i="1"/>
  <c r="G167" i="1"/>
  <c r="P166" i="1"/>
  <c r="G166" i="1"/>
  <c r="P165" i="1"/>
  <c r="G165" i="1"/>
  <c r="P164" i="1"/>
  <c r="G164" i="1"/>
  <c r="P163" i="1"/>
  <c r="G163" i="1"/>
  <c r="P162" i="1"/>
  <c r="G162" i="1"/>
  <c r="P161" i="1"/>
  <c r="G161" i="1"/>
  <c r="P160" i="1"/>
  <c r="G160" i="1"/>
  <c r="P159" i="1"/>
  <c r="G159" i="1"/>
  <c r="P158" i="1"/>
  <c r="G158" i="1"/>
  <c r="P157" i="1"/>
  <c r="G157" i="1"/>
  <c r="P156" i="1"/>
  <c r="G156" i="1"/>
  <c r="P155" i="1"/>
  <c r="G155" i="1"/>
  <c r="P154" i="1"/>
  <c r="G154" i="1"/>
  <c r="P153" i="1"/>
  <c r="G153" i="1"/>
  <c r="P152" i="1"/>
  <c r="G152" i="1"/>
  <c r="P151" i="1"/>
  <c r="G151" i="1"/>
  <c r="P150" i="1"/>
  <c r="G150" i="1"/>
  <c r="P149" i="1"/>
  <c r="G149" i="1"/>
  <c r="P148" i="1"/>
  <c r="G148" i="1"/>
  <c r="P147" i="1"/>
  <c r="G147" i="1"/>
  <c r="P146" i="1"/>
  <c r="G146" i="1"/>
  <c r="P145" i="1"/>
  <c r="G145" i="1"/>
  <c r="P144" i="1"/>
  <c r="G144" i="1"/>
  <c r="P143" i="1"/>
  <c r="G143" i="1"/>
  <c r="P142" i="1"/>
  <c r="G142" i="1"/>
  <c r="P141" i="1"/>
  <c r="G141" i="1"/>
  <c r="P140" i="1"/>
  <c r="G140" i="1"/>
  <c r="P139" i="1"/>
  <c r="G139" i="1"/>
  <c r="P138" i="1"/>
  <c r="G138" i="1"/>
  <c r="P137" i="1"/>
  <c r="G137" i="1"/>
  <c r="P136" i="1"/>
  <c r="G136" i="1"/>
  <c r="P135" i="1"/>
  <c r="G135" i="1"/>
  <c r="P134" i="1"/>
  <c r="G134" i="1"/>
  <c r="P133" i="1"/>
  <c r="G133" i="1"/>
  <c r="P132" i="1"/>
  <c r="G132" i="1"/>
  <c r="P131" i="1"/>
  <c r="G131" i="1"/>
  <c r="P130" i="1"/>
  <c r="G130" i="1"/>
  <c r="P129" i="1"/>
  <c r="G129" i="1"/>
  <c r="P128" i="1"/>
  <c r="G128" i="1"/>
  <c r="P127" i="1"/>
  <c r="G127" i="1"/>
  <c r="P126" i="1"/>
  <c r="G126" i="1"/>
  <c r="P125" i="1"/>
  <c r="G125" i="1"/>
  <c r="P124" i="1"/>
  <c r="G124" i="1"/>
  <c r="P123" i="1"/>
  <c r="G123" i="1"/>
  <c r="P122" i="1"/>
  <c r="G122" i="1"/>
  <c r="P121" i="1"/>
  <c r="G121" i="1"/>
  <c r="P120" i="1"/>
  <c r="G120" i="1"/>
  <c r="P119" i="1"/>
  <c r="G119" i="1"/>
  <c r="P118" i="1"/>
  <c r="G118" i="1"/>
  <c r="P117" i="1"/>
  <c r="G117" i="1"/>
  <c r="P116" i="1"/>
  <c r="G116" i="1"/>
  <c r="P115" i="1"/>
  <c r="G115" i="1"/>
  <c r="P114" i="1"/>
  <c r="G114" i="1"/>
  <c r="P113" i="1"/>
  <c r="G113" i="1"/>
  <c r="P112" i="1"/>
  <c r="G112" i="1"/>
  <c r="P111" i="1"/>
  <c r="G111" i="1"/>
  <c r="P110" i="1"/>
  <c r="G110" i="1"/>
  <c r="P109" i="1"/>
  <c r="G109" i="1"/>
  <c r="P108" i="1"/>
  <c r="G108" i="1"/>
  <c r="P107" i="1"/>
  <c r="G107" i="1"/>
  <c r="P106" i="1"/>
  <c r="G106" i="1"/>
  <c r="P105" i="1"/>
  <c r="G105" i="1"/>
  <c r="P104" i="1"/>
  <c r="G104" i="1"/>
  <c r="P103" i="1"/>
  <c r="G103" i="1"/>
  <c r="P102" i="1"/>
  <c r="G102" i="1"/>
  <c r="P101" i="1"/>
  <c r="G101" i="1"/>
  <c r="P100" i="1"/>
  <c r="G100" i="1"/>
  <c r="P99" i="1"/>
  <c r="G99" i="1"/>
  <c r="P98" i="1"/>
  <c r="G98" i="1"/>
  <c r="P97" i="1"/>
  <c r="G97" i="1"/>
  <c r="P96" i="1"/>
  <c r="G96" i="1"/>
  <c r="P95" i="1"/>
  <c r="G95" i="1"/>
  <c r="P94" i="1"/>
  <c r="G94" i="1"/>
  <c r="P93" i="1"/>
  <c r="G93" i="1"/>
  <c r="P92" i="1"/>
  <c r="G92" i="1"/>
  <c r="P91" i="1"/>
  <c r="G91" i="1"/>
  <c r="P90" i="1"/>
  <c r="G90" i="1"/>
  <c r="P89" i="1"/>
  <c r="G89" i="1"/>
  <c r="P88" i="1"/>
  <c r="G88" i="1"/>
  <c r="P87" i="1"/>
  <c r="G87" i="1"/>
  <c r="P86" i="1"/>
  <c r="G86" i="1"/>
  <c r="P85" i="1"/>
  <c r="G85" i="1"/>
  <c r="P84" i="1"/>
  <c r="G84" i="1"/>
  <c r="P83" i="1"/>
  <c r="G83" i="1"/>
  <c r="P82" i="1"/>
  <c r="G82" i="1"/>
  <c r="P81" i="1"/>
  <c r="G81" i="1"/>
  <c r="P80" i="1"/>
  <c r="G80" i="1"/>
  <c r="P79" i="1"/>
  <c r="G79" i="1"/>
  <c r="P78" i="1"/>
  <c r="G78" i="1"/>
  <c r="P77" i="1"/>
  <c r="G77" i="1"/>
  <c r="P76" i="1"/>
  <c r="G76" i="1"/>
  <c r="P75" i="1"/>
  <c r="G75" i="1"/>
  <c r="P74" i="1"/>
  <c r="G74" i="1"/>
  <c r="P73" i="1"/>
  <c r="G73" i="1"/>
  <c r="P72" i="1"/>
  <c r="G72" i="1"/>
  <c r="P71" i="1"/>
  <c r="G71" i="1"/>
  <c r="P70" i="1"/>
  <c r="G70" i="1"/>
  <c r="P69" i="1"/>
  <c r="G69" i="1"/>
  <c r="P68" i="1"/>
  <c r="G68" i="1"/>
  <c r="P67" i="1"/>
  <c r="G67" i="1"/>
  <c r="P66" i="1"/>
  <c r="G66" i="1"/>
  <c r="P65" i="1"/>
  <c r="G65" i="1"/>
  <c r="P64" i="1"/>
  <c r="G64" i="1"/>
  <c r="P63" i="1"/>
  <c r="G63" i="1"/>
  <c r="P62" i="1"/>
  <c r="G62" i="1"/>
  <c r="P61" i="1"/>
  <c r="G61" i="1"/>
  <c r="P60" i="1"/>
  <c r="G60" i="1"/>
  <c r="P59" i="1"/>
  <c r="G59" i="1"/>
  <c r="P58" i="1"/>
  <c r="G58" i="1"/>
  <c r="P57" i="1"/>
  <c r="G57" i="1"/>
  <c r="P56" i="1"/>
  <c r="G56" i="1"/>
  <c r="P55" i="1"/>
  <c r="G55" i="1"/>
  <c r="P54" i="1"/>
  <c r="G54" i="1"/>
  <c r="P53" i="1"/>
  <c r="G53" i="1"/>
  <c r="P52" i="1"/>
  <c r="G52" i="1"/>
  <c r="P51" i="1"/>
  <c r="G51" i="1"/>
  <c r="P50" i="1"/>
  <c r="G50" i="1"/>
  <c r="P49" i="1"/>
  <c r="G49" i="1"/>
  <c r="P48" i="1"/>
  <c r="G48" i="1"/>
  <c r="P47" i="1"/>
  <c r="G47" i="1"/>
  <c r="P46" i="1"/>
  <c r="G46" i="1"/>
  <c r="P45" i="1"/>
  <c r="G45" i="1"/>
  <c r="P44" i="1"/>
  <c r="G44" i="1"/>
  <c r="P43" i="1"/>
  <c r="G43" i="1"/>
  <c r="P42" i="1"/>
  <c r="G42" i="1"/>
  <c r="P41" i="1"/>
  <c r="G41" i="1"/>
  <c r="P40" i="1"/>
  <c r="G40" i="1"/>
  <c r="P39" i="1"/>
  <c r="G39" i="1"/>
  <c r="P38" i="1"/>
  <c r="G38" i="1"/>
  <c r="P37" i="1"/>
  <c r="G37" i="1"/>
  <c r="P36" i="1"/>
  <c r="G36" i="1"/>
  <c r="P35" i="1"/>
  <c r="G35" i="1"/>
  <c r="P34" i="1"/>
  <c r="G34" i="1"/>
  <c r="P33" i="1"/>
  <c r="G33" i="1"/>
  <c r="P32" i="1"/>
  <c r="G32" i="1"/>
  <c r="P31" i="1"/>
  <c r="G31" i="1"/>
  <c r="P30" i="1"/>
  <c r="G30" i="1"/>
  <c r="P29" i="1"/>
  <c r="G29" i="1"/>
  <c r="P28" i="1"/>
  <c r="G28" i="1"/>
  <c r="P27" i="1"/>
  <c r="G27" i="1"/>
  <c r="P26" i="1"/>
  <c r="G26" i="1"/>
  <c r="P25" i="1"/>
  <c r="G25" i="1"/>
  <c r="P24" i="1"/>
  <c r="G24" i="1"/>
  <c r="P23" i="1"/>
  <c r="G23" i="1"/>
  <c r="P22" i="1"/>
  <c r="G22" i="1"/>
  <c r="P21" i="1"/>
  <c r="G21" i="1"/>
  <c r="P20" i="1"/>
  <c r="G20" i="1"/>
  <c r="P19" i="1"/>
  <c r="G19" i="1"/>
  <c r="P18" i="1"/>
  <c r="G18" i="1"/>
  <c r="P17" i="1"/>
  <c r="G17" i="1"/>
  <c r="P16" i="1"/>
  <c r="G16" i="1"/>
  <c r="P15" i="1"/>
  <c r="G15" i="1"/>
  <c r="P14" i="1"/>
  <c r="G14" i="1"/>
  <c r="P13" i="1"/>
  <c r="G13" i="1"/>
  <c r="P12" i="1"/>
  <c r="G12" i="1"/>
  <c r="P11" i="1"/>
  <c r="G11" i="1"/>
  <c r="P10" i="1"/>
  <c r="G10" i="1"/>
  <c r="P9" i="1"/>
  <c r="G9" i="1"/>
  <c r="P8" i="1"/>
  <c r="G8" i="1"/>
  <c r="P7" i="1"/>
  <c r="G7" i="1"/>
  <c r="B7" i="1"/>
  <c r="P6" i="1"/>
  <c r="G6" i="1"/>
  <c r="B6" i="1"/>
  <c r="P5" i="1"/>
  <c r="G5" i="1"/>
  <c r="B5" i="1"/>
  <c r="P4" i="1"/>
  <c r="G4" i="1"/>
  <c r="B3" i="1"/>
  <c r="B2" i="1"/>
  <c r="B1" i="1"/>
  <c r="P218" i="5"/>
  <c r="G218" i="5"/>
  <c r="P217" i="5"/>
  <c r="G217" i="5"/>
  <c r="P216" i="5"/>
  <c r="G216" i="5"/>
  <c r="P215" i="5"/>
  <c r="G215" i="5"/>
  <c r="P214" i="5"/>
  <c r="G214" i="5"/>
  <c r="P213" i="5"/>
  <c r="G213" i="5"/>
  <c r="P212" i="5"/>
  <c r="G212" i="5"/>
  <c r="P211" i="5"/>
  <c r="G211" i="5"/>
  <c r="P210" i="5"/>
  <c r="G210" i="5"/>
  <c r="P209" i="5"/>
  <c r="G209" i="5"/>
  <c r="P208" i="5"/>
  <c r="G208" i="5"/>
  <c r="P207" i="5"/>
  <c r="G207" i="5"/>
  <c r="P206" i="5"/>
  <c r="G206" i="5"/>
  <c r="P205" i="5"/>
  <c r="G205" i="5"/>
  <c r="P204" i="5"/>
  <c r="G204" i="5"/>
  <c r="P203" i="5"/>
  <c r="G203" i="5"/>
  <c r="P202" i="5"/>
  <c r="G202" i="5"/>
  <c r="P201" i="5"/>
  <c r="G201" i="5"/>
  <c r="P200" i="5"/>
  <c r="G200" i="5"/>
  <c r="P199" i="5"/>
  <c r="G199" i="5"/>
  <c r="P198" i="5"/>
  <c r="G198" i="5"/>
  <c r="P197" i="5"/>
  <c r="G197" i="5"/>
  <c r="P196" i="5"/>
  <c r="G196" i="5"/>
  <c r="P195" i="5"/>
  <c r="G195" i="5"/>
  <c r="P194" i="5"/>
  <c r="G194" i="5"/>
  <c r="P193" i="5"/>
  <c r="G193" i="5"/>
  <c r="P192" i="5"/>
  <c r="G192" i="5"/>
  <c r="P191" i="5"/>
  <c r="G191" i="5"/>
  <c r="P190" i="5"/>
  <c r="G190" i="5"/>
  <c r="P189" i="5"/>
  <c r="G189" i="5"/>
  <c r="P188" i="5"/>
  <c r="G188" i="5"/>
  <c r="P187" i="5"/>
  <c r="G187" i="5"/>
  <c r="P186" i="5"/>
  <c r="G186" i="5"/>
  <c r="P185" i="5"/>
  <c r="G185" i="5"/>
  <c r="P184" i="5"/>
  <c r="G184" i="5"/>
  <c r="P183" i="5"/>
  <c r="G183" i="5"/>
  <c r="P182" i="5"/>
  <c r="G182" i="5"/>
  <c r="P181" i="5"/>
  <c r="G181" i="5"/>
  <c r="P180" i="5"/>
  <c r="G180" i="5"/>
  <c r="P179" i="5"/>
  <c r="G179" i="5"/>
  <c r="P178" i="5"/>
  <c r="G178" i="5"/>
  <c r="P177" i="5"/>
  <c r="G177" i="5"/>
  <c r="P176" i="5"/>
  <c r="G176" i="5"/>
  <c r="P175" i="5"/>
  <c r="G175" i="5"/>
  <c r="P174" i="5"/>
  <c r="G174" i="5"/>
  <c r="P173" i="5"/>
  <c r="G173" i="5"/>
  <c r="P172" i="5"/>
  <c r="G172" i="5"/>
  <c r="P171" i="5"/>
  <c r="G171" i="5"/>
  <c r="P170" i="5"/>
  <c r="G170" i="5"/>
  <c r="P169" i="5"/>
  <c r="G169" i="5"/>
  <c r="P168" i="5"/>
  <c r="G168" i="5"/>
  <c r="P167" i="5"/>
  <c r="G167" i="5"/>
  <c r="P166" i="5"/>
  <c r="G166" i="5"/>
  <c r="P165" i="5"/>
  <c r="G165" i="5"/>
  <c r="P164" i="5"/>
  <c r="G164" i="5"/>
  <c r="P163" i="5"/>
  <c r="G163" i="5"/>
  <c r="P162" i="5"/>
  <c r="G162" i="5"/>
  <c r="P161" i="5"/>
  <c r="G161" i="5"/>
  <c r="P160" i="5"/>
  <c r="G160" i="5"/>
  <c r="P159" i="5"/>
  <c r="G159" i="5"/>
  <c r="P158" i="5"/>
  <c r="G158" i="5"/>
  <c r="P157" i="5"/>
  <c r="G157" i="5"/>
  <c r="P156" i="5"/>
  <c r="G156" i="5"/>
  <c r="P155" i="5"/>
  <c r="G155" i="5"/>
  <c r="P154" i="5"/>
  <c r="G154" i="5"/>
  <c r="P153" i="5"/>
  <c r="G153" i="5"/>
  <c r="P152" i="5"/>
  <c r="G152" i="5"/>
  <c r="P151" i="5"/>
  <c r="G151" i="5"/>
  <c r="P150" i="5"/>
  <c r="G150" i="5"/>
  <c r="P149" i="5"/>
  <c r="G149" i="5"/>
  <c r="P148" i="5"/>
  <c r="G148" i="5"/>
  <c r="P147" i="5"/>
  <c r="G147" i="5"/>
  <c r="P146" i="5"/>
  <c r="G146" i="5"/>
  <c r="P145" i="5"/>
  <c r="G145" i="5"/>
  <c r="P144" i="5"/>
  <c r="G144" i="5"/>
  <c r="P143" i="5"/>
  <c r="G143" i="5"/>
  <c r="P142" i="5"/>
  <c r="G142" i="5"/>
  <c r="P141" i="5"/>
  <c r="G141" i="5"/>
  <c r="P140" i="5"/>
  <c r="G140" i="5"/>
  <c r="P139" i="5"/>
  <c r="G139" i="5"/>
  <c r="P138" i="5"/>
  <c r="G138" i="5"/>
  <c r="P137" i="5"/>
  <c r="G137" i="5"/>
  <c r="P136" i="5"/>
  <c r="G136" i="5"/>
  <c r="P135" i="5"/>
  <c r="G135" i="5"/>
  <c r="P134" i="5"/>
  <c r="G134" i="5"/>
  <c r="P133" i="5"/>
  <c r="G133" i="5"/>
  <c r="P132" i="5"/>
  <c r="G132" i="5"/>
  <c r="P131" i="5"/>
  <c r="G131" i="5"/>
  <c r="P130" i="5"/>
  <c r="G130" i="5"/>
  <c r="P129" i="5"/>
  <c r="G129" i="5"/>
  <c r="P128" i="5"/>
  <c r="G128" i="5"/>
  <c r="P127" i="5"/>
  <c r="G127" i="5"/>
  <c r="P126" i="5"/>
  <c r="G126" i="5"/>
  <c r="P125" i="5"/>
  <c r="G125" i="5"/>
  <c r="P124" i="5"/>
  <c r="G124" i="5"/>
  <c r="P123" i="5"/>
  <c r="G123" i="5"/>
  <c r="P122" i="5"/>
  <c r="G122" i="5"/>
  <c r="P121" i="5"/>
  <c r="G121" i="5"/>
  <c r="P120" i="5"/>
  <c r="G120" i="5"/>
  <c r="P119" i="5"/>
  <c r="G119" i="5"/>
  <c r="P118" i="5"/>
  <c r="G118" i="5"/>
  <c r="P117" i="5"/>
  <c r="G117" i="5"/>
  <c r="P116" i="5"/>
  <c r="G116" i="5"/>
  <c r="P115" i="5"/>
  <c r="G115" i="5"/>
  <c r="P114" i="5"/>
  <c r="G114" i="5"/>
  <c r="P113" i="5"/>
  <c r="G113" i="5"/>
  <c r="P112" i="5"/>
  <c r="G112" i="5"/>
  <c r="P111" i="5"/>
  <c r="G111" i="5"/>
  <c r="P110" i="5"/>
  <c r="G110" i="5"/>
  <c r="P109" i="5"/>
  <c r="G109" i="5"/>
  <c r="P108" i="5"/>
  <c r="G108" i="5"/>
  <c r="P107" i="5"/>
  <c r="G107" i="5"/>
  <c r="P106" i="5"/>
  <c r="G106" i="5"/>
  <c r="P105" i="5"/>
  <c r="G105" i="5"/>
  <c r="P104" i="5"/>
  <c r="G104" i="5"/>
  <c r="P103" i="5"/>
  <c r="G103" i="5"/>
  <c r="P102" i="5"/>
  <c r="G102" i="5"/>
  <c r="P101" i="5"/>
  <c r="G101" i="5"/>
  <c r="P100" i="5"/>
  <c r="G100" i="5"/>
  <c r="P99" i="5"/>
  <c r="G99" i="5"/>
  <c r="P98" i="5"/>
  <c r="G98" i="5"/>
  <c r="P97" i="5"/>
  <c r="G97" i="5"/>
  <c r="P96" i="5"/>
  <c r="G96" i="5"/>
  <c r="P95" i="5"/>
  <c r="G95" i="5"/>
  <c r="P94" i="5"/>
  <c r="G94" i="5"/>
  <c r="P93" i="5"/>
  <c r="G93" i="5"/>
  <c r="P92" i="5"/>
  <c r="G92" i="5"/>
  <c r="P91" i="5"/>
  <c r="G91" i="5"/>
  <c r="P90" i="5"/>
  <c r="G90" i="5"/>
  <c r="P89" i="5"/>
  <c r="G89" i="5"/>
  <c r="P88" i="5"/>
  <c r="G88" i="5"/>
  <c r="P87" i="5"/>
  <c r="G87" i="5"/>
  <c r="P86" i="5"/>
  <c r="G86" i="5"/>
  <c r="P85" i="5"/>
  <c r="G85" i="5"/>
  <c r="P84" i="5"/>
  <c r="G84" i="5"/>
  <c r="P83" i="5"/>
  <c r="G83" i="5"/>
  <c r="P82" i="5"/>
  <c r="G82" i="5"/>
  <c r="P81" i="5"/>
  <c r="G81" i="5"/>
  <c r="P80" i="5"/>
  <c r="G80" i="5"/>
  <c r="P79" i="5"/>
  <c r="G79" i="5"/>
  <c r="P78" i="5"/>
  <c r="G78" i="5"/>
  <c r="P77" i="5"/>
  <c r="G77" i="5"/>
  <c r="P76" i="5"/>
  <c r="G76" i="5"/>
  <c r="P75" i="5"/>
  <c r="G75" i="5"/>
  <c r="P74" i="5"/>
  <c r="G74" i="5"/>
  <c r="P73" i="5"/>
  <c r="G73" i="5"/>
  <c r="P72" i="5"/>
  <c r="G72" i="5"/>
  <c r="P71" i="5"/>
  <c r="G71" i="5"/>
  <c r="P70" i="5"/>
  <c r="G70" i="5"/>
  <c r="P69" i="5"/>
  <c r="G69" i="5"/>
  <c r="P68" i="5"/>
  <c r="G68" i="5"/>
  <c r="P67" i="5"/>
  <c r="G67" i="5"/>
  <c r="P66" i="5"/>
  <c r="G66" i="5"/>
  <c r="P65" i="5"/>
  <c r="G65" i="5"/>
  <c r="P64" i="5"/>
  <c r="G64" i="5"/>
  <c r="P63" i="5"/>
  <c r="G63" i="5"/>
  <c r="P62" i="5"/>
  <c r="G62" i="5"/>
  <c r="P61" i="5"/>
  <c r="G61" i="5"/>
  <c r="P60" i="5"/>
  <c r="G60" i="5"/>
  <c r="P59" i="5"/>
  <c r="G59" i="5"/>
  <c r="P58" i="5"/>
  <c r="G58" i="5"/>
  <c r="P57" i="5"/>
  <c r="G57" i="5"/>
  <c r="P56" i="5"/>
  <c r="G56" i="5"/>
  <c r="P55" i="5"/>
  <c r="G55" i="5"/>
  <c r="P54" i="5"/>
  <c r="G54" i="5"/>
  <c r="P53" i="5"/>
  <c r="G53" i="5"/>
  <c r="P52" i="5"/>
  <c r="G52" i="5"/>
  <c r="P51" i="5"/>
  <c r="G51" i="5"/>
  <c r="P50" i="5"/>
  <c r="G50" i="5"/>
  <c r="P49" i="5"/>
  <c r="G49" i="5"/>
  <c r="P48" i="5"/>
  <c r="G48" i="5"/>
  <c r="P47" i="5"/>
  <c r="G47" i="5"/>
  <c r="P46" i="5"/>
  <c r="G46" i="5"/>
  <c r="P45" i="5"/>
  <c r="G45" i="5"/>
  <c r="P44" i="5"/>
  <c r="G44" i="5"/>
  <c r="P43" i="5"/>
  <c r="G43" i="5"/>
  <c r="P42" i="5"/>
  <c r="G42" i="5"/>
  <c r="P41" i="5"/>
  <c r="G41" i="5"/>
  <c r="P40" i="5"/>
  <c r="G40" i="5"/>
  <c r="P39" i="5"/>
  <c r="G39" i="5"/>
  <c r="P38" i="5"/>
  <c r="G38" i="5"/>
  <c r="P37" i="5"/>
  <c r="G37" i="5"/>
  <c r="P36" i="5"/>
  <c r="G36" i="5"/>
  <c r="P35" i="5"/>
  <c r="G35" i="5"/>
  <c r="P34" i="5"/>
  <c r="G34" i="5"/>
  <c r="P33" i="5"/>
  <c r="G33" i="5"/>
  <c r="P32" i="5"/>
  <c r="G32" i="5"/>
  <c r="P31" i="5"/>
  <c r="G31" i="5"/>
  <c r="P30" i="5"/>
  <c r="G30" i="5"/>
  <c r="P29" i="5"/>
  <c r="G29" i="5"/>
  <c r="P28" i="5"/>
  <c r="G28" i="5"/>
  <c r="P27" i="5"/>
  <c r="G27" i="5"/>
  <c r="P26" i="5"/>
  <c r="G26" i="5"/>
  <c r="P25" i="5"/>
  <c r="G25" i="5"/>
  <c r="P24" i="5"/>
  <c r="G24" i="5"/>
  <c r="P23" i="5"/>
  <c r="G23" i="5"/>
  <c r="P22" i="5"/>
  <c r="G22" i="5"/>
  <c r="P21" i="5"/>
  <c r="G21" i="5"/>
  <c r="P20" i="5"/>
  <c r="G20" i="5"/>
  <c r="P19" i="5"/>
  <c r="G19" i="5"/>
  <c r="P18" i="5"/>
  <c r="G18" i="5"/>
  <c r="P17" i="5"/>
  <c r="G17" i="5"/>
  <c r="P16" i="5"/>
  <c r="G16" i="5"/>
  <c r="P15" i="5"/>
  <c r="G15" i="5"/>
  <c r="P14" i="5"/>
  <c r="G14" i="5"/>
  <c r="P13" i="5"/>
  <c r="G13" i="5"/>
  <c r="P12" i="5"/>
  <c r="G12" i="5"/>
  <c r="P11" i="5"/>
  <c r="G11" i="5"/>
  <c r="P10" i="5"/>
  <c r="G10" i="5"/>
  <c r="P9" i="5"/>
  <c r="G9" i="5"/>
  <c r="P8" i="5"/>
  <c r="G8" i="5"/>
  <c r="P7" i="5"/>
  <c r="G7" i="5"/>
  <c r="B7" i="5"/>
  <c r="P6" i="5"/>
  <c r="G6" i="5"/>
  <c r="B6" i="5"/>
  <c r="P5" i="5"/>
  <c r="G5" i="5"/>
  <c r="B5" i="5"/>
  <c r="P4" i="5"/>
  <c r="G4" i="5"/>
  <c r="B3" i="5"/>
  <c r="B2" i="5"/>
  <c r="B1" i="5"/>
  <c r="K5" i="4" l="1"/>
  <c r="I6" i="4"/>
  <c r="I7" i="4" s="1"/>
  <c r="J4" i="4"/>
  <c r="K4" i="4"/>
  <c r="T6" i="4"/>
  <c r="V5" i="4"/>
  <c r="U5" i="4"/>
  <c r="AP8" i="4"/>
  <c r="AR7" i="4"/>
  <c r="AQ7" i="4"/>
  <c r="AG6" i="4"/>
  <c r="AF6" i="4"/>
  <c r="AE7" i="4"/>
  <c r="K6" i="4" l="1"/>
  <c r="J6" i="4"/>
  <c r="AR8" i="4"/>
  <c r="AQ8" i="4"/>
  <c r="AP9" i="4"/>
  <c r="AE8" i="4"/>
  <c r="AG7" i="4"/>
  <c r="AF7" i="4"/>
  <c r="K7" i="4"/>
  <c r="J7" i="4"/>
  <c r="I8" i="4"/>
  <c r="T7" i="4"/>
  <c r="V6" i="4"/>
  <c r="U6" i="4"/>
  <c r="AE9" i="4" l="1"/>
  <c r="AG8" i="4"/>
  <c r="AF8" i="4"/>
  <c r="AQ9" i="4"/>
  <c r="AP10" i="4"/>
  <c r="AR9" i="4"/>
  <c r="U7" i="4"/>
  <c r="T8" i="4"/>
  <c r="V7" i="4"/>
  <c r="J8" i="4"/>
  <c r="I9" i="4"/>
  <c r="K8" i="4"/>
  <c r="U8" i="4" l="1"/>
  <c r="T9" i="4"/>
  <c r="V8" i="4"/>
  <c r="AP11" i="4"/>
  <c r="AR10" i="4"/>
  <c r="AQ10" i="4"/>
  <c r="K9" i="4"/>
  <c r="J9" i="4"/>
  <c r="I10" i="4"/>
  <c r="AF9" i="4"/>
  <c r="AG9" i="4"/>
  <c r="AE10" i="4"/>
  <c r="AE11" i="4" l="1"/>
  <c r="AG10" i="4"/>
  <c r="AF10" i="4"/>
  <c r="AP12" i="4"/>
  <c r="AR11" i="4"/>
  <c r="AQ11" i="4"/>
  <c r="T10" i="4"/>
  <c r="V9" i="4"/>
  <c r="U9" i="4"/>
  <c r="K10" i="4"/>
  <c r="J10" i="4"/>
  <c r="I11" i="4"/>
  <c r="AE12" i="4" l="1"/>
  <c r="AG11" i="4"/>
  <c r="AF11" i="4"/>
  <c r="T11" i="4"/>
  <c r="V10" i="4"/>
  <c r="U10" i="4"/>
  <c r="K11" i="4"/>
  <c r="J11" i="4"/>
  <c r="I12" i="4"/>
  <c r="AR12" i="4"/>
  <c r="AQ12" i="4"/>
  <c r="AP13" i="4"/>
  <c r="AQ13" i="4" l="1"/>
  <c r="AP14" i="4"/>
  <c r="AR13" i="4"/>
  <c r="T12" i="4"/>
  <c r="V11" i="4"/>
  <c r="U11" i="4"/>
  <c r="J12" i="4"/>
  <c r="I13" i="4"/>
  <c r="K12" i="4"/>
  <c r="AE13" i="4"/>
  <c r="AG12" i="4"/>
  <c r="AF12" i="4"/>
  <c r="K13" i="4" l="1"/>
  <c r="J13" i="4"/>
  <c r="I14" i="4"/>
  <c r="U12" i="4"/>
  <c r="V12" i="4"/>
  <c r="T13" i="4"/>
  <c r="AF13" i="4"/>
  <c r="AE14" i="4"/>
  <c r="AG13" i="4"/>
  <c r="AP16" i="4"/>
  <c r="AP15" i="4"/>
  <c r="AR14" i="4"/>
  <c r="AQ14" i="4"/>
  <c r="T14" i="4" l="1"/>
  <c r="V13" i="4"/>
  <c r="U13" i="4"/>
  <c r="AP18" i="4"/>
  <c r="AQ16" i="4"/>
  <c r="AR16" i="4"/>
  <c r="AE16" i="4"/>
  <c r="AE15" i="4"/>
  <c r="AG14" i="4"/>
  <c r="AF14" i="4"/>
  <c r="AR15" i="4"/>
  <c r="AQ15" i="4"/>
  <c r="AP17" i="4"/>
  <c r="K14" i="4"/>
  <c r="J14" i="4"/>
  <c r="I15" i="4"/>
  <c r="I16" i="4"/>
  <c r="AE17" i="4" l="1"/>
  <c r="AG15" i="4"/>
  <c r="AF15" i="4"/>
  <c r="K15" i="4"/>
  <c r="J15" i="4"/>
  <c r="I17" i="4"/>
  <c r="AP19" i="4"/>
  <c r="AQ17" i="4"/>
  <c r="AR17" i="4"/>
  <c r="AP20" i="4"/>
  <c r="AR18" i="4"/>
  <c r="AQ18" i="4"/>
  <c r="AG16" i="4"/>
  <c r="AF16" i="4"/>
  <c r="AE18" i="4"/>
  <c r="J16" i="4"/>
  <c r="K16" i="4"/>
  <c r="I18" i="4"/>
  <c r="T15" i="4"/>
  <c r="V14" i="4"/>
  <c r="U14" i="4"/>
  <c r="T16" i="4"/>
  <c r="T18" i="4" l="1"/>
  <c r="U16" i="4"/>
  <c r="V16" i="4"/>
  <c r="AR19" i="4"/>
  <c r="AQ19" i="4"/>
  <c r="AP21" i="4"/>
  <c r="K17" i="4"/>
  <c r="J17" i="4"/>
  <c r="I19" i="4"/>
  <c r="AR20" i="4"/>
  <c r="AQ20" i="4"/>
  <c r="AP22" i="4"/>
  <c r="AE20" i="4"/>
  <c r="AG18" i="4"/>
  <c r="AF18" i="4"/>
  <c r="V15" i="4"/>
  <c r="U15" i="4"/>
  <c r="T17" i="4"/>
  <c r="K18" i="4"/>
  <c r="J18" i="4"/>
  <c r="I20" i="4"/>
  <c r="AF17" i="4"/>
  <c r="AE19" i="4"/>
  <c r="AG17" i="4"/>
  <c r="J20" i="4" l="1"/>
  <c r="K20" i="4"/>
  <c r="I22" i="4"/>
  <c r="AG20" i="4"/>
  <c r="AF20" i="4"/>
  <c r="AE22" i="4"/>
  <c r="AP24" i="4"/>
  <c r="AR22" i="4"/>
  <c r="AQ22" i="4"/>
  <c r="AP23" i="4"/>
  <c r="AQ21" i="4"/>
  <c r="AR21" i="4"/>
  <c r="AE21" i="4"/>
  <c r="AG19" i="4"/>
  <c r="AF19" i="4"/>
  <c r="T19" i="4"/>
  <c r="V17" i="4"/>
  <c r="U17" i="4"/>
  <c r="K19" i="4"/>
  <c r="J19" i="4"/>
  <c r="I21" i="4"/>
  <c r="V18" i="4"/>
  <c r="U18" i="4"/>
  <c r="T20" i="4"/>
  <c r="V19" i="4" l="1"/>
  <c r="U19" i="4"/>
  <c r="T21" i="4"/>
  <c r="T22" i="4"/>
  <c r="U20" i="4"/>
  <c r="V20" i="4"/>
  <c r="AF21" i="4"/>
  <c r="AE23" i="4"/>
  <c r="AG21" i="4"/>
  <c r="AE24" i="4"/>
  <c r="AG22" i="4"/>
  <c r="AF22" i="4"/>
  <c r="K22" i="4"/>
  <c r="J22" i="4"/>
  <c r="I24" i="4"/>
  <c r="AR24" i="4"/>
  <c r="AQ24" i="4"/>
  <c r="AP26" i="4"/>
  <c r="K21" i="4"/>
  <c r="J21" i="4"/>
  <c r="I23" i="4"/>
  <c r="AR23" i="4"/>
  <c r="AQ23" i="4"/>
  <c r="AP25" i="4"/>
  <c r="AE25" i="4" l="1"/>
  <c r="AG23" i="4"/>
  <c r="AF23" i="4"/>
  <c r="AP27" i="4"/>
  <c r="AQ25" i="4"/>
  <c r="AR25" i="4"/>
  <c r="J24" i="4"/>
  <c r="K24" i="4"/>
  <c r="I26" i="4"/>
  <c r="K23" i="4"/>
  <c r="J23" i="4"/>
  <c r="I25" i="4"/>
  <c r="V22" i="4"/>
  <c r="U22" i="4"/>
  <c r="T24" i="4"/>
  <c r="T23" i="4"/>
  <c r="V21" i="4"/>
  <c r="U21" i="4"/>
  <c r="AG24" i="4"/>
  <c r="AF24" i="4"/>
  <c r="AE26" i="4"/>
  <c r="AP28" i="4"/>
  <c r="AR26" i="4"/>
  <c r="AQ26" i="4"/>
  <c r="AP30" i="4" l="1"/>
  <c r="AQ28" i="4"/>
  <c r="AR28" i="4"/>
  <c r="T26" i="4"/>
  <c r="U24" i="4"/>
  <c r="V24" i="4"/>
  <c r="K25" i="4"/>
  <c r="J25" i="4"/>
  <c r="I27" i="4"/>
  <c r="AR27" i="4"/>
  <c r="AQ27" i="4"/>
  <c r="AP29" i="4"/>
  <c r="T25" i="4"/>
  <c r="U23" i="4"/>
  <c r="V23" i="4"/>
  <c r="AE28" i="4"/>
  <c r="AG26" i="4"/>
  <c r="AF26" i="4"/>
  <c r="K26" i="4"/>
  <c r="J26" i="4"/>
  <c r="I28" i="4"/>
  <c r="AF25" i="4"/>
  <c r="AE27" i="4"/>
  <c r="AG25" i="4"/>
  <c r="J28" i="4" l="1"/>
  <c r="K28" i="4"/>
  <c r="I30" i="4"/>
  <c r="AG28" i="4"/>
  <c r="AF28" i="4"/>
  <c r="AE30" i="4"/>
  <c r="AP31" i="4"/>
  <c r="AR29" i="4"/>
  <c r="AQ29" i="4"/>
  <c r="V26" i="4"/>
  <c r="U26" i="4"/>
  <c r="T28" i="4"/>
  <c r="AE29" i="4"/>
  <c r="AG27" i="4"/>
  <c r="AF27" i="4"/>
  <c r="T27" i="4"/>
  <c r="V25" i="4"/>
  <c r="U25" i="4"/>
  <c r="K27" i="4"/>
  <c r="J27" i="4"/>
  <c r="I29" i="4"/>
  <c r="AP32" i="4"/>
  <c r="AR30" i="4"/>
  <c r="AQ30" i="4"/>
  <c r="AR31" i="4" l="1"/>
  <c r="AQ31" i="4"/>
  <c r="AP33" i="4"/>
  <c r="K29" i="4"/>
  <c r="J29" i="4"/>
  <c r="I31" i="4"/>
  <c r="T30" i="4"/>
  <c r="U28" i="4"/>
  <c r="V28" i="4"/>
  <c r="AE32" i="4"/>
  <c r="AG30" i="4"/>
  <c r="AF30" i="4"/>
  <c r="K30" i="4"/>
  <c r="J30" i="4"/>
  <c r="I32" i="4"/>
  <c r="AF29" i="4"/>
  <c r="AE31" i="4"/>
  <c r="AG29" i="4"/>
  <c r="T29" i="4"/>
  <c r="U27" i="4"/>
  <c r="V27" i="4"/>
  <c r="AP34" i="4"/>
  <c r="AQ32" i="4"/>
  <c r="AR32" i="4"/>
  <c r="J32" i="4" l="1"/>
  <c r="K32" i="4"/>
  <c r="I34" i="4"/>
  <c r="AP36" i="4"/>
  <c r="AR34" i="4"/>
  <c r="AQ34" i="4"/>
  <c r="V30" i="4"/>
  <c r="U30" i="4"/>
  <c r="T32" i="4"/>
  <c r="T31" i="4"/>
  <c r="V29" i="4"/>
  <c r="U29" i="4"/>
  <c r="AP35" i="4"/>
  <c r="AR33" i="4"/>
  <c r="AQ33" i="4"/>
  <c r="AG32" i="4"/>
  <c r="AF32" i="4"/>
  <c r="AE34" i="4"/>
  <c r="K31" i="4"/>
  <c r="J31" i="4"/>
  <c r="I33" i="4"/>
  <c r="AE33" i="4"/>
  <c r="AG31" i="4"/>
  <c r="AF31" i="4"/>
  <c r="K33" i="4" l="1"/>
  <c r="J33" i="4"/>
  <c r="I35" i="4"/>
  <c r="AR35" i="4"/>
  <c r="AQ35" i="4"/>
  <c r="AP37" i="4"/>
  <c r="AF33" i="4"/>
  <c r="AE35" i="4"/>
  <c r="AG33" i="4"/>
  <c r="AP38" i="4"/>
  <c r="AQ36" i="4"/>
  <c r="AR36" i="4"/>
  <c r="K34" i="4"/>
  <c r="J34" i="4"/>
  <c r="I36" i="4"/>
  <c r="T33" i="4"/>
  <c r="U31" i="4"/>
  <c r="V31" i="4"/>
  <c r="AE36" i="4"/>
  <c r="AG34" i="4"/>
  <c r="AF34" i="4"/>
  <c r="T34" i="4"/>
  <c r="V32" i="4"/>
  <c r="U32" i="4"/>
  <c r="AE37" i="4" l="1"/>
  <c r="AG35" i="4"/>
  <c r="AF35" i="4"/>
  <c r="AP39" i="4"/>
  <c r="AR37" i="4"/>
  <c r="AQ37" i="4"/>
  <c r="AG36" i="4"/>
  <c r="AF36" i="4"/>
  <c r="AE38" i="4"/>
  <c r="K35" i="4"/>
  <c r="J35" i="4"/>
  <c r="I37" i="4"/>
  <c r="T35" i="4"/>
  <c r="V33" i="4"/>
  <c r="U33" i="4"/>
  <c r="V34" i="4"/>
  <c r="U34" i="4"/>
  <c r="T36" i="4"/>
  <c r="AP40" i="4"/>
  <c r="AR38" i="4"/>
  <c r="AQ38" i="4"/>
  <c r="J36" i="4"/>
  <c r="K36" i="4"/>
  <c r="I38" i="4"/>
  <c r="T37" i="4" l="1"/>
  <c r="U35" i="4"/>
  <c r="V35" i="4"/>
  <c r="K37" i="4"/>
  <c r="J37" i="4"/>
  <c r="I39" i="4"/>
  <c r="AR39" i="4"/>
  <c r="AQ39" i="4"/>
  <c r="AP41" i="4"/>
  <c r="K38" i="4"/>
  <c r="J38" i="4"/>
  <c r="I40" i="4"/>
  <c r="AP42" i="4"/>
  <c r="AQ40" i="4"/>
  <c r="AR40" i="4"/>
  <c r="T38" i="4"/>
  <c r="V36" i="4"/>
  <c r="U36" i="4"/>
  <c r="AE40" i="4"/>
  <c r="AG38" i="4"/>
  <c r="AF38" i="4"/>
  <c r="AF37" i="4"/>
  <c r="AE39" i="4"/>
  <c r="AG37" i="4"/>
  <c r="AE41" i="4" l="1"/>
  <c r="AG39" i="4"/>
  <c r="AF39" i="4"/>
  <c r="AP44" i="4"/>
  <c r="AR42" i="4"/>
  <c r="AQ42" i="4"/>
  <c r="K39" i="4"/>
  <c r="J39" i="4"/>
  <c r="I41" i="4"/>
  <c r="J40" i="4"/>
  <c r="K40" i="4"/>
  <c r="I42" i="4"/>
  <c r="AG40" i="4"/>
  <c r="AF40" i="4"/>
  <c r="AE42" i="4"/>
  <c r="V38" i="4"/>
  <c r="U38" i="4"/>
  <c r="T40" i="4"/>
  <c r="AP43" i="4"/>
  <c r="AR41" i="4"/>
  <c r="AQ41" i="4"/>
  <c r="T39" i="4"/>
  <c r="V37" i="4"/>
  <c r="U37" i="4"/>
  <c r="AE44" i="4" l="1"/>
  <c r="AG42" i="4"/>
  <c r="AF42" i="4"/>
  <c r="K42" i="4"/>
  <c r="J42" i="4"/>
  <c r="I44" i="4"/>
  <c r="AP46" i="4"/>
  <c r="AQ44" i="4"/>
  <c r="AR44" i="4"/>
  <c r="AR43" i="4"/>
  <c r="AQ43" i="4"/>
  <c r="AP45" i="4"/>
  <c r="T41" i="4"/>
  <c r="U39" i="4"/>
  <c r="V39" i="4"/>
  <c r="T42" i="4"/>
  <c r="V40" i="4"/>
  <c r="U40" i="4"/>
  <c r="K41" i="4"/>
  <c r="J41" i="4"/>
  <c r="I43" i="4"/>
  <c r="AF41" i="4"/>
  <c r="AE43" i="4"/>
  <c r="AG41" i="4"/>
  <c r="AP48" i="4" l="1"/>
  <c r="AR46" i="4"/>
  <c r="AQ46" i="4"/>
  <c r="K43" i="4"/>
  <c r="J43" i="4"/>
  <c r="I45" i="4"/>
  <c r="T43" i="4"/>
  <c r="V41" i="4"/>
  <c r="U41" i="4"/>
  <c r="V42" i="4"/>
  <c r="U42" i="4"/>
  <c r="T44" i="4"/>
  <c r="AP47" i="4"/>
  <c r="AR45" i="4"/>
  <c r="AQ45" i="4"/>
  <c r="AE45" i="4"/>
  <c r="AG43" i="4"/>
  <c r="AF43" i="4"/>
  <c r="J44" i="4"/>
  <c r="K44" i="4"/>
  <c r="I46" i="4"/>
  <c r="AG44" i="4"/>
  <c r="AF44" i="4"/>
  <c r="AE46" i="4"/>
  <c r="K45" i="4" l="1"/>
  <c r="J45" i="4"/>
  <c r="I47" i="4"/>
  <c r="AF45" i="4"/>
  <c r="AE47" i="4"/>
  <c r="AG45" i="4"/>
  <c r="AP49" i="4"/>
  <c r="AR47" i="4"/>
  <c r="AQ47" i="4"/>
  <c r="T46" i="4"/>
  <c r="V44" i="4"/>
  <c r="U44" i="4"/>
  <c r="AE48" i="4"/>
  <c r="AG46" i="4"/>
  <c r="AF46" i="4"/>
  <c r="T45" i="4"/>
  <c r="U43" i="4"/>
  <c r="V43" i="4"/>
  <c r="K46" i="4"/>
  <c r="J46" i="4"/>
  <c r="I48" i="4"/>
  <c r="AP50" i="4"/>
  <c r="AQ48" i="4"/>
  <c r="AR48" i="4"/>
  <c r="T47" i="4" l="1"/>
  <c r="V45" i="4"/>
  <c r="U45" i="4"/>
  <c r="AR49" i="4"/>
  <c r="AQ49" i="4"/>
  <c r="AP51" i="4"/>
  <c r="AG47" i="4"/>
  <c r="AE49" i="4"/>
  <c r="AF47" i="4"/>
  <c r="AE50" i="4"/>
  <c r="AG48" i="4"/>
  <c r="AF48" i="4"/>
  <c r="AQ50" i="4"/>
  <c r="AP52" i="4"/>
  <c r="AR50" i="4"/>
  <c r="J48" i="4"/>
  <c r="K48" i="4"/>
  <c r="I50" i="4"/>
  <c r="V46" i="4"/>
  <c r="U46" i="4"/>
  <c r="T48" i="4"/>
  <c r="K47" i="4"/>
  <c r="J47" i="4"/>
  <c r="I49" i="4"/>
  <c r="AP53" i="4" l="1"/>
  <c r="AR51" i="4"/>
  <c r="AQ51" i="4"/>
  <c r="T50" i="4"/>
  <c r="V48" i="4"/>
  <c r="U48" i="4"/>
  <c r="AE51" i="4"/>
  <c r="AF49" i="4"/>
  <c r="AG49" i="4"/>
  <c r="AP54" i="4"/>
  <c r="AR52" i="4"/>
  <c r="AQ52" i="4"/>
  <c r="AE52" i="4"/>
  <c r="AF50" i="4"/>
  <c r="AG50" i="4"/>
  <c r="J49" i="4"/>
  <c r="K49" i="4"/>
  <c r="I51" i="4"/>
  <c r="K50" i="4"/>
  <c r="J50" i="4"/>
  <c r="I52" i="4"/>
  <c r="T49" i="4"/>
  <c r="U47" i="4"/>
  <c r="V47" i="4"/>
  <c r="U49" i="4" l="1"/>
  <c r="T51" i="4"/>
  <c r="V49" i="4"/>
  <c r="J52" i="4"/>
  <c r="K52" i="4"/>
  <c r="I54" i="4"/>
  <c r="AG52" i="4"/>
  <c r="AF52" i="4"/>
  <c r="AE54" i="4"/>
  <c r="AG51" i="4"/>
  <c r="AF51" i="4"/>
  <c r="AE53" i="4"/>
  <c r="T52" i="4"/>
  <c r="V50" i="4"/>
  <c r="U50" i="4"/>
  <c r="AQ54" i="4"/>
  <c r="AP56" i="4"/>
  <c r="AR54" i="4"/>
  <c r="I53" i="4"/>
  <c r="J51" i="4"/>
  <c r="K51" i="4"/>
  <c r="AR53" i="4"/>
  <c r="AQ53" i="4"/>
  <c r="AP55" i="4"/>
  <c r="K54" i="4" l="1"/>
  <c r="J54" i="4"/>
  <c r="I56" i="4"/>
  <c r="V52" i="4"/>
  <c r="U52" i="4"/>
  <c r="T54" i="4"/>
  <c r="AE55" i="4"/>
  <c r="AF53" i="4"/>
  <c r="AG53" i="4"/>
  <c r="AP57" i="4"/>
  <c r="AR55" i="4"/>
  <c r="AQ55" i="4"/>
  <c r="K53" i="4"/>
  <c r="J53" i="4"/>
  <c r="I55" i="4"/>
  <c r="T53" i="4"/>
  <c r="V51" i="4"/>
  <c r="U51" i="4"/>
  <c r="AP58" i="4"/>
  <c r="AR56" i="4"/>
  <c r="AQ56" i="4"/>
  <c r="AE56" i="4"/>
  <c r="AG54" i="4"/>
  <c r="AF54" i="4"/>
  <c r="T56" i="4" l="1"/>
  <c r="V54" i="4"/>
  <c r="U54" i="4"/>
  <c r="U53" i="4"/>
  <c r="T55" i="4"/>
  <c r="V53" i="4"/>
  <c r="K55" i="4"/>
  <c r="J55" i="4"/>
  <c r="I57" i="4"/>
  <c r="AQ58" i="4"/>
  <c r="AP60" i="4"/>
  <c r="AR58" i="4"/>
  <c r="J56" i="4"/>
  <c r="K56" i="4"/>
  <c r="I58" i="4"/>
  <c r="AF56" i="4"/>
  <c r="AE58" i="4"/>
  <c r="AG56" i="4"/>
  <c r="AR57" i="4"/>
  <c r="AQ57" i="4"/>
  <c r="AP59" i="4"/>
  <c r="AG55" i="4"/>
  <c r="AF55" i="4"/>
  <c r="AE57" i="4"/>
  <c r="T57" i="4" l="1"/>
  <c r="V55" i="4"/>
  <c r="U55" i="4"/>
  <c r="AP61" i="4"/>
  <c r="AR59" i="4"/>
  <c r="AQ59" i="4"/>
  <c r="AE59" i="4"/>
  <c r="AF57" i="4"/>
  <c r="AG57" i="4"/>
  <c r="AP62" i="4"/>
  <c r="AR60" i="4"/>
  <c r="AQ60" i="4"/>
  <c r="K58" i="4"/>
  <c r="J58" i="4"/>
  <c r="I60" i="4"/>
  <c r="AE60" i="4"/>
  <c r="AG58" i="4"/>
  <c r="AF58" i="4"/>
  <c r="K57" i="4"/>
  <c r="J57" i="4"/>
  <c r="I59" i="4"/>
  <c r="V56" i="4"/>
  <c r="U56" i="4"/>
  <c r="T58" i="4"/>
  <c r="AF60" i="4" l="1"/>
  <c r="AE62" i="4"/>
  <c r="AG60" i="4"/>
  <c r="J60" i="4"/>
  <c r="K60" i="4"/>
  <c r="I62" i="4"/>
  <c r="AR61" i="4"/>
  <c r="AQ61" i="4"/>
  <c r="AP63" i="4"/>
  <c r="T60" i="4"/>
  <c r="V58" i="4"/>
  <c r="U58" i="4"/>
  <c r="J59" i="4"/>
  <c r="K59" i="4"/>
  <c r="I61" i="4"/>
  <c r="AQ62" i="4"/>
  <c r="AP64" i="4"/>
  <c r="AR62" i="4"/>
  <c r="AG59" i="4"/>
  <c r="AF59" i="4"/>
  <c r="AE61" i="4"/>
  <c r="U57" i="4"/>
  <c r="T59" i="4"/>
  <c r="V57" i="4"/>
  <c r="K62" i="4" l="1"/>
  <c r="J62" i="4"/>
  <c r="I64" i="4"/>
  <c r="K61" i="4"/>
  <c r="J61" i="4"/>
  <c r="I63" i="4"/>
  <c r="AE63" i="4"/>
  <c r="AF61" i="4"/>
  <c r="AG61" i="4"/>
  <c r="V60" i="4"/>
  <c r="U60" i="4"/>
  <c r="T62" i="4"/>
  <c r="AE64" i="4"/>
  <c r="AG62" i="4"/>
  <c r="AF62" i="4"/>
  <c r="T61" i="4"/>
  <c r="V59" i="4"/>
  <c r="U59" i="4"/>
  <c r="AP66" i="4"/>
  <c r="AR64" i="4"/>
  <c r="AQ64" i="4"/>
  <c r="AP65" i="4"/>
  <c r="AR63" i="4"/>
  <c r="AQ63" i="4"/>
  <c r="AG63" i="4" l="1"/>
  <c r="AF63" i="4"/>
  <c r="AE65" i="4"/>
  <c r="J63" i="4"/>
  <c r="K63" i="4"/>
  <c r="I65" i="4"/>
  <c r="T64" i="4"/>
  <c r="V62" i="4"/>
  <c r="U62" i="4"/>
  <c r="U61" i="4"/>
  <c r="T63" i="4"/>
  <c r="V61" i="4"/>
  <c r="J64" i="4"/>
  <c r="K64" i="4"/>
  <c r="I66" i="4"/>
  <c r="AR65" i="4"/>
  <c r="AQ65" i="4"/>
  <c r="AP67" i="4"/>
  <c r="AQ66" i="4"/>
  <c r="AP68" i="4"/>
  <c r="AR66" i="4"/>
  <c r="AF64" i="4"/>
  <c r="AE66" i="4"/>
  <c r="AG64" i="4"/>
  <c r="V64" i="4" l="1"/>
  <c r="U64" i="4"/>
  <c r="T66" i="4"/>
  <c r="K65" i="4"/>
  <c r="J65" i="4"/>
  <c r="I67" i="4"/>
  <c r="AP70" i="4"/>
  <c r="AR68" i="4"/>
  <c r="AQ68" i="4"/>
  <c r="K66" i="4"/>
  <c r="J66" i="4"/>
  <c r="I68" i="4"/>
  <c r="T65" i="4"/>
  <c r="V63" i="4"/>
  <c r="U63" i="4"/>
  <c r="AP69" i="4"/>
  <c r="AR67" i="4"/>
  <c r="AQ67" i="4"/>
  <c r="AE68" i="4"/>
  <c r="AG66" i="4"/>
  <c r="AF66" i="4"/>
  <c r="AE67" i="4"/>
  <c r="AF65" i="4"/>
  <c r="AG65" i="4"/>
  <c r="AR69" i="4" l="1"/>
  <c r="AQ69" i="4"/>
  <c r="AP71" i="4"/>
  <c r="U65" i="4"/>
  <c r="T67" i="4"/>
  <c r="V65" i="4"/>
  <c r="AQ70" i="4"/>
  <c r="AP72" i="4"/>
  <c r="AR70" i="4"/>
  <c r="T68" i="4"/>
  <c r="V66" i="4"/>
  <c r="U66" i="4"/>
  <c r="J68" i="4"/>
  <c r="K68" i="4"/>
  <c r="I70" i="4"/>
  <c r="AG67" i="4"/>
  <c r="AF67" i="4"/>
  <c r="AE69" i="4"/>
  <c r="J67" i="4"/>
  <c r="K67" i="4"/>
  <c r="I69" i="4"/>
  <c r="AF68" i="4"/>
  <c r="AE70" i="4"/>
  <c r="AG68" i="4"/>
  <c r="AP74" i="4" l="1"/>
  <c r="AR72" i="4"/>
  <c r="AQ72" i="4"/>
  <c r="K70" i="4"/>
  <c r="J70" i="4"/>
  <c r="I72" i="4"/>
  <c r="K69" i="4"/>
  <c r="J69" i="4"/>
  <c r="I71" i="4"/>
  <c r="T69" i="4"/>
  <c r="V67" i="4"/>
  <c r="U67" i="4"/>
  <c r="AP73" i="4"/>
  <c r="AR71" i="4"/>
  <c r="AQ71" i="4"/>
  <c r="AE71" i="4"/>
  <c r="AF69" i="4"/>
  <c r="AG69" i="4"/>
  <c r="AE72" i="4"/>
  <c r="AG70" i="4"/>
  <c r="AF70" i="4"/>
  <c r="V68" i="4"/>
  <c r="U68" i="4"/>
  <c r="T70" i="4"/>
  <c r="AG71" i="4" l="1"/>
  <c r="AF71" i="4"/>
  <c r="AE73" i="4"/>
  <c r="AR73" i="4"/>
  <c r="AQ73" i="4"/>
  <c r="AP75" i="4"/>
  <c r="T72" i="4"/>
  <c r="V70" i="4"/>
  <c r="U70" i="4"/>
  <c r="J72" i="4"/>
  <c r="K72" i="4"/>
  <c r="I74" i="4"/>
  <c r="AF72" i="4"/>
  <c r="AE74" i="4"/>
  <c r="AG72" i="4"/>
  <c r="U69" i="4"/>
  <c r="T71" i="4"/>
  <c r="V69" i="4"/>
  <c r="J71" i="4"/>
  <c r="K71" i="4"/>
  <c r="I73" i="4"/>
  <c r="AQ74" i="4"/>
  <c r="AP76" i="4"/>
  <c r="AR74" i="4"/>
  <c r="AE76" i="4" l="1"/>
  <c r="AG74" i="4"/>
  <c r="AF74" i="4"/>
  <c r="AP77" i="4"/>
  <c r="AR75" i="4"/>
  <c r="AQ75" i="4"/>
  <c r="AE75" i="4"/>
  <c r="AF73" i="4"/>
  <c r="AG73" i="4"/>
  <c r="AP78" i="4"/>
  <c r="AR76" i="4"/>
  <c r="AQ76" i="4"/>
  <c r="K74" i="4"/>
  <c r="J74" i="4"/>
  <c r="I76" i="4"/>
  <c r="V72" i="4"/>
  <c r="U72" i="4"/>
  <c r="T74" i="4"/>
  <c r="K73" i="4"/>
  <c r="J73" i="4"/>
  <c r="I75" i="4"/>
  <c r="T73" i="4"/>
  <c r="V71" i="4"/>
  <c r="U71" i="4"/>
  <c r="U73" i="4" l="1"/>
  <c r="T75" i="4"/>
  <c r="V73" i="4"/>
  <c r="J76" i="4"/>
  <c r="K76" i="4"/>
  <c r="I78" i="4"/>
  <c r="J75" i="4"/>
  <c r="K75" i="4"/>
  <c r="I77" i="4"/>
  <c r="AR77" i="4"/>
  <c r="AQ77" i="4"/>
  <c r="AP79" i="4"/>
  <c r="AG75" i="4"/>
  <c r="AF75" i="4"/>
  <c r="AE77" i="4"/>
  <c r="T76" i="4"/>
  <c r="V74" i="4"/>
  <c r="U74" i="4"/>
  <c r="AQ78" i="4"/>
  <c r="AP80" i="4"/>
  <c r="AR78" i="4"/>
  <c r="AE78" i="4"/>
  <c r="AF76" i="4"/>
  <c r="AG76" i="4"/>
  <c r="V76" i="4" l="1"/>
  <c r="U76" i="4"/>
  <c r="T78" i="4"/>
  <c r="AP82" i="4"/>
  <c r="AR80" i="4"/>
  <c r="AQ80" i="4"/>
  <c r="K78" i="4"/>
  <c r="J78" i="4"/>
  <c r="I80" i="4"/>
  <c r="T77" i="4"/>
  <c r="V75" i="4"/>
  <c r="U75" i="4"/>
  <c r="AE79" i="4"/>
  <c r="AG77" i="4"/>
  <c r="AF77" i="4"/>
  <c r="AE80" i="4"/>
  <c r="AG78" i="4"/>
  <c r="AF78" i="4"/>
  <c r="AP81" i="4"/>
  <c r="AR79" i="4"/>
  <c r="AQ79" i="4"/>
  <c r="K77" i="4"/>
  <c r="J77" i="4"/>
  <c r="I79" i="4"/>
  <c r="J79" i="4" l="1"/>
  <c r="K79" i="4"/>
  <c r="I81" i="4"/>
  <c r="AE82" i="4"/>
  <c r="AF80" i="4"/>
  <c r="AG80" i="4"/>
  <c r="AG79" i="4"/>
  <c r="AF79" i="4"/>
  <c r="AE81" i="4"/>
  <c r="AQ82" i="4"/>
  <c r="AP84" i="4"/>
  <c r="AR82" i="4"/>
  <c r="AR81" i="4"/>
  <c r="AQ81" i="4"/>
  <c r="AP83" i="4"/>
  <c r="T80" i="4"/>
  <c r="V78" i="4"/>
  <c r="U78" i="4"/>
  <c r="U77" i="4"/>
  <c r="T79" i="4"/>
  <c r="V77" i="4"/>
  <c r="K80" i="4"/>
  <c r="J80" i="4"/>
  <c r="I82" i="4"/>
  <c r="K82" i="4" l="1"/>
  <c r="J82" i="4"/>
  <c r="I84" i="4"/>
  <c r="AP85" i="4"/>
  <c r="AR83" i="4"/>
  <c r="AQ83" i="4"/>
  <c r="AE84" i="4"/>
  <c r="AG82" i="4"/>
  <c r="AF82" i="4"/>
  <c r="V80" i="4"/>
  <c r="U80" i="4"/>
  <c r="T82" i="4"/>
  <c r="T81" i="4"/>
  <c r="V79" i="4"/>
  <c r="U79" i="4"/>
  <c r="AP86" i="4"/>
  <c r="AR84" i="4"/>
  <c r="AQ84" i="4"/>
  <c r="K81" i="4"/>
  <c r="J81" i="4"/>
  <c r="I83" i="4"/>
  <c r="AE83" i="4"/>
  <c r="AG81" i="4"/>
  <c r="AF81" i="4"/>
  <c r="AG83" i="4" l="1"/>
  <c r="AF83" i="4"/>
  <c r="AE85" i="4"/>
  <c r="U81" i="4"/>
  <c r="T83" i="4"/>
  <c r="V81" i="4"/>
  <c r="J83" i="4"/>
  <c r="K83" i="4"/>
  <c r="I85" i="4"/>
  <c r="T84" i="4"/>
  <c r="V82" i="4"/>
  <c r="U82" i="4"/>
  <c r="AP87" i="4"/>
  <c r="AR85" i="4"/>
  <c r="AQ85" i="4"/>
  <c r="AQ86" i="4"/>
  <c r="AP88" i="4"/>
  <c r="AR86" i="4"/>
  <c r="AE86" i="4"/>
  <c r="AF84" i="4"/>
  <c r="AG84" i="4"/>
  <c r="K84" i="4"/>
  <c r="J84" i="4"/>
  <c r="I86" i="4"/>
  <c r="K86" i="4" l="1"/>
  <c r="J86" i="4"/>
  <c r="I88" i="4"/>
  <c r="AQ87" i="4"/>
  <c r="AP89" i="4"/>
  <c r="AR87" i="4"/>
  <c r="T85" i="4"/>
  <c r="V83" i="4"/>
  <c r="U83" i="4"/>
  <c r="K85" i="4"/>
  <c r="J85" i="4"/>
  <c r="I87" i="4"/>
  <c r="AG86" i="4"/>
  <c r="AF86" i="4"/>
  <c r="AE88" i="4"/>
  <c r="AE87" i="4"/>
  <c r="AG85" i="4"/>
  <c r="AF85" i="4"/>
  <c r="V84" i="4"/>
  <c r="U84" i="4"/>
  <c r="T86" i="4"/>
  <c r="AQ88" i="4"/>
  <c r="AP90" i="4"/>
  <c r="AR88" i="4"/>
  <c r="AR90" i="4" l="1"/>
  <c r="AQ90" i="4"/>
  <c r="AP92" i="4"/>
  <c r="AG87" i="4"/>
  <c r="AF87" i="4"/>
  <c r="AE89" i="4"/>
  <c r="U85" i="4"/>
  <c r="T87" i="4"/>
  <c r="V85" i="4"/>
  <c r="AQ89" i="4"/>
  <c r="AP91" i="4"/>
  <c r="AR89" i="4"/>
  <c r="AE90" i="4"/>
  <c r="AF88" i="4"/>
  <c r="AG88" i="4"/>
  <c r="J87" i="4"/>
  <c r="K87" i="4"/>
  <c r="I89" i="4"/>
  <c r="V86" i="4"/>
  <c r="T88" i="4"/>
  <c r="U86" i="4"/>
  <c r="K88" i="4"/>
  <c r="J88" i="4"/>
  <c r="I90" i="4"/>
  <c r="U87" i="4" l="1"/>
  <c r="T89" i="4"/>
  <c r="V87" i="4"/>
  <c r="AE91" i="4"/>
  <c r="AG89" i="4"/>
  <c r="AF89" i="4"/>
  <c r="AG90" i="4"/>
  <c r="AF90" i="4"/>
  <c r="AE92" i="4"/>
  <c r="K90" i="4"/>
  <c r="J90" i="4"/>
  <c r="I92" i="4"/>
  <c r="U88" i="4"/>
  <c r="T90" i="4"/>
  <c r="V88" i="4"/>
  <c r="AP93" i="4"/>
  <c r="AQ91" i="4"/>
  <c r="AR91" i="4"/>
  <c r="AR92" i="4"/>
  <c r="AQ92" i="4"/>
  <c r="AP94" i="4"/>
  <c r="K89" i="4"/>
  <c r="I91" i="4"/>
  <c r="J89" i="4"/>
  <c r="K91" i="4" l="1"/>
  <c r="J91" i="4"/>
  <c r="I93" i="4"/>
  <c r="AR94" i="4"/>
  <c r="AP96" i="4"/>
  <c r="AQ94" i="4"/>
  <c r="AE93" i="4"/>
  <c r="AG91" i="4"/>
  <c r="AF91" i="4"/>
  <c r="T92" i="4"/>
  <c r="U90" i="4"/>
  <c r="V90" i="4"/>
  <c r="AQ93" i="4"/>
  <c r="AP95" i="4"/>
  <c r="AR93" i="4"/>
  <c r="K92" i="4"/>
  <c r="J92" i="4"/>
  <c r="I94" i="4"/>
  <c r="V89" i="4"/>
  <c r="T91" i="4"/>
  <c r="U89" i="4"/>
  <c r="AE94" i="4"/>
  <c r="AG92" i="4"/>
  <c r="AF92" i="4"/>
  <c r="AE95" i="4" l="1"/>
  <c r="AG93" i="4"/>
  <c r="AF93" i="4"/>
  <c r="AP97" i="4"/>
  <c r="AQ95" i="4"/>
  <c r="AR95" i="4"/>
  <c r="AR96" i="4"/>
  <c r="AQ96" i="4"/>
  <c r="AP98" i="4"/>
  <c r="U91" i="4"/>
  <c r="T93" i="4"/>
  <c r="V91" i="4"/>
  <c r="K93" i="4"/>
  <c r="J93" i="4"/>
  <c r="I95" i="4"/>
  <c r="AG94" i="4"/>
  <c r="AF94" i="4"/>
  <c r="AE96" i="4"/>
  <c r="K94" i="4"/>
  <c r="J94" i="4"/>
  <c r="I96" i="4"/>
  <c r="U92" i="4"/>
  <c r="T94" i="4"/>
  <c r="V92" i="4"/>
  <c r="T96" i="4" l="1"/>
  <c r="U94" i="4"/>
  <c r="V94" i="4"/>
  <c r="AR98" i="4"/>
  <c r="AQ98" i="4"/>
  <c r="AP100" i="4"/>
  <c r="K96" i="4"/>
  <c r="J96" i="4"/>
  <c r="I98" i="4"/>
  <c r="AE97" i="4"/>
  <c r="AG95" i="4"/>
  <c r="AF95" i="4"/>
  <c r="K95" i="4"/>
  <c r="J95" i="4"/>
  <c r="I97" i="4"/>
  <c r="V93" i="4"/>
  <c r="U93" i="4"/>
  <c r="T95" i="4"/>
  <c r="AQ97" i="4"/>
  <c r="AP99" i="4"/>
  <c r="AR97" i="4"/>
  <c r="AE98" i="4"/>
  <c r="AG96" i="4"/>
  <c r="AF96" i="4"/>
  <c r="K97" i="4" l="1"/>
  <c r="J97" i="4"/>
  <c r="I99" i="4"/>
  <c r="AR100" i="4"/>
  <c r="AQ100" i="4"/>
  <c r="AP102" i="4"/>
  <c r="AG98" i="4"/>
  <c r="AF98" i="4"/>
  <c r="AE100" i="4"/>
  <c r="AP101" i="4"/>
  <c r="AQ99" i="4"/>
  <c r="AR99" i="4"/>
  <c r="V95" i="4"/>
  <c r="U95" i="4"/>
  <c r="T97" i="4"/>
  <c r="AE99" i="4"/>
  <c r="AG97" i="4"/>
  <c r="AF97" i="4"/>
  <c r="J98" i="4"/>
  <c r="K98" i="4"/>
  <c r="I100" i="4"/>
  <c r="U96" i="4"/>
  <c r="T98" i="4"/>
  <c r="V96" i="4"/>
  <c r="V97" i="4" l="1"/>
  <c r="U97" i="4"/>
  <c r="T99" i="4"/>
  <c r="K100" i="4"/>
  <c r="J100" i="4"/>
  <c r="I102" i="4"/>
  <c r="K99" i="4"/>
  <c r="J99" i="4"/>
  <c r="I101" i="4"/>
  <c r="T100" i="4"/>
  <c r="U98" i="4"/>
  <c r="V98" i="4"/>
  <c r="AE101" i="4"/>
  <c r="AG99" i="4"/>
  <c r="AF99" i="4"/>
  <c r="AR102" i="4"/>
  <c r="AQ102" i="4"/>
  <c r="AP104" i="4"/>
  <c r="AQ101" i="4"/>
  <c r="AP103" i="4"/>
  <c r="AR101" i="4"/>
  <c r="AE102" i="4"/>
  <c r="AG100" i="4"/>
  <c r="AF100" i="4"/>
  <c r="AG102" i="4" l="1"/>
  <c r="AF102" i="4"/>
  <c r="AE104" i="4"/>
  <c r="AP105" i="4"/>
  <c r="AQ103" i="4"/>
  <c r="AR103" i="4"/>
  <c r="V99" i="4"/>
  <c r="U99" i="4"/>
  <c r="T101" i="4"/>
  <c r="K102" i="4"/>
  <c r="J102" i="4"/>
  <c r="I104" i="4"/>
  <c r="AE103" i="4"/>
  <c r="AG101" i="4"/>
  <c r="AF101" i="4"/>
  <c r="AR104" i="4"/>
  <c r="AQ104" i="4"/>
  <c r="AP106" i="4"/>
  <c r="U100" i="4"/>
  <c r="T102" i="4"/>
  <c r="V100" i="4"/>
  <c r="K101" i="4"/>
  <c r="J101" i="4"/>
  <c r="I103" i="4"/>
  <c r="T104" i="4" l="1"/>
  <c r="U102" i="4"/>
  <c r="V102" i="4"/>
  <c r="K104" i="4"/>
  <c r="J104" i="4"/>
  <c r="I106" i="4"/>
  <c r="AQ105" i="4"/>
  <c r="AP107" i="4"/>
  <c r="AR105" i="4"/>
  <c r="AE106" i="4"/>
  <c r="AG104" i="4"/>
  <c r="AF104" i="4"/>
  <c r="AR106" i="4"/>
  <c r="AP108" i="4"/>
  <c r="AQ106" i="4"/>
  <c r="K103" i="4"/>
  <c r="J103" i="4"/>
  <c r="I105" i="4"/>
  <c r="AE105" i="4"/>
  <c r="AF103" i="4"/>
  <c r="AG103" i="4"/>
  <c r="V101" i="4"/>
  <c r="T103" i="4"/>
  <c r="U101" i="4"/>
  <c r="AP109" i="4" l="1"/>
  <c r="AQ107" i="4"/>
  <c r="AR107" i="4"/>
  <c r="AR108" i="4"/>
  <c r="AQ108" i="4"/>
  <c r="AP110" i="4"/>
  <c r="AE107" i="4"/>
  <c r="AG105" i="4"/>
  <c r="AF105" i="4"/>
  <c r="AG106" i="4"/>
  <c r="AF106" i="4"/>
  <c r="AE108" i="4"/>
  <c r="V103" i="4"/>
  <c r="U103" i="4"/>
  <c r="T105" i="4"/>
  <c r="K106" i="4"/>
  <c r="J106" i="4"/>
  <c r="I108" i="4"/>
  <c r="K105" i="4"/>
  <c r="J105" i="4"/>
  <c r="I107" i="4"/>
  <c r="U104" i="4"/>
  <c r="T106" i="4"/>
  <c r="V104" i="4"/>
  <c r="K108" i="4" l="1"/>
  <c r="J108" i="4"/>
  <c r="I110" i="4"/>
  <c r="T108" i="4"/>
  <c r="U106" i="4"/>
  <c r="V106" i="4"/>
  <c r="AE109" i="4"/>
  <c r="AG107" i="4"/>
  <c r="AF107" i="4"/>
  <c r="AR110" i="4"/>
  <c r="AP112" i="4"/>
  <c r="AQ110" i="4"/>
  <c r="K107" i="4"/>
  <c r="J107" i="4"/>
  <c r="I109" i="4"/>
  <c r="V105" i="4"/>
  <c r="U105" i="4"/>
  <c r="T107" i="4"/>
  <c r="AE110" i="4"/>
  <c r="AG108" i="4"/>
  <c r="AF108" i="4"/>
  <c r="AQ109" i="4"/>
  <c r="AP111" i="4"/>
  <c r="AR109" i="4"/>
  <c r="AP113" i="4" l="1"/>
  <c r="AQ111" i="4"/>
  <c r="AR111" i="4"/>
  <c r="AE111" i="4"/>
  <c r="AG109" i="4"/>
  <c r="AF109" i="4"/>
  <c r="K109" i="4"/>
  <c r="J109" i="4"/>
  <c r="I111" i="4"/>
  <c r="U108" i="4"/>
  <c r="T110" i="4"/>
  <c r="V108" i="4"/>
  <c r="AR112" i="4"/>
  <c r="AQ112" i="4"/>
  <c r="AP114" i="4"/>
  <c r="V107" i="4"/>
  <c r="U107" i="4"/>
  <c r="T109" i="4"/>
  <c r="AG110" i="4"/>
  <c r="AF110" i="4"/>
  <c r="AE112" i="4"/>
  <c r="K110" i="4"/>
  <c r="J110" i="4"/>
  <c r="I112" i="4"/>
  <c r="K112" i="4" l="1"/>
  <c r="J112" i="4"/>
  <c r="I114" i="4"/>
  <c r="AR114" i="4"/>
  <c r="AQ114" i="4"/>
  <c r="AP116" i="4"/>
  <c r="AE114" i="4"/>
  <c r="AG112" i="4"/>
  <c r="AF112" i="4"/>
  <c r="AE113" i="4"/>
  <c r="AG111" i="4"/>
  <c r="AF111" i="4"/>
  <c r="T112" i="4"/>
  <c r="U110" i="4"/>
  <c r="V110" i="4"/>
  <c r="V109" i="4"/>
  <c r="U109" i="4"/>
  <c r="T111" i="4"/>
  <c r="K111" i="4"/>
  <c r="J111" i="4"/>
  <c r="I113" i="4"/>
  <c r="AQ113" i="4"/>
  <c r="AP115" i="4"/>
  <c r="AR113" i="4"/>
  <c r="AG114" i="4" l="1"/>
  <c r="AF114" i="4"/>
  <c r="AE116" i="4"/>
  <c r="AR116" i="4"/>
  <c r="AQ116" i="4"/>
  <c r="AP118" i="4"/>
  <c r="K113" i="4"/>
  <c r="J113" i="4"/>
  <c r="I115" i="4"/>
  <c r="U112" i="4"/>
  <c r="T114" i="4"/>
  <c r="V112" i="4"/>
  <c r="AP117" i="4"/>
  <c r="AQ115" i="4"/>
  <c r="AR115" i="4"/>
  <c r="J114" i="4"/>
  <c r="K114" i="4"/>
  <c r="I116" i="4"/>
  <c r="V111" i="4"/>
  <c r="U111" i="4"/>
  <c r="T113" i="4"/>
  <c r="AE115" i="4"/>
  <c r="AG113" i="4"/>
  <c r="AF113" i="4"/>
  <c r="AR118" i="4" l="1"/>
  <c r="AQ118" i="4"/>
  <c r="AP120" i="4"/>
  <c r="AQ117" i="4"/>
  <c r="AP119" i="4"/>
  <c r="AR117" i="4"/>
  <c r="V113" i="4"/>
  <c r="U113" i="4"/>
  <c r="T115" i="4"/>
  <c r="AE118" i="4"/>
  <c r="AG116" i="4"/>
  <c r="AF116" i="4"/>
  <c r="K116" i="4"/>
  <c r="J116" i="4"/>
  <c r="I118" i="4"/>
  <c r="AE117" i="4"/>
  <c r="AG115" i="4"/>
  <c r="AF115" i="4"/>
  <c r="T116" i="4"/>
  <c r="U114" i="4"/>
  <c r="V114" i="4"/>
  <c r="K115" i="4"/>
  <c r="J115" i="4"/>
  <c r="I117" i="4"/>
  <c r="AE119" i="4" l="1"/>
  <c r="AG117" i="4"/>
  <c r="AF117" i="4"/>
  <c r="K118" i="4"/>
  <c r="J118" i="4"/>
  <c r="I120" i="4"/>
  <c r="AP121" i="4"/>
  <c r="AQ119" i="4"/>
  <c r="AR119" i="4"/>
  <c r="K117" i="4"/>
  <c r="J117" i="4"/>
  <c r="I119" i="4"/>
  <c r="AR120" i="4"/>
  <c r="AQ120" i="4"/>
  <c r="AP122" i="4"/>
  <c r="AG118" i="4"/>
  <c r="AF118" i="4"/>
  <c r="AE120" i="4"/>
  <c r="U116" i="4"/>
  <c r="T118" i="4"/>
  <c r="V116" i="4"/>
  <c r="V115" i="4"/>
  <c r="U115" i="4"/>
  <c r="T117" i="4"/>
  <c r="V117" i="4" l="1"/>
  <c r="T119" i="4"/>
  <c r="U117" i="4"/>
  <c r="K120" i="4"/>
  <c r="J120" i="4"/>
  <c r="I122" i="4"/>
  <c r="AP124" i="4"/>
  <c r="AR122" i="4"/>
  <c r="AQ122" i="4"/>
  <c r="T120" i="4"/>
  <c r="U118" i="4"/>
  <c r="V118" i="4"/>
  <c r="K119" i="4"/>
  <c r="J119" i="4"/>
  <c r="I121" i="4"/>
  <c r="AQ121" i="4"/>
  <c r="AP123" i="4"/>
  <c r="AR121" i="4"/>
  <c r="AE122" i="4"/>
  <c r="AG120" i="4"/>
  <c r="AF120" i="4"/>
  <c r="AE121" i="4"/>
  <c r="AF119" i="4"/>
  <c r="AG119" i="4"/>
  <c r="AP126" i="4" l="1"/>
  <c r="AR124" i="4"/>
  <c r="AQ124" i="4"/>
  <c r="K122" i="4"/>
  <c r="J122" i="4"/>
  <c r="I124" i="4"/>
  <c r="AE123" i="4"/>
  <c r="AG121" i="4"/>
  <c r="AF121" i="4"/>
  <c r="K121" i="4"/>
  <c r="J121" i="4"/>
  <c r="I123" i="4"/>
  <c r="AG122" i="4"/>
  <c r="AF122" i="4"/>
  <c r="AE124" i="4"/>
  <c r="U120" i="4"/>
  <c r="T122" i="4"/>
  <c r="V120" i="4"/>
  <c r="V119" i="4"/>
  <c r="U119" i="4"/>
  <c r="T121" i="4"/>
  <c r="AP125" i="4"/>
  <c r="AR123" i="4"/>
  <c r="AQ123" i="4"/>
  <c r="K124" i="4" l="1"/>
  <c r="J124" i="4"/>
  <c r="I126" i="4"/>
  <c r="AE125" i="4"/>
  <c r="AF123" i="4"/>
  <c r="AG123" i="4"/>
  <c r="AQ125" i="4"/>
  <c r="AP127" i="4"/>
  <c r="AR125" i="4"/>
  <c r="T123" i="4"/>
  <c r="V121" i="4"/>
  <c r="U121" i="4"/>
  <c r="AE126" i="4"/>
  <c r="AG124" i="4"/>
  <c r="AF124" i="4"/>
  <c r="K123" i="4"/>
  <c r="J123" i="4"/>
  <c r="I125" i="4"/>
  <c r="T124" i="4"/>
  <c r="U122" i="4"/>
  <c r="V122" i="4"/>
  <c r="AQ126" i="4"/>
  <c r="AP128" i="4"/>
  <c r="AR126" i="4"/>
  <c r="AP130" i="4" l="1"/>
  <c r="AR128" i="4"/>
  <c r="AQ128" i="4"/>
  <c r="AG126" i="4"/>
  <c r="AF126" i="4"/>
  <c r="AE128" i="4"/>
  <c r="AG125" i="4"/>
  <c r="AF125" i="4"/>
  <c r="AE127" i="4"/>
  <c r="AQ127" i="4"/>
  <c r="AP129" i="4"/>
  <c r="AR127" i="4"/>
  <c r="U124" i="4"/>
  <c r="T126" i="4"/>
  <c r="V124" i="4"/>
  <c r="K126" i="4"/>
  <c r="J126" i="4"/>
  <c r="I128" i="4"/>
  <c r="K125" i="4"/>
  <c r="J125" i="4"/>
  <c r="I127" i="4"/>
  <c r="V123" i="4"/>
  <c r="U123" i="4"/>
  <c r="T125" i="4"/>
  <c r="AG128" i="4" l="1"/>
  <c r="AE130" i="4"/>
  <c r="AF128" i="4"/>
  <c r="K127" i="4"/>
  <c r="J127" i="4"/>
  <c r="I129" i="4"/>
  <c r="U126" i="4"/>
  <c r="T128" i="4"/>
  <c r="V126" i="4"/>
  <c r="AP131" i="4"/>
  <c r="AR129" i="4"/>
  <c r="AQ129" i="4"/>
  <c r="K128" i="4"/>
  <c r="J128" i="4"/>
  <c r="I130" i="4"/>
  <c r="V125" i="4"/>
  <c r="T127" i="4"/>
  <c r="U125" i="4"/>
  <c r="AE129" i="4"/>
  <c r="AG127" i="4"/>
  <c r="AF127" i="4"/>
  <c r="AR130" i="4"/>
  <c r="AQ130" i="4"/>
  <c r="AP132" i="4"/>
  <c r="J129" i="4" l="1"/>
  <c r="K129" i="4"/>
  <c r="I131" i="4"/>
  <c r="AP134" i="4"/>
  <c r="AR132" i="4"/>
  <c r="AQ132" i="4"/>
  <c r="AG129" i="4"/>
  <c r="AF129" i="4"/>
  <c r="AE131" i="4"/>
  <c r="T130" i="4"/>
  <c r="V128" i="4"/>
  <c r="U128" i="4"/>
  <c r="AF130" i="4"/>
  <c r="AG130" i="4"/>
  <c r="AE132" i="4"/>
  <c r="J130" i="4"/>
  <c r="K130" i="4"/>
  <c r="I132" i="4"/>
  <c r="AQ131" i="4"/>
  <c r="AP133" i="4"/>
  <c r="AR131" i="4"/>
  <c r="T129" i="4"/>
  <c r="U127" i="4"/>
  <c r="V127" i="4"/>
  <c r="AR134" i="4" l="1"/>
  <c r="AP136" i="4"/>
  <c r="AQ134" i="4"/>
  <c r="K131" i="4"/>
  <c r="J131" i="4"/>
  <c r="I133" i="4"/>
  <c r="V129" i="4"/>
  <c r="T131" i="4"/>
  <c r="U129" i="4"/>
  <c r="AP135" i="4"/>
  <c r="AR133" i="4"/>
  <c r="AQ133" i="4"/>
  <c r="U130" i="4"/>
  <c r="T132" i="4"/>
  <c r="V130" i="4"/>
  <c r="AG132" i="4"/>
  <c r="AF132" i="4"/>
  <c r="AE134" i="4"/>
  <c r="K132" i="4"/>
  <c r="J132" i="4"/>
  <c r="I134" i="4"/>
  <c r="AE133" i="4"/>
  <c r="AF131" i="4"/>
  <c r="AG131" i="4"/>
  <c r="T133" i="4" l="1"/>
  <c r="V131" i="4"/>
  <c r="U131" i="4"/>
  <c r="T134" i="4"/>
  <c r="V132" i="4"/>
  <c r="U132" i="4"/>
  <c r="AE135" i="4"/>
  <c r="AG133" i="4"/>
  <c r="AF133" i="4"/>
  <c r="K133" i="4"/>
  <c r="J133" i="4"/>
  <c r="I135" i="4"/>
  <c r="AG134" i="4"/>
  <c r="AF134" i="4"/>
  <c r="AE136" i="4"/>
  <c r="AQ135" i="4"/>
  <c r="AP137" i="4"/>
  <c r="AR135" i="4"/>
  <c r="AP138" i="4"/>
  <c r="AR136" i="4"/>
  <c r="AQ136" i="4"/>
  <c r="J134" i="4"/>
  <c r="K134" i="4"/>
  <c r="I136" i="4"/>
  <c r="AE137" i="4" l="1"/>
  <c r="AF135" i="4"/>
  <c r="AG135" i="4"/>
  <c r="U134" i="4"/>
  <c r="T136" i="4"/>
  <c r="V134" i="4"/>
  <c r="K135" i="4"/>
  <c r="J135" i="4"/>
  <c r="I137" i="4"/>
  <c r="AR138" i="4"/>
  <c r="AP140" i="4"/>
  <c r="AQ138" i="4"/>
  <c r="AG136" i="4"/>
  <c r="AF136" i="4"/>
  <c r="AE138" i="4"/>
  <c r="K136" i="4"/>
  <c r="J136" i="4"/>
  <c r="I138" i="4"/>
  <c r="AP139" i="4"/>
  <c r="AR137" i="4"/>
  <c r="AQ137" i="4"/>
  <c r="V133" i="4"/>
  <c r="T135" i="4"/>
  <c r="U133" i="4"/>
  <c r="AG138" i="4" l="1"/>
  <c r="AF138" i="4"/>
  <c r="AE140" i="4"/>
  <c r="T138" i="4"/>
  <c r="V136" i="4"/>
  <c r="U136" i="4"/>
  <c r="T137" i="4"/>
  <c r="V135" i="4"/>
  <c r="U135" i="4"/>
  <c r="AP142" i="4"/>
  <c r="AR140" i="4"/>
  <c r="AQ140" i="4"/>
  <c r="AQ139" i="4"/>
  <c r="AP141" i="4"/>
  <c r="AR139" i="4"/>
  <c r="J138" i="4"/>
  <c r="K138" i="4"/>
  <c r="I140" i="4"/>
  <c r="K137" i="4"/>
  <c r="J137" i="4"/>
  <c r="I139" i="4"/>
  <c r="AE139" i="4"/>
  <c r="AG137" i="4"/>
  <c r="AF137" i="4"/>
  <c r="AE141" i="4" l="1"/>
  <c r="AF139" i="4"/>
  <c r="AG139" i="4"/>
  <c r="K139" i="4"/>
  <c r="J139" i="4"/>
  <c r="I141" i="4"/>
  <c r="U138" i="4"/>
  <c r="T140" i="4"/>
  <c r="V138" i="4"/>
  <c r="AP143" i="4"/>
  <c r="AR141" i="4"/>
  <c r="AQ141" i="4"/>
  <c r="V137" i="4"/>
  <c r="U137" i="4"/>
  <c r="T139" i="4"/>
  <c r="AG140" i="4"/>
  <c r="AF140" i="4"/>
  <c r="AE142" i="4"/>
  <c r="K140" i="4"/>
  <c r="J140" i="4"/>
  <c r="I142" i="4"/>
  <c r="AR142" i="4"/>
  <c r="AP144" i="4"/>
  <c r="AQ142" i="4"/>
  <c r="T142" i="4" l="1"/>
  <c r="V140" i="4"/>
  <c r="U140" i="4"/>
  <c r="T141" i="4"/>
  <c r="V139" i="4"/>
  <c r="U139" i="4"/>
  <c r="K141" i="4"/>
  <c r="J141" i="4"/>
  <c r="I143" i="4"/>
  <c r="J142" i="4"/>
  <c r="K142" i="4"/>
  <c r="I144" i="4"/>
  <c r="AG142" i="4"/>
  <c r="AF142" i="4"/>
  <c r="AE144" i="4"/>
  <c r="AP146" i="4"/>
  <c r="AR144" i="4"/>
  <c r="AQ144" i="4"/>
  <c r="AQ143" i="4"/>
  <c r="AP145" i="4"/>
  <c r="AR143" i="4"/>
  <c r="AE143" i="4"/>
  <c r="AG141" i="4"/>
  <c r="AF141" i="4"/>
  <c r="AP147" i="4" l="1"/>
  <c r="AR145" i="4"/>
  <c r="AQ145" i="4"/>
  <c r="V141" i="4"/>
  <c r="T143" i="4"/>
  <c r="U141" i="4"/>
  <c r="K144" i="4"/>
  <c r="J144" i="4"/>
  <c r="I146" i="4"/>
  <c r="AG144" i="4"/>
  <c r="AF144" i="4"/>
  <c r="AE146" i="4"/>
  <c r="AR146" i="4"/>
  <c r="AP148" i="4"/>
  <c r="AQ146" i="4"/>
  <c r="AE145" i="4"/>
  <c r="AF143" i="4"/>
  <c r="AG143" i="4"/>
  <c r="K143" i="4"/>
  <c r="J143" i="4"/>
  <c r="I145" i="4"/>
  <c r="U142" i="4"/>
  <c r="T144" i="4"/>
  <c r="V142" i="4"/>
  <c r="AP150" i="4" l="1"/>
  <c r="AR148" i="4"/>
  <c r="AQ148" i="4"/>
  <c r="T145" i="4"/>
  <c r="V143" i="4"/>
  <c r="U143" i="4"/>
  <c r="T146" i="4"/>
  <c r="V144" i="4"/>
  <c r="U144" i="4"/>
  <c r="AE147" i="4"/>
  <c r="AG145" i="4"/>
  <c r="AF145" i="4"/>
  <c r="K145" i="4"/>
  <c r="J145" i="4"/>
  <c r="I147" i="4"/>
  <c r="AG146" i="4"/>
  <c r="AF146" i="4"/>
  <c r="AE148" i="4"/>
  <c r="J146" i="4"/>
  <c r="K146" i="4"/>
  <c r="I148" i="4"/>
  <c r="AQ147" i="4"/>
  <c r="AP149" i="4"/>
  <c r="AR147" i="4"/>
  <c r="U146" i="4" l="1"/>
  <c r="T148" i="4"/>
  <c r="V146" i="4"/>
  <c r="AP151" i="4"/>
  <c r="AR149" i="4"/>
  <c r="AQ149" i="4"/>
  <c r="K147" i="4"/>
  <c r="J147" i="4"/>
  <c r="I149" i="4"/>
  <c r="AE149" i="4"/>
  <c r="AF147" i="4"/>
  <c r="AG147" i="4"/>
  <c r="K148" i="4"/>
  <c r="J148" i="4"/>
  <c r="I150" i="4"/>
  <c r="V145" i="4"/>
  <c r="U145" i="4"/>
  <c r="T147" i="4"/>
  <c r="AG148" i="4"/>
  <c r="AF148" i="4"/>
  <c r="AE150" i="4"/>
  <c r="AR150" i="4"/>
  <c r="AP152" i="4"/>
  <c r="AQ150" i="4"/>
  <c r="AQ151" i="4" l="1"/>
  <c r="AP153" i="4"/>
  <c r="AR151" i="4"/>
  <c r="J150" i="4"/>
  <c r="K150" i="4"/>
  <c r="I152" i="4"/>
  <c r="T149" i="4"/>
  <c r="V147" i="4"/>
  <c r="U147" i="4"/>
  <c r="AE151" i="4"/>
  <c r="AG149" i="4"/>
  <c r="AF149" i="4"/>
  <c r="T150" i="4"/>
  <c r="V148" i="4"/>
  <c r="U148" i="4"/>
  <c r="AP154" i="4"/>
  <c r="AR152" i="4"/>
  <c r="AQ152" i="4"/>
  <c r="AG150" i="4"/>
  <c r="AF150" i="4"/>
  <c r="AE152" i="4"/>
  <c r="K149" i="4"/>
  <c r="J149" i="4"/>
  <c r="I151" i="4"/>
  <c r="K152" i="4" l="1"/>
  <c r="J152" i="4"/>
  <c r="I154" i="4"/>
  <c r="U150" i="4"/>
  <c r="T152" i="4"/>
  <c r="V150" i="4"/>
  <c r="AR154" i="4"/>
  <c r="AP156" i="4"/>
  <c r="AQ154" i="4"/>
  <c r="AG152" i="4"/>
  <c r="AF152" i="4"/>
  <c r="AE154" i="4"/>
  <c r="K151" i="4"/>
  <c r="J151" i="4"/>
  <c r="I153" i="4"/>
  <c r="V149" i="4"/>
  <c r="T151" i="4"/>
  <c r="U149" i="4"/>
  <c r="AE153" i="4"/>
  <c r="AF151" i="4"/>
  <c r="AG151" i="4"/>
  <c r="AP155" i="4"/>
  <c r="AR153" i="4"/>
  <c r="AQ153" i="4"/>
  <c r="AQ155" i="4" l="1"/>
  <c r="AP157" i="4"/>
  <c r="AR155" i="4"/>
  <c r="T154" i="4"/>
  <c r="V152" i="4"/>
  <c r="U152" i="4"/>
  <c r="AG154" i="4"/>
  <c r="AF154" i="4"/>
  <c r="AE156" i="4"/>
  <c r="AP158" i="4"/>
  <c r="AR156" i="4"/>
  <c r="AQ156" i="4"/>
  <c r="J154" i="4"/>
  <c r="K154" i="4"/>
  <c r="I156" i="4"/>
  <c r="K153" i="4"/>
  <c r="J153" i="4"/>
  <c r="I155" i="4"/>
  <c r="AE155" i="4"/>
  <c r="AG153" i="4"/>
  <c r="AF153" i="4"/>
  <c r="T153" i="4"/>
  <c r="V151" i="4"/>
  <c r="U151" i="4"/>
  <c r="V153" i="4" l="1"/>
  <c r="U153" i="4"/>
  <c r="T155" i="4"/>
  <c r="U154" i="4"/>
  <c r="T156" i="4"/>
  <c r="V154" i="4"/>
  <c r="K156" i="4"/>
  <c r="J156" i="4"/>
  <c r="I158" i="4"/>
  <c r="AE157" i="4"/>
  <c r="AF155" i="4"/>
  <c r="AG155" i="4"/>
  <c r="K155" i="4"/>
  <c r="J155" i="4"/>
  <c r="I157" i="4"/>
  <c r="AP160" i="4"/>
  <c r="AR158" i="4"/>
  <c r="AQ158" i="4"/>
  <c r="AP159" i="4"/>
  <c r="AR157" i="4"/>
  <c r="AQ157" i="4"/>
  <c r="AG156" i="4"/>
  <c r="AF156" i="4"/>
  <c r="AE158" i="4"/>
  <c r="AE160" i="4" l="1"/>
  <c r="AG158" i="4"/>
  <c r="AF158" i="4"/>
  <c r="AQ160" i="4"/>
  <c r="AP162" i="4"/>
  <c r="AR160" i="4"/>
  <c r="T158" i="4"/>
  <c r="V156" i="4"/>
  <c r="U156" i="4"/>
  <c r="K157" i="4"/>
  <c r="J157" i="4"/>
  <c r="I159" i="4"/>
  <c r="AP161" i="4"/>
  <c r="AQ159" i="4"/>
  <c r="AR159" i="4"/>
  <c r="T157" i="4"/>
  <c r="V155" i="4"/>
  <c r="U155" i="4"/>
  <c r="AE159" i="4"/>
  <c r="AG157" i="4"/>
  <c r="AF157" i="4"/>
  <c r="J158" i="4"/>
  <c r="K158" i="4"/>
  <c r="I160" i="4"/>
  <c r="K160" i="4" l="1"/>
  <c r="J160" i="4"/>
  <c r="I162" i="4"/>
  <c r="V157" i="4"/>
  <c r="T159" i="4"/>
  <c r="U157" i="4"/>
  <c r="AQ161" i="4"/>
  <c r="AR161" i="4"/>
  <c r="AP163" i="4"/>
  <c r="AQ162" i="4"/>
  <c r="AR162" i="4"/>
  <c r="AP164" i="4"/>
  <c r="K159" i="4"/>
  <c r="J159" i="4"/>
  <c r="I161" i="4"/>
  <c r="U158" i="4"/>
  <c r="T160" i="4"/>
  <c r="V158" i="4"/>
  <c r="AF159" i="4"/>
  <c r="AE161" i="4"/>
  <c r="AG159" i="4"/>
  <c r="AE162" i="4"/>
  <c r="AG160" i="4"/>
  <c r="AF160" i="4"/>
  <c r="V160" i="4" l="1"/>
  <c r="T162" i="4"/>
  <c r="U160" i="4"/>
  <c r="AF162" i="4"/>
  <c r="AE164" i="4"/>
  <c r="AG162" i="4"/>
  <c r="T161" i="4"/>
  <c r="V159" i="4"/>
  <c r="U159" i="4"/>
  <c r="AG161" i="4"/>
  <c r="AE163" i="4"/>
  <c r="AF161" i="4"/>
  <c r="K162" i="4"/>
  <c r="I164" i="4"/>
  <c r="J162" i="4"/>
  <c r="J161" i="4"/>
  <c r="K161" i="4"/>
  <c r="I163" i="4"/>
  <c r="AR164" i="4"/>
  <c r="AQ164" i="4"/>
  <c r="AP166" i="4"/>
  <c r="AP165" i="4"/>
  <c r="AR163" i="4"/>
  <c r="AQ163" i="4"/>
  <c r="AR165" i="4" l="1"/>
  <c r="AQ165" i="4"/>
  <c r="AP167" i="4"/>
  <c r="AQ166" i="4"/>
  <c r="AR166" i="4"/>
  <c r="AP168" i="4"/>
  <c r="AE166" i="4"/>
  <c r="AF164" i="4"/>
  <c r="AG164" i="4"/>
  <c r="U161" i="4"/>
  <c r="V161" i="4"/>
  <c r="T163" i="4"/>
  <c r="AG163" i="4"/>
  <c r="AF163" i="4"/>
  <c r="AE165" i="4"/>
  <c r="K164" i="4"/>
  <c r="J164" i="4"/>
  <c r="I166" i="4"/>
  <c r="K163" i="4"/>
  <c r="J163" i="4"/>
  <c r="I165" i="4"/>
  <c r="T164" i="4"/>
  <c r="U162" i="4"/>
  <c r="V162" i="4"/>
  <c r="V164" i="4" l="1"/>
  <c r="U164" i="4"/>
  <c r="T166" i="4"/>
  <c r="AR168" i="4"/>
  <c r="AQ168" i="4"/>
  <c r="AP170" i="4"/>
  <c r="AG165" i="4"/>
  <c r="AE167" i="4"/>
  <c r="AF165" i="4"/>
  <c r="V163" i="4"/>
  <c r="U163" i="4"/>
  <c r="T165" i="4"/>
  <c r="J165" i="4"/>
  <c r="K165" i="4"/>
  <c r="I167" i="4"/>
  <c r="AP169" i="4"/>
  <c r="AQ167" i="4"/>
  <c r="AR167" i="4"/>
  <c r="K166" i="4"/>
  <c r="J166" i="4"/>
  <c r="I168" i="4"/>
  <c r="AF166" i="4"/>
  <c r="AE168" i="4"/>
  <c r="AG166" i="4"/>
  <c r="AG167" i="4" l="1"/>
  <c r="AF167" i="4"/>
  <c r="AE169" i="4"/>
  <c r="AQ170" i="4"/>
  <c r="AR170" i="4"/>
  <c r="AP172" i="4"/>
  <c r="K167" i="4"/>
  <c r="J167" i="4"/>
  <c r="I169" i="4"/>
  <c r="U165" i="4"/>
  <c r="T167" i="4"/>
  <c r="V165" i="4"/>
  <c r="AR169" i="4"/>
  <c r="AQ169" i="4"/>
  <c r="AP171" i="4"/>
  <c r="AE170" i="4"/>
  <c r="AG168" i="4"/>
  <c r="AF168" i="4"/>
  <c r="K168" i="4"/>
  <c r="J168" i="4"/>
  <c r="I170" i="4"/>
  <c r="T168" i="4"/>
  <c r="U166" i="4"/>
  <c r="V166" i="4"/>
  <c r="AR172" i="4" l="1"/>
  <c r="AQ172" i="4"/>
  <c r="AP174" i="4"/>
  <c r="V168" i="4"/>
  <c r="U168" i="4"/>
  <c r="T170" i="4"/>
  <c r="AG169" i="4"/>
  <c r="AE171" i="4"/>
  <c r="AF169" i="4"/>
  <c r="AF170" i="4"/>
  <c r="AE172" i="4"/>
  <c r="AG170" i="4"/>
  <c r="AP173" i="4"/>
  <c r="AR171" i="4"/>
  <c r="AQ171" i="4"/>
  <c r="K170" i="4"/>
  <c r="J170" i="4"/>
  <c r="I172" i="4"/>
  <c r="V167" i="4"/>
  <c r="U167" i="4"/>
  <c r="T169" i="4"/>
  <c r="J169" i="4"/>
  <c r="K169" i="4"/>
  <c r="I171" i="4"/>
  <c r="T172" i="4" l="1"/>
  <c r="V170" i="4"/>
  <c r="U170" i="4"/>
  <c r="K171" i="4"/>
  <c r="J171" i="4"/>
  <c r="I173" i="4"/>
  <c r="U169" i="4"/>
  <c r="V169" i="4"/>
  <c r="T171" i="4"/>
  <c r="AQ174" i="4"/>
  <c r="AP176" i="4"/>
  <c r="AR174" i="4"/>
  <c r="AG171" i="4"/>
  <c r="AF171" i="4"/>
  <c r="AE173" i="4"/>
  <c r="AR173" i="4"/>
  <c r="AQ173" i="4"/>
  <c r="AP175" i="4"/>
  <c r="AE174" i="4"/>
  <c r="AG172" i="4"/>
  <c r="AF172" i="4"/>
  <c r="K172" i="4"/>
  <c r="J172" i="4"/>
  <c r="I174" i="4"/>
  <c r="J173" i="4" l="1"/>
  <c r="K173" i="4"/>
  <c r="I175" i="4"/>
  <c r="K174" i="4"/>
  <c r="J174" i="4"/>
  <c r="I176" i="4"/>
  <c r="AP177" i="4"/>
  <c r="AR175" i="4"/>
  <c r="AQ175" i="4"/>
  <c r="AG173" i="4"/>
  <c r="AE175" i="4"/>
  <c r="AF173" i="4"/>
  <c r="AF174" i="4"/>
  <c r="AE176" i="4"/>
  <c r="AG174" i="4"/>
  <c r="AR176" i="4"/>
  <c r="AQ176" i="4"/>
  <c r="AP178" i="4"/>
  <c r="V171" i="4"/>
  <c r="U171" i="4"/>
  <c r="T173" i="4"/>
  <c r="V172" i="4"/>
  <c r="U172" i="4"/>
  <c r="T174" i="4"/>
  <c r="AR177" i="4" l="1"/>
  <c r="AQ177" i="4"/>
  <c r="AP179" i="4"/>
  <c r="AE178" i="4"/>
  <c r="AG176" i="4"/>
  <c r="AF176" i="4"/>
  <c r="K176" i="4"/>
  <c r="J176" i="4"/>
  <c r="I178" i="4"/>
  <c r="T176" i="4"/>
  <c r="V174" i="4"/>
  <c r="U174" i="4"/>
  <c r="U173" i="4"/>
  <c r="T175" i="4"/>
  <c r="V173" i="4"/>
  <c r="AG175" i="4"/>
  <c r="AF175" i="4"/>
  <c r="AE177" i="4"/>
  <c r="J175" i="4"/>
  <c r="K175" i="4"/>
  <c r="I177" i="4"/>
  <c r="AQ178" i="4"/>
  <c r="AR178" i="4"/>
  <c r="AP180" i="4"/>
  <c r="AR180" i="4" l="1"/>
  <c r="AQ180" i="4"/>
  <c r="AP182" i="4"/>
  <c r="V175" i="4"/>
  <c r="U175" i="4"/>
  <c r="T177" i="4"/>
  <c r="AF178" i="4"/>
  <c r="AE180" i="4"/>
  <c r="AG178" i="4"/>
  <c r="J177" i="4"/>
  <c r="K177" i="4"/>
  <c r="I179" i="4"/>
  <c r="AP181" i="4"/>
  <c r="AR179" i="4"/>
  <c r="AQ179" i="4"/>
  <c r="V176" i="4"/>
  <c r="U176" i="4"/>
  <c r="T178" i="4"/>
  <c r="AG177" i="4"/>
  <c r="AE179" i="4"/>
  <c r="AF177" i="4"/>
  <c r="K178" i="4"/>
  <c r="J178" i="4"/>
  <c r="I180" i="4"/>
  <c r="U177" i="4" l="1"/>
  <c r="V177" i="4"/>
  <c r="T179" i="4"/>
  <c r="AE182" i="4"/>
  <c r="AF180" i="4"/>
  <c r="AG180" i="4"/>
  <c r="AR181" i="4"/>
  <c r="AQ181" i="4"/>
  <c r="AP183" i="4"/>
  <c r="AG179" i="4"/>
  <c r="AF179" i="4"/>
  <c r="AE181" i="4"/>
  <c r="AQ182" i="4"/>
  <c r="AR182" i="4"/>
  <c r="AP184" i="4"/>
  <c r="T180" i="4"/>
  <c r="V178" i="4"/>
  <c r="U178" i="4"/>
  <c r="K180" i="4"/>
  <c r="J180" i="4"/>
  <c r="I182" i="4"/>
  <c r="K179" i="4"/>
  <c r="J179" i="4"/>
  <c r="I181" i="4"/>
  <c r="V180" i="4" l="1"/>
  <c r="U180" i="4"/>
  <c r="T182" i="4"/>
  <c r="AG181" i="4"/>
  <c r="AE183" i="4"/>
  <c r="AF181" i="4"/>
  <c r="V179" i="4"/>
  <c r="U179" i="4"/>
  <c r="T181" i="4"/>
  <c r="K182" i="4"/>
  <c r="J182" i="4"/>
  <c r="I184" i="4"/>
  <c r="AF182" i="4"/>
  <c r="AE184" i="4"/>
  <c r="AG182" i="4"/>
  <c r="J181" i="4"/>
  <c r="K181" i="4"/>
  <c r="I183" i="4"/>
  <c r="AR184" i="4"/>
  <c r="AQ184" i="4"/>
  <c r="AP186" i="4"/>
  <c r="AP185" i="4"/>
  <c r="AQ183" i="4"/>
  <c r="AR183" i="4"/>
  <c r="AG183" i="4" l="1"/>
  <c r="AF183" i="4"/>
  <c r="AE185" i="4"/>
  <c r="AE186" i="4"/>
  <c r="AG184" i="4"/>
  <c r="AF184" i="4"/>
  <c r="K184" i="4"/>
  <c r="J184" i="4"/>
  <c r="I186" i="4"/>
  <c r="AR185" i="4"/>
  <c r="AQ185" i="4"/>
  <c r="AP187" i="4"/>
  <c r="T184" i="4"/>
  <c r="U182" i="4"/>
  <c r="V182" i="4"/>
  <c r="AQ186" i="4"/>
  <c r="AR186" i="4"/>
  <c r="AP188" i="4"/>
  <c r="K183" i="4"/>
  <c r="J183" i="4"/>
  <c r="I185" i="4"/>
  <c r="U181" i="4"/>
  <c r="T183" i="4"/>
  <c r="V181" i="4"/>
  <c r="J185" i="4" l="1"/>
  <c r="K185" i="4"/>
  <c r="I187" i="4"/>
  <c r="V184" i="4"/>
  <c r="U184" i="4"/>
  <c r="T186" i="4"/>
  <c r="V183" i="4"/>
  <c r="U183" i="4"/>
  <c r="T185" i="4"/>
  <c r="AF186" i="4"/>
  <c r="AE188" i="4"/>
  <c r="AG186" i="4"/>
  <c r="AG185" i="4"/>
  <c r="AE187" i="4"/>
  <c r="AF185" i="4"/>
  <c r="AP189" i="4"/>
  <c r="AR187" i="4"/>
  <c r="AQ187" i="4"/>
  <c r="AR188" i="4"/>
  <c r="AQ188" i="4"/>
  <c r="AP190" i="4"/>
  <c r="K186" i="4"/>
  <c r="J186" i="4"/>
  <c r="I188" i="4"/>
  <c r="AP191" i="4" l="1"/>
  <c r="AR189" i="4"/>
  <c r="AQ189" i="4"/>
  <c r="AR190" i="4"/>
  <c r="AQ190" i="4"/>
  <c r="AP192" i="4"/>
  <c r="AG187" i="4"/>
  <c r="AF187" i="4"/>
  <c r="AE189" i="4"/>
  <c r="AE190" i="4"/>
  <c r="AG188" i="4"/>
  <c r="AF188" i="4"/>
  <c r="K187" i="4"/>
  <c r="J187" i="4"/>
  <c r="I189" i="4"/>
  <c r="K188" i="4"/>
  <c r="J188" i="4"/>
  <c r="I190" i="4"/>
  <c r="T188" i="4"/>
  <c r="V186" i="4"/>
  <c r="U186" i="4"/>
  <c r="U185" i="4"/>
  <c r="V185" i="4"/>
  <c r="T187" i="4"/>
  <c r="V187" i="4" l="1"/>
  <c r="U187" i="4"/>
  <c r="T189" i="4"/>
  <c r="AR192" i="4"/>
  <c r="AQ192" i="4"/>
  <c r="AP194" i="4"/>
  <c r="J189" i="4"/>
  <c r="K189" i="4"/>
  <c r="I191" i="4"/>
  <c r="T190" i="4"/>
  <c r="V188" i="4"/>
  <c r="U188" i="4"/>
  <c r="K190" i="4"/>
  <c r="J190" i="4"/>
  <c r="I192" i="4"/>
  <c r="AF190" i="4"/>
  <c r="AE192" i="4"/>
  <c r="AG190" i="4"/>
  <c r="AG189" i="4"/>
  <c r="AE191" i="4"/>
  <c r="AF189" i="4"/>
  <c r="AP193" i="4"/>
  <c r="AQ191" i="4"/>
  <c r="AR191" i="4"/>
  <c r="AR194" i="4" l="1"/>
  <c r="AQ194" i="4"/>
  <c r="AP196" i="4"/>
  <c r="AE194" i="4"/>
  <c r="AF192" i="4"/>
  <c r="AG192" i="4"/>
  <c r="K192" i="4"/>
  <c r="J192" i="4"/>
  <c r="I194" i="4"/>
  <c r="AG191" i="4"/>
  <c r="AF191" i="4"/>
  <c r="AE193" i="4"/>
  <c r="J191" i="4"/>
  <c r="K191" i="4"/>
  <c r="I193" i="4"/>
  <c r="AP195" i="4"/>
  <c r="AR193" i="4"/>
  <c r="AQ193" i="4"/>
  <c r="U189" i="4"/>
  <c r="T191" i="4"/>
  <c r="V189" i="4"/>
  <c r="T192" i="4"/>
  <c r="V190" i="4"/>
  <c r="U190" i="4"/>
  <c r="K194" i="4" l="1"/>
  <c r="J194" i="4"/>
  <c r="I196" i="4"/>
  <c r="AP197" i="4"/>
  <c r="AR195" i="4"/>
  <c r="AQ195" i="4"/>
  <c r="T194" i="4"/>
  <c r="V192" i="4"/>
  <c r="U192" i="4"/>
  <c r="J193" i="4"/>
  <c r="K193" i="4"/>
  <c r="I195" i="4"/>
  <c r="V191" i="4"/>
  <c r="U191" i="4"/>
  <c r="T193" i="4"/>
  <c r="AG193" i="4"/>
  <c r="AE195" i="4"/>
  <c r="AF193" i="4"/>
  <c r="AF194" i="4"/>
  <c r="AE196" i="4"/>
  <c r="AG194" i="4"/>
  <c r="AR196" i="4"/>
  <c r="AQ196" i="4"/>
  <c r="AP198" i="4"/>
  <c r="AR198" i="4" l="1"/>
  <c r="AQ198" i="4"/>
  <c r="AP200" i="4"/>
  <c r="T196" i="4"/>
  <c r="V194" i="4"/>
  <c r="U194" i="4"/>
  <c r="AP199" i="4"/>
  <c r="AR197" i="4"/>
  <c r="AQ197" i="4"/>
  <c r="V193" i="4"/>
  <c r="U193" i="4"/>
  <c r="T195" i="4"/>
  <c r="K196" i="4"/>
  <c r="J196" i="4"/>
  <c r="I198" i="4"/>
  <c r="AE198" i="4"/>
  <c r="AF196" i="4"/>
  <c r="AG196" i="4"/>
  <c r="J195" i="4"/>
  <c r="K195" i="4"/>
  <c r="I197" i="4"/>
  <c r="AG195" i="4"/>
  <c r="AF195" i="4"/>
  <c r="AE197" i="4"/>
  <c r="AF198" i="4" l="1"/>
  <c r="AE200" i="4"/>
  <c r="AG198" i="4"/>
  <c r="AP201" i="4"/>
  <c r="AR199" i="4"/>
  <c r="AQ199" i="4"/>
  <c r="J197" i="4"/>
  <c r="K197" i="4"/>
  <c r="I199" i="4"/>
  <c r="K198" i="4"/>
  <c r="J198" i="4"/>
  <c r="I200" i="4"/>
  <c r="T198" i="4"/>
  <c r="V196" i="4"/>
  <c r="U196" i="4"/>
  <c r="V195" i="4"/>
  <c r="U195" i="4"/>
  <c r="T197" i="4"/>
  <c r="AR200" i="4"/>
  <c r="AQ200" i="4"/>
  <c r="AP202" i="4"/>
  <c r="AG197" i="4"/>
  <c r="AE199" i="4"/>
  <c r="AF197" i="4"/>
  <c r="T200" i="4" l="1"/>
  <c r="V198" i="4"/>
  <c r="U198" i="4"/>
  <c r="K200" i="4"/>
  <c r="J200" i="4"/>
  <c r="I202" i="4"/>
  <c r="AP203" i="4"/>
  <c r="AR201" i="4"/>
  <c r="AQ201" i="4"/>
  <c r="AR202" i="4"/>
  <c r="AQ202" i="4"/>
  <c r="AP204" i="4"/>
  <c r="AG199" i="4"/>
  <c r="AF199" i="4"/>
  <c r="AE201" i="4"/>
  <c r="AE202" i="4"/>
  <c r="AF200" i="4"/>
  <c r="AG200" i="4"/>
  <c r="V197" i="4"/>
  <c r="U197" i="4"/>
  <c r="T199" i="4"/>
  <c r="J199" i="4"/>
  <c r="K199" i="4"/>
  <c r="I201" i="4"/>
  <c r="AP205" i="4" l="1"/>
  <c r="AR203" i="4"/>
  <c r="AQ203" i="4"/>
  <c r="AG201" i="4"/>
  <c r="AE203" i="4"/>
  <c r="AF201" i="4"/>
  <c r="K202" i="4"/>
  <c r="J202" i="4"/>
  <c r="I204" i="4"/>
  <c r="AR204" i="4"/>
  <c r="AQ204" i="4"/>
  <c r="AP206" i="4"/>
  <c r="J201" i="4"/>
  <c r="K201" i="4"/>
  <c r="I203" i="4"/>
  <c r="AF202" i="4"/>
  <c r="AE204" i="4"/>
  <c r="AG202" i="4"/>
  <c r="V199" i="4"/>
  <c r="U199" i="4"/>
  <c r="T201" i="4"/>
  <c r="T202" i="4"/>
  <c r="V200" i="4"/>
  <c r="U200" i="4"/>
  <c r="T204" i="4" l="1"/>
  <c r="V202" i="4"/>
  <c r="U202" i="4"/>
  <c r="AG203" i="4"/>
  <c r="AF203" i="4"/>
  <c r="AE205" i="4"/>
  <c r="AR206" i="4"/>
  <c r="AQ206" i="4"/>
  <c r="AP208" i="4"/>
  <c r="V201" i="4"/>
  <c r="U201" i="4"/>
  <c r="T203" i="4"/>
  <c r="J203" i="4"/>
  <c r="K203" i="4"/>
  <c r="I205" i="4"/>
  <c r="AE206" i="4"/>
  <c r="AF204" i="4"/>
  <c r="AG204" i="4"/>
  <c r="K204" i="4"/>
  <c r="J204" i="4"/>
  <c r="I206" i="4"/>
  <c r="AP207" i="4"/>
  <c r="AR205" i="4"/>
  <c r="AQ205" i="4"/>
  <c r="J205" i="4" l="1"/>
  <c r="K205" i="4"/>
  <c r="I207" i="4"/>
  <c r="K206" i="4"/>
  <c r="J206" i="4"/>
  <c r="I208" i="4"/>
  <c r="V203" i="4"/>
  <c r="U203" i="4"/>
  <c r="T205" i="4"/>
  <c r="AP209" i="4"/>
  <c r="AR207" i="4"/>
  <c r="AQ207" i="4"/>
  <c r="AF206" i="4"/>
  <c r="AE208" i="4"/>
  <c r="AG206" i="4"/>
  <c r="AG205" i="4"/>
  <c r="AE207" i="4"/>
  <c r="AF205" i="4"/>
  <c r="AR208" i="4"/>
  <c r="AQ208" i="4"/>
  <c r="AP210" i="4"/>
  <c r="T206" i="4"/>
  <c r="V204" i="4"/>
  <c r="U204" i="4"/>
  <c r="K208" i="4" l="1"/>
  <c r="J208" i="4"/>
  <c r="I210" i="4"/>
  <c r="AR210" i="4"/>
  <c r="AQ210" i="4"/>
  <c r="AP212" i="4"/>
  <c r="AE210" i="4"/>
  <c r="AF208" i="4"/>
  <c r="AG208" i="4"/>
  <c r="AP211" i="4"/>
  <c r="AR209" i="4"/>
  <c r="AQ209" i="4"/>
  <c r="T208" i="4"/>
  <c r="V206" i="4"/>
  <c r="U206" i="4"/>
  <c r="J207" i="4"/>
  <c r="K207" i="4"/>
  <c r="I209" i="4"/>
  <c r="AG207" i="4"/>
  <c r="AF207" i="4"/>
  <c r="AE209" i="4"/>
  <c r="V205" i="4"/>
  <c r="U205" i="4"/>
  <c r="T207" i="4"/>
  <c r="AF210" i="4" l="1"/>
  <c r="AE212" i="4"/>
  <c r="AG210" i="4"/>
  <c r="AG209" i="4"/>
  <c r="AE211" i="4"/>
  <c r="AF209" i="4"/>
  <c r="V207" i="4"/>
  <c r="U207" i="4"/>
  <c r="T209" i="4"/>
  <c r="T210" i="4"/>
  <c r="V208" i="4"/>
  <c r="U208" i="4"/>
  <c r="AR212" i="4"/>
  <c r="AQ212" i="4"/>
  <c r="AP214" i="4"/>
  <c r="K210" i="4"/>
  <c r="J210" i="4"/>
  <c r="I212" i="4"/>
  <c r="AP213" i="4"/>
  <c r="AR211" i="4"/>
  <c r="AQ211" i="4"/>
  <c r="J209" i="4"/>
  <c r="K209" i="4"/>
  <c r="I211" i="4"/>
  <c r="AR214" i="4" l="1"/>
  <c r="AQ214" i="4"/>
  <c r="AP216" i="4"/>
  <c r="AG211" i="4"/>
  <c r="AF211" i="4"/>
  <c r="AE213" i="4"/>
  <c r="AP215" i="4"/>
  <c r="AR213" i="4"/>
  <c r="AQ213" i="4"/>
  <c r="J211" i="4"/>
  <c r="K211" i="4"/>
  <c r="I213" i="4"/>
  <c r="K212" i="4"/>
  <c r="J212" i="4"/>
  <c r="I214" i="4"/>
  <c r="T212" i="4"/>
  <c r="V210" i="4"/>
  <c r="U210" i="4"/>
  <c r="AE214" i="4"/>
  <c r="AF212" i="4"/>
  <c r="AG212" i="4"/>
  <c r="V209" i="4"/>
  <c r="U209" i="4"/>
  <c r="T211" i="4"/>
  <c r="K214" i="4" l="1"/>
  <c r="J214" i="4"/>
  <c r="I216" i="4"/>
  <c r="AG213" i="4"/>
  <c r="AE215" i="4"/>
  <c r="AF213" i="4"/>
  <c r="AR216" i="4"/>
  <c r="AQ216" i="4"/>
  <c r="V211" i="4"/>
  <c r="U211" i="4"/>
  <c r="T213" i="4"/>
  <c r="AF214" i="4"/>
  <c r="AE216" i="4"/>
  <c r="AG214" i="4"/>
  <c r="T214" i="4"/>
  <c r="V212" i="4"/>
  <c r="U212" i="4"/>
  <c r="AR215" i="4"/>
  <c r="AQ215" i="4"/>
  <c r="J213" i="4"/>
  <c r="K213" i="4"/>
  <c r="I215" i="4"/>
  <c r="J215" i="4" l="1"/>
  <c r="K215" i="4"/>
  <c r="T216" i="4"/>
  <c r="V214" i="4"/>
  <c r="U214" i="4"/>
  <c r="AG215" i="4"/>
  <c r="AF215" i="4"/>
  <c r="K216" i="4"/>
  <c r="J216" i="4"/>
  <c r="AF216" i="4"/>
  <c r="AG216" i="4"/>
  <c r="V213" i="4"/>
  <c r="U213" i="4"/>
  <c r="T215" i="4"/>
  <c r="V215" i="4" l="1"/>
  <c r="U215" i="4"/>
  <c r="V216" i="4"/>
  <c r="U216" i="4"/>
</calcChain>
</file>

<file path=xl/comments1.xml><?xml version="1.0" encoding="utf-8"?>
<comments xmlns="http://schemas.openxmlformats.org/spreadsheetml/2006/main">
  <authors>
    <author>Users</author>
  </authors>
  <commentList>
    <comment ref="C5" authorId="0" shapeId="0">
      <text>
        <r>
          <rPr>
            <sz val="9"/>
            <color indexed="81"/>
            <rFont val="Tahoma"/>
            <family val="2"/>
          </rPr>
          <t>Ensemble des aspects positifs les plus apparents, par odre d’importance. Ce sont souvent des aspects que l’on a développés au fil des années et qui permettent une relation harmonieuse avec l’entourage.</t>
        </r>
      </text>
    </comment>
    <comment ref="D5" authorId="0" shapeId="0">
      <text>
        <r>
          <rPr>
            <sz val="9"/>
            <color indexed="81"/>
            <rFont val="Tahoma"/>
            <family val="2"/>
          </rPr>
          <t>Ensemble des aspects positifs les plus apparents, par odre d’importance. Ce sont souvent des aspects que l’on a développés au fil des années et qui permettent une relation harmonieuse avec l’entourage.</t>
        </r>
      </text>
    </comment>
    <comment ref="C6" authorId="0" shapeId="0">
      <text>
        <r>
          <rPr>
            <b/>
            <sz val="9"/>
            <color indexed="81"/>
            <rFont val="Tahoma"/>
            <family val="2"/>
          </rPr>
          <t>Ensemble des traits de caractère sur lesquels nous devrions travailler pour en diminuer l’importance. Ce sont nos parts d’ombre qui prétéritent notre présent et qui engendrent des comportements jugés comme négatifs par les autres.</t>
        </r>
      </text>
    </comment>
    <comment ref="D6" authorId="0" shapeId="0">
      <text>
        <r>
          <rPr>
            <b/>
            <sz val="9"/>
            <color indexed="81"/>
            <rFont val="Tahoma"/>
            <family val="2"/>
          </rPr>
          <t>Ensemble des traits de caractère sur lesquels nous devrions travailler pour en diminuer l’importance. Ce sont nos parts d’ombre qui prétéritent notre présent et qui engendrent des comportements jugés comme négatifs par les autres.</t>
        </r>
      </text>
    </comment>
    <comment ref="C7" authorId="0" shapeId="0">
      <text>
        <r>
          <rPr>
            <b/>
            <sz val="9"/>
            <color indexed="81"/>
            <rFont val="Tahoma"/>
            <family val="2"/>
          </rPr>
          <t xml:space="preserve">Ensemble des aspects négatifs de notre personnalité, principalement les manques et les peurs qui conditionnent nos comportements. Ces aspects sont donnés par ordre temporel, c’est à dire du plus vieux au plus récent. L’objectif est de les transformer en aspects </t>
        </r>
      </text>
    </comment>
    <comment ref="D7" authorId="0" shapeId="0">
      <text>
        <r>
          <rPr>
            <b/>
            <sz val="9"/>
            <color indexed="81"/>
            <rFont val="Tahoma"/>
            <family val="2"/>
          </rPr>
          <t xml:space="preserve">Ensemble des aspects négatifs de notre personnalité, principalement les manques et les peurs qui conditionnent nos comportements. Ces aspects sont donnés par ordre temporel, c’est à dire du plus vieux au plus récent. L’objectif est de les transformer en aspects </t>
        </r>
      </text>
    </comment>
    <comment ref="C8" authorId="0" shapeId="0">
      <text>
        <r>
          <rPr>
            <b/>
            <sz val="9"/>
            <color indexed="81"/>
            <rFont val="Tahoma"/>
            <family val="2"/>
          </rPr>
          <t>Ensemble des aspects négatifs de notre personnalité, principalement les manques et les peurs qui conditionnent nos comportements. Donnés par ordre d’importance</t>
        </r>
      </text>
    </comment>
    <comment ref="D8" authorId="0" shapeId="0">
      <text>
        <r>
          <rPr>
            <b/>
            <sz val="9"/>
            <color indexed="81"/>
            <rFont val="Tahoma"/>
            <family val="2"/>
          </rPr>
          <t>Ensemble des aspects négatifs de notre personnalité, principalement les manques et les peurs qui conditionnent nos comportements. Donnés par ordre d’importance</t>
        </r>
      </text>
    </comment>
    <comment ref="C9"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choix de tous les jours.</t>
        </r>
      </text>
    </comment>
    <comment ref="D9"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choix de tous les jours.</t>
        </r>
      </text>
    </comment>
    <comment ref="C10" authorId="0" shapeId="0">
      <text>
        <r>
          <rPr>
            <b/>
            <sz val="9"/>
            <color indexed="81"/>
            <rFont val="Tahoma"/>
            <family val="2"/>
          </rPr>
          <t xml:space="preserve">Ensemble des qualités, uniquement à gauche, que les autres constatent ou perçoivent, mais que nous sabotons souvent consciemment ou parfois même inconsciemment, avec notre système de croyance ou nos peurs. L’objectif serait de ne plus les saboter, mais de les rayonner </t>
        </r>
      </text>
    </comment>
    <comment ref="D10" authorId="0" shapeId="0">
      <text>
        <r>
          <rPr>
            <b/>
            <sz val="9"/>
            <color indexed="81"/>
            <rFont val="Tahoma"/>
            <family val="2"/>
          </rPr>
          <t xml:space="preserve">Ensemble des qualités, uniquement à gauche, que les autres constatent ou perçoivent, mais que nous sabotons souvent consciemment ou parfois même inconsciemment, avec notre système de croyance ou nos peurs. L’objectif serait de ne plus les saboter, mais de les rayonner </t>
        </r>
      </text>
    </comment>
    <comment ref="C11" authorId="0" shapeId="0">
      <text>
        <r>
          <rPr>
            <b/>
            <sz val="9"/>
            <color indexed="81"/>
            <rFont val="Tahoma"/>
            <family val="2"/>
          </rPr>
          <t>Ensemble des qualités, uniquement à droite, que l’on pense avoir ou sur lesquelles nous travaillons, mais que les autres ne perçoivent pas et ne ressentent pas parce que nous ne les rayonnons pas car non  intégrées dans notre ADN. L’objectif est de les exprimer réellement.</t>
        </r>
      </text>
    </comment>
    <comment ref="D11" authorId="0" shapeId="0">
      <text>
        <r>
          <rPr>
            <b/>
            <sz val="9"/>
            <color indexed="81"/>
            <rFont val="Tahoma"/>
            <family val="2"/>
          </rPr>
          <t>Ensemble des qualités, uniquement à droite, que l’on pense avoir ou sur lesquelles nous travaillons, mais que les autres ne perçoivent pas et ne ressentent pas parce que nous ne les rayonnons pas car non  intégrées dans notre ADN. L’objectif est de les exprimer réellement.</t>
        </r>
      </text>
    </comment>
    <comment ref="C12"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D12"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C13"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D13"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C14" authorId="0" shapeId="0">
      <text>
        <r>
          <rPr>
            <b/>
            <sz val="9"/>
            <color indexed="81"/>
            <rFont val="Tahoma"/>
            <family val="2"/>
          </rPr>
          <t>Ensemble des besoins, uniquement à droite, que nous estimons comme important, mais que les autre pensent que c’est exagéré ou qui ne correspondent pas aux besoins de notre corps.</t>
        </r>
      </text>
    </comment>
    <comment ref="D14" authorId="0" shapeId="0">
      <text>
        <r>
          <rPr>
            <b/>
            <sz val="9"/>
            <color indexed="81"/>
            <rFont val="Tahoma"/>
            <family val="2"/>
          </rPr>
          <t>Ensemble des besoins, uniquement à droite, que nous estimons comme important, mais que les autre pensent que c’est exagéré ou qui ne correspondent pas aux besoins de notre corps.</t>
        </r>
      </text>
    </comment>
    <comment ref="C15" authorId="0" shapeId="0">
      <text>
        <r>
          <rPr>
            <b/>
            <sz val="9"/>
            <color indexed="81"/>
            <rFont val="Tahoma"/>
            <family val="2"/>
          </rPr>
          <t>Ensemble des besoins,, uniquement à gauche,
 perçus par les autres parce que notre corps les émet naturellement. Ces besoins risquent fort de ne pas correspondre à nos attentes et l’on risque d’être incompris, car les autres vont répondre inconsciemment aux besoins du corps et pas à ceux de notre tête.</t>
        </r>
      </text>
    </comment>
    <comment ref="D15" authorId="0" shapeId="0">
      <text>
        <r>
          <rPr>
            <b/>
            <sz val="9"/>
            <color indexed="81"/>
            <rFont val="Tahoma"/>
            <family val="2"/>
          </rPr>
          <t>Ensemble des besoins,, uniquement à gauche,
 perçus par les autres parce que notre corps les émet naturellement. Ces besoins risquent fort de ne pas correspondre à nos attentes et l’on risque d’être incompris, car les autres vont répondre inconsciemment aux besoins du corps et pas à ceux de notre tête.</t>
        </r>
      </text>
    </comment>
    <comment ref="C16" authorId="0" shapeId="0">
      <text>
        <r>
          <rPr>
            <b/>
            <sz val="9"/>
            <color indexed="81"/>
            <rFont val="Tahoma"/>
            <family val="2"/>
          </rPr>
          <t>Ensemble des manques et des peurs récurentes, uniquement à droite, que nous n’arrivons pas à dépasser et pour lesquelles nous nous plaignons parfois car nous pensons que nous ne pouvons rien y changer.</t>
        </r>
      </text>
    </comment>
    <comment ref="D16" authorId="0" shapeId="0">
      <text>
        <r>
          <rPr>
            <b/>
            <sz val="9"/>
            <color indexed="81"/>
            <rFont val="Tahoma"/>
            <family val="2"/>
          </rPr>
          <t>Ensemble des manques et des peurs récurentes, uniquement à droite, que nous n’arrivons pas à dépasser et pour lesquelles nous nous plaignons parfois car nous pensons que nous ne pouvons rien y changer.</t>
        </r>
      </text>
    </comment>
    <comment ref="C17" authorId="0" shapeId="0">
      <text>
        <r>
          <rPr>
            <b/>
            <sz val="9"/>
            <color indexed="81"/>
            <rFont val="Tahoma"/>
            <family val="2"/>
          </rPr>
          <t>Ensemble des manques et des peurs récurentes, uniquement à gauche, qui font se que nous sommes et qui limitent notre réalité. Les autres les constatent mais nous faisons comme si nous ne les voyons pas. L’objectif est de ne pas les renier et de les affronter pour les dépasser.</t>
        </r>
      </text>
    </comment>
    <comment ref="D17" authorId="0" shapeId="0">
      <text>
        <r>
          <rPr>
            <b/>
            <sz val="9"/>
            <color indexed="81"/>
            <rFont val="Tahoma"/>
            <family val="2"/>
          </rPr>
          <t>Ensemble des manques et des peurs récurentes, uniquement à gauche, qui font se que nous sommes et qui limitent notre réalité. Les autres les constatent mais nous faisons comme si nous ne les voyons pas. L’objectif est de ne pas les renier et de les affronter pour les dépasser.</t>
        </r>
      </text>
    </comment>
    <comment ref="C26" authorId="0" shapeId="0">
      <text>
        <r>
          <rPr>
            <b/>
            <sz val="9"/>
            <color indexed="81"/>
            <rFont val="Tahoma"/>
            <family val="2"/>
          </rPr>
          <t>Ensemble des qualités que l’on pense avoir été développées par les ancêtres. C’est parfois les compliments que l’on nous a faits dans la petite enfance, mais que nous ne sommes pas certains de mériter</t>
        </r>
      </text>
    </comment>
    <comment ref="D26" authorId="0" shapeId="0">
      <text>
        <r>
          <rPr>
            <b/>
            <sz val="9"/>
            <color indexed="81"/>
            <rFont val="Tahoma"/>
            <family val="2"/>
          </rPr>
          <t>Ensemble des qualités que l’on pense avoir été développées par les ancêtres. C’est parfois les compliments que l’on nous a faits dans la petite enfance, mais que nous ne sommes pas certains de mériter</t>
        </r>
      </text>
    </comment>
    <comment ref="C27" authorId="0" shapeId="0">
      <text>
        <r>
          <rPr>
            <b/>
            <sz val="9"/>
            <color indexed="81"/>
            <rFont val="Tahoma"/>
            <family val="2"/>
          </rPr>
          <t>Ensemble des comportements un peu excessifs que l’on souvent constaté chez nos parents ou grands-parents. Ce que l’on a vécu et que l’on utilise comme prétexte pour justifier des comportements inappropriés.  C’est parfois le rôle que l’on a choisi de jouer pour imiter un parent.</t>
        </r>
      </text>
    </comment>
    <comment ref="D27" authorId="0" shapeId="0">
      <text>
        <r>
          <rPr>
            <b/>
            <sz val="9"/>
            <color indexed="81"/>
            <rFont val="Tahoma"/>
            <family val="2"/>
          </rPr>
          <t>Ensemble des comportements un peu excessifs que l’on souvent constaté chez nos parents ou grands-parents. Ce que l’on a vécu et que l’on utilise comme prétexte pour justifier des comportements inappropriés.  C’est parfois le rôle que l’on a choisi de jouer pour imiter un parent.</t>
        </r>
      </text>
    </comment>
    <comment ref="C28"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D28"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C29" authorId="0" shapeId="0">
      <text>
        <r>
          <rPr>
            <b/>
            <sz val="9"/>
            <color indexed="81"/>
            <rFont val="Tahoma"/>
            <family val="2"/>
          </rPr>
          <t>Ensemble des besoins que l’on pense avoir été ceux des ancêtres ou que l’on pense avoir eu dans notre enfance.  Pour être aimé de ses parents, on va chercher à imiter leur besoins</t>
        </r>
      </text>
    </comment>
    <comment ref="D29" authorId="0" shapeId="0">
      <text>
        <r>
          <rPr>
            <b/>
            <sz val="9"/>
            <color indexed="81"/>
            <rFont val="Tahoma"/>
            <family val="2"/>
          </rPr>
          <t>Ensemble des besoins que l’on pense avoir été ceux des ancêtres ou que l’on pense avoir eu dans notre enfance.  Pour être aimé de ses parents, on va chercher à imiter leur besoins</t>
        </r>
      </text>
    </comment>
    <comment ref="C30" authorId="0" shapeId="0">
      <text>
        <r>
          <rPr>
            <b/>
            <sz val="9"/>
            <color indexed="81"/>
            <rFont val="Tahoma"/>
            <family val="2"/>
          </rPr>
          <t>Ensemble des qualités héritées des ancêtres ou de notre enfance et que le vécu présent actuel met en évidence. C’est parfois les compliments que l’on nous a faits dans la petite enfance et que nous continuons à apprécier</t>
        </r>
      </text>
    </comment>
    <comment ref="D30" authorId="0" shapeId="0">
      <text>
        <r>
          <rPr>
            <b/>
            <sz val="9"/>
            <color indexed="81"/>
            <rFont val="Tahoma"/>
            <family val="2"/>
          </rPr>
          <t>Ensemble des qualités héritées des ancêtres ou de notre enfance et que le vécu présent actuel met en évidence. C’est parfois les compliments que l’on nous a faits dans la petite enfance et que nous continuons à apprécier</t>
        </r>
      </text>
    </comment>
    <comment ref="C31" authorId="0" shapeId="0">
      <text>
        <r>
          <rPr>
            <b/>
            <sz val="9"/>
            <color indexed="81"/>
            <rFont val="Tahoma"/>
            <family val="2"/>
          </rPr>
          <t>Ensemble des aspects négatifs hérités des ancêtres ou de notre enfance et réveillés par la situation actuelle et qui conditionnent certains comportements néfastes.</t>
        </r>
      </text>
    </comment>
    <comment ref="D31" authorId="0" shapeId="0">
      <text>
        <r>
          <rPr>
            <b/>
            <sz val="9"/>
            <color indexed="81"/>
            <rFont val="Tahoma"/>
            <family val="2"/>
          </rPr>
          <t>Ensemble des aspects négatifs hérités des ancêtres ou de notre enfance et réveillés par la situation actuelle et qui conditionnent certains comportements néfastes.</t>
        </r>
      </text>
    </comment>
    <comment ref="C32"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D32" authorId="0" shapeId="0">
      <text>
        <r>
          <rPr>
            <b/>
            <sz val="9"/>
            <color indexed="81"/>
            <rFont val="Tahoma"/>
            <family val="2"/>
          </rPr>
          <t>Ensemble des aspects négatifs de notre personnalité, principalement les manques et les peurs qui ont été vécus par nos ancêtres ou lors de notre petite enfance. Manière dont certains ancêtres sont morts et manière dont s’est passée notre naisssance ou celle de l’un de nos parents.</t>
        </r>
      </text>
    </comment>
    <comment ref="C33" authorId="0" shapeId="0">
      <text>
        <r>
          <rPr>
            <b/>
            <sz val="9"/>
            <color indexed="81"/>
            <rFont val="Tahoma"/>
            <family val="2"/>
          </rPr>
          <t>Ensemble des besoins probablement vécus par les ancêtres ou lors de notre enfance. Les métiers pratiqués par des ancêtres et qui peuvent nous inspirer dans cette vie</t>
        </r>
      </text>
    </comment>
    <comment ref="D33" authorId="0" shapeId="0">
      <text>
        <r>
          <rPr>
            <b/>
            <sz val="9"/>
            <color indexed="81"/>
            <rFont val="Tahoma"/>
            <family val="2"/>
          </rPr>
          <t>Ensemble des besoins probablement vécus par les ancêtres ou lors de notre enfance. Les métiers pratiqués par des ancêtres et qui peuvent nous inspirer dans cette vie</t>
        </r>
      </text>
    </comment>
    <comment ref="C34" authorId="0" shapeId="0">
      <text>
        <r>
          <rPr>
            <b/>
            <sz val="14"/>
            <color indexed="81"/>
            <rFont val="Tahoma"/>
            <family val="2"/>
          </rPr>
          <t xml:space="preserve">Lignée paternelle, mémoires réveillées par les activités actuelles, c'est ce que l'on pense que les ancêtres ont vécu
</t>
        </r>
      </text>
    </comment>
    <comment ref="D34" authorId="0" shapeId="0">
      <text>
        <r>
          <rPr>
            <b/>
            <sz val="14"/>
            <color indexed="81"/>
            <rFont val="Tahoma"/>
            <family val="2"/>
          </rPr>
          <t xml:space="preserve">Lignée paternelle, mémoires réveillées par les activités actuelles, c'est ce que l'on pense que les ancêtres ont vécu
</t>
        </r>
      </text>
    </comment>
    <comment ref="C35" authorId="0" shapeId="0">
      <text>
        <r>
          <rPr>
            <b/>
            <sz val="14"/>
            <color indexed="81"/>
            <rFont val="Tahoma"/>
            <family val="2"/>
          </rPr>
          <t>Mémoires plus profondes, lignées maternelles, ce qui a été réellement vécu</t>
        </r>
      </text>
    </comment>
    <comment ref="D35" authorId="0" shapeId="0">
      <text>
        <r>
          <rPr>
            <b/>
            <sz val="14"/>
            <color indexed="81"/>
            <rFont val="Tahoma"/>
            <family val="2"/>
          </rPr>
          <t>Mémoires plus profondes, lignées maternelles, ce qui a été réellement vécu</t>
        </r>
      </text>
    </comment>
    <comment ref="C37" authorId="0" shapeId="0">
      <text>
        <r>
          <rPr>
            <b/>
            <sz val="9"/>
            <color indexed="81"/>
            <rFont val="Tahoma"/>
            <family val="2"/>
          </rPr>
          <t>Ensemble des qualités que nous avons et auxquelles nous aspirons le plus. Ce sont celles qui nous attirent le plus dans les personnes que nous admirons. Ce sont celles que notre âme souhaite vivre dans cette incarnation.</t>
        </r>
      </text>
    </comment>
    <comment ref="D37" authorId="0" shapeId="0">
      <text>
        <r>
          <rPr>
            <b/>
            <sz val="9"/>
            <color indexed="81"/>
            <rFont val="Tahoma"/>
            <family val="2"/>
          </rPr>
          <t>Ensemble des qualités que nous avons et auxquelles nous aspirons le plus. Ce sont celles qui nous attirent le plus dans les personnes que nous admirons. Ce sont celles que notre âme souhaite vivre dans cette incarnation.</t>
        </r>
      </text>
    </comment>
    <comment ref="C38" authorId="0" shapeId="0">
      <text>
        <r>
          <rPr>
            <b/>
            <sz val="9"/>
            <color indexed="81"/>
            <rFont val="Tahoma"/>
            <family val="2"/>
          </rPr>
          <t>Ensemble des qualités que l’on considère comme importantes pour le futur immédiat.</t>
        </r>
      </text>
    </comment>
    <comment ref="D38" authorId="0" shapeId="0">
      <text>
        <r>
          <rPr>
            <b/>
            <sz val="9"/>
            <color indexed="81"/>
            <rFont val="Tahoma"/>
            <family val="2"/>
          </rPr>
          <t>Ensemble des qualités que l’on considère comme importantes pour le futur immédiat.</t>
        </r>
      </text>
    </comment>
    <comment ref="C39" authorId="0" shapeId="0">
      <text>
        <r>
          <rPr>
            <b/>
            <sz val="9"/>
            <color indexed="81"/>
            <rFont val="Tahoma"/>
            <family val="2"/>
          </rPr>
          <t>Ensemble des traits de caractère sur lesquels nous devrions travailler pour en diminuer l’importance. Ce sont nos parts d’ombre qui prétéritent notre futur et qui engendrent des comportements jugés comme négatifs.</t>
        </r>
      </text>
    </comment>
    <comment ref="D39" authorId="0" shapeId="0">
      <text>
        <r>
          <rPr>
            <b/>
            <sz val="9"/>
            <color indexed="81"/>
            <rFont val="Tahoma"/>
            <family val="2"/>
          </rPr>
          <t>Ensemble des traits de caractère sur lesquels nous devrions travailler pour en diminuer l’importance. Ce sont nos parts d’ombre qui prétéritent notre futur et qui engendrent des comportements jugés comme négatifs.</t>
        </r>
      </text>
    </comment>
    <comment ref="C40"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futurs choix.</t>
        </r>
      </text>
    </comment>
    <comment ref="D40" authorId="0" shapeId="0">
      <text>
        <r>
          <rPr>
            <b/>
            <sz val="9"/>
            <color indexed="81"/>
            <rFont val="Tahoma"/>
            <family val="2"/>
          </rPr>
          <t>Ensemble des besoins qui nous paraissent importants ou que notre corps souhaiterait. Ce sont les besoins qui conditionnent le plus notre manière d’être et nos comportements.  Ce sont ceux qui ont le plus d’influence sur nos futurs choix.</t>
        </r>
      </text>
    </comment>
    <comment ref="C41" authorId="0" shapeId="0">
      <text>
        <r>
          <rPr>
            <b/>
            <sz val="9"/>
            <color indexed="81"/>
            <rFont val="Tahoma"/>
            <family val="2"/>
          </rPr>
          <t>Ensemble des aspects négatifs qui sont révélateurs d’un état temporaire, qu’il est bon de ne pas trop faire durer. Ce sont aussi parfois des aspects positifs que nous limitons parce qu’ils ne correspondent pas à notre état habituel</t>
        </r>
      </text>
    </comment>
    <comment ref="D41" authorId="0" shapeId="0">
      <text>
        <r>
          <rPr>
            <b/>
            <sz val="9"/>
            <color indexed="81"/>
            <rFont val="Tahoma"/>
            <family val="2"/>
          </rPr>
          <t>Ensemble des aspects négatifs qui sont révélateurs d’un état temporaire, qu’il est bon de ne pas trop faire durer. Ce sont aussi parfois des aspects positifs que nous limitons parce qu’ils ne correspondent pas à notre état habituel</t>
        </r>
      </text>
    </comment>
    <comment ref="C42" authorId="0" shapeId="0">
      <text>
        <r>
          <rPr>
            <b/>
            <sz val="9"/>
            <color indexed="81"/>
            <rFont val="Tahoma"/>
            <family val="2"/>
          </rPr>
          <t xml:space="preserve">Ensemble d’aspects négatifs de notre personnalité qui nous empêche de nous diriger vers un avenir serein et qui engendre des réactions négatives vis à vis des autres. Ces aspects sont donnés par ordre temporel. C’est à dire dans quel ordre ils vont influencer </t>
        </r>
      </text>
    </comment>
    <comment ref="D42" authorId="0" shapeId="0">
      <text>
        <r>
          <rPr>
            <b/>
            <sz val="9"/>
            <color indexed="81"/>
            <rFont val="Tahoma"/>
            <family val="2"/>
          </rPr>
          <t xml:space="preserve">Ensemble d’aspects négatifs de notre personnalité qui nous empêche de nous diriger vers un avenir serein et qui engendre des réactions négatives vis à vis des autres. Ces aspects sont donnés par ordre temporel. C’est à dire dans quel ordre ils vont influencer </t>
        </r>
      </text>
    </comment>
    <comment ref="C43" authorId="0" shapeId="0">
      <text>
        <r>
          <rPr>
            <b/>
            <sz val="9"/>
            <color indexed="81"/>
            <rFont val="Tahoma"/>
            <family val="2"/>
          </rPr>
          <t>Ensemble des qualités, uniquement à gauche, que les autres constatent ou perçoivent, mais que nous continuons de saboter, souvent consciemment ou parfois même inconsciemment, avec notre système de croyance ou nos peurs. L’objectif serait de ne plus les saboter, mais de les rayonner naturellement.</t>
        </r>
      </text>
    </comment>
    <comment ref="D43" authorId="0" shapeId="0">
      <text>
        <r>
          <rPr>
            <b/>
            <sz val="9"/>
            <color indexed="81"/>
            <rFont val="Tahoma"/>
            <family val="2"/>
          </rPr>
          <t>Ensemble des qualités, uniquement à gauche, que les autres constatent ou perçoivent, mais que nous continuons de saboter, souvent consciemment ou parfois même inconsciemment, avec notre système de croyance ou nos peurs. L’objectif serait de ne plus les saboter, mais de les rayonner naturellement.</t>
        </r>
      </text>
    </comment>
    <comment ref="C44" authorId="0" shapeId="0">
      <text>
        <r>
          <rPr>
            <b/>
            <sz val="9"/>
            <color indexed="81"/>
            <rFont val="Tahoma"/>
            <family val="2"/>
          </rPr>
          <t>Ensemble des qualités, uniquement à droite, que l’on pense avoir ou que l’on aimerait développer davantage, mais que les autres ne perçoivent pas et ne ressentent pas encore parce que nous ne les rayonnons pas, elles n’ont pas été intégrées dans notre ADN. L’objectif est de les rendre effectives.</t>
        </r>
      </text>
    </comment>
    <comment ref="D44" authorId="0" shapeId="0">
      <text>
        <r>
          <rPr>
            <b/>
            <sz val="9"/>
            <color indexed="81"/>
            <rFont val="Tahoma"/>
            <family val="2"/>
          </rPr>
          <t>Ensemble des qualités, uniquement à droite, que l’on pense avoir ou que l’on aimerait développer davantage, mais que les autres ne perçoivent pas et ne ressentent pas encore parce que nous ne les rayonnons pas, elles n’ont pas été intégrées dans notre ADN. L’objectif est de les rendre effectives.</t>
        </r>
      </text>
    </comment>
    <comment ref="C45"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D45" authorId="0" shapeId="0">
      <text>
        <r>
          <rPr>
            <b/>
            <sz val="9"/>
            <color indexed="81"/>
            <rFont val="Tahoma"/>
            <family val="2"/>
          </rPr>
          <t>Ensemble des traits de caractère, uniquement à droite, qui font principalement notre personnalité car nous leur accordons beaucoup d’importance. Ils sont essentiellement des aspects négatifs, des besoins exagérés qui nous conditionnent beaucoup dans notre relation aux autres. L’objectif serait dans leur accorder moins d’importance ou de les transformer en aspects positifs.</t>
        </r>
      </text>
    </comment>
    <comment ref="C46"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D46" authorId="0" shapeId="0">
      <text>
        <r>
          <rPr>
            <b/>
            <sz val="9"/>
            <color indexed="81"/>
            <rFont val="Tahoma"/>
            <family val="2"/>
          </rPr>
          <t>Ensemble des aspects négatifs, uniquement à gauche, que les autres nous reprochent alors qu’ils nous semblent normaux.  C’est l’image négative que nous donnons de nous-même et sur laquelle il serait bien de réfléchir et de transformer.</t>
        </r>
      </text>
    </comment>
    <comment ref="C47" authorId="0" shapeId="0">
      <text>
        <r>
          <rPr>
            <b/>
            <sz val="9"/>
            <color indexed="81"/>
            <rFont val="Tahoma"/>
            <family val="2"/>
          </rPr>
          <t xml:space="preserve">Ensemble des besoins, uniquement à droite, que nous estimons comme important, mais que les autre pensent que c’est exagéré ou qui ne correspondent pas aux besoins de notre corps. </t>
        </r>
      </text>
    </comment>
    <comment ref="D47" authorId="0" shapeId="0">
      <text>
        <r>
          <rPr>
            <b/>
            <sz val="9"/>
            <color indexed="81"/>
            <rFont val="Tahoma"/>
            <family val="2"/>
          </rPr>
          <t xml:space="preserve">Ensemble des besoins, uniquement à droite, que nous estimons comme important, mais que les autre pensent que c’est exagéré ou qui ne correspondent pas aux besoins de notre corps. </t>
        </r>
      </text>
    </comment>
    <comment ref="C48" authorId="0" shapeId="0">
      <text>
        <r>
          <rPr>
            <b/>
            <sz val="9"/>
            <color indexed="81"/>
            <rFont val="Tahoma"/>
            <family val="2"/>
          </rPr>
          <t>Ensemble des besoins, uniquement à gauche, perçus par les autres parce que notre corps les émet naturellement. Ces besoins risquent fort de ne pas correspondre à nos attentes mentales et l’on risque d’être incompris, car les autres vont répondre inconsciemment aux besoins du corps et pas à ceux de notre tête.</t>
        </r>
      </text>
    </comment>
    <comment ref="D48" authorId="0" shapeId="0">
      <text>
        <r>
          <rPr>
            <b/>
            <sz val="9"/>
            <color indexed="81"/>
            <rFont val="Tahoma"/>
            <family val="2"/>
          </rPr>
          <t>Ensemble des besoins, uniquement à gauche, perçus par les autres parce que notre corps les émet naturellement. Ces besoins risquent fort de ne pas correspondre à nos attentes mentales et l’on risque d’être incompris, car les autres vont répondre inconsciemment aux besoins du corps et pas à ceux de notre tête.</t>
        </r>
      </text>
    </comment>
  </commentList>
</comments>
</file>

<file path=xl/sharedStrings.xml><?xml version="1.0" encoding="utf-8"?>
<sst xmlns="http://schemas.openxmlformats.org/spreadsheetml/2006/main" count="6790" uniqueCount="2547">
  <si>
    <t>Freq</t>
  </si>
  <si>
    <t>Couleur</t>
  </si>
  <si>
    <t>Zone_corps</t>
  </si>
  <si>
    <t xml:space="preserve">Augmentation </t>
  </si>
  <si>
    <t>Diminution</t>
  </si>
  <si>
    <t>Lissage</t>
  </si>
  <si>
    <t>Excitation</t>
  </si>
  <si>
    <t>Face</t>
  </si>
  <si>
    <t>Num_chakra</t>
  </si>
  <si>
    <t>Noir</t>
  </si>
  <si>
    <t>extrémité du pied</t>
  </si>
  <si>
    <t>AV</t>
  </si>
  <si>
    <t>phalange distale</t>
  </si>
  <si>
    <t>phalange moyenne</t>
  </si>
  <si>
    <t>AR</t>
  </si>
  <si>
    <t>phalange proximale</t>
  </si>
  <si>
    <t>besoin de se sentir vivant</t>
  </si>
  <si>
    <t>voûte plantaire</t>
  </si>
  <si>
    <t>astragale</t>
  </si>
  <si>
    <t>self-control pour ne pas se sentir vulnérable ou par insécurité</t>
  </si>
  <si>
    <t>Brun</t>
  </si>
  <si>
    <t>générer des tensions vis à vis des autres</t>
  </si>
  <si>
    <t>Bordeaux</t>
  </si>
  <si>
    <t>ligaments croisés</t>
  </si>
  <si>
    <t>Ecarlate</t>
  </si>
  <si>
    <t xml:space="preserve">créativité équilibrée </t>
  </si>
  <si>
    <t>périnée</t>
  </si>
  <si>
    <t>Rouge</t>
  </si>
  <si>
    <t>côlon sigmoïde</t>
  </si>
  <si>
    <t>coccyx3</t>
  </si>
  <si>
    <t>coccyx2</t>
  </si>
  <si>
    <t>coccyx1</t>
  </si>
  <si>
    <t>Orange</t>
  </si>
  <si>
    <t>intestin grêle</t>
  </si>
  <si>
    <t>S5</t>
  </si>
  <si>
    <t>S4</t>
  </si>
  <si>
    <t>S3</t>
  </si>
  <si>
    <t>S2</t>
  </si>
  <si>
    <t xml:space="preserve">besoin de digérer une situation </t>
  </si>
  <si>
    <t>S1</t>
  </si>
  <si>
    <t>Jaune</t>
  </si>
  <si>
    <t>côlon transverse</t>
  </si>
  <si>
    <t>nombril</t>
  </si>
  <si>
    <t>estomac</t>
  </si>
  <si>
    <t>L5</t>
  </si>
  <si>
    <t>L4</t>
  </si>
  <si>
    <t>L3</t>
  </si>
  <si>
    <t>L2</t>
  </si>
  <si>
    <t>enfant intérieur calme et rassuré</t>
  </si>
  <si>
    <t>se battre pour être respecté</t>
  </si>
  <si>
    <t>L1</t>
  </si>
  <si>
    <t>Vert Pomme</t>
  </si>
  <si>
    <t>rate</t>
  </si>
  <si>
    <t>pancréas</t>
  </si>
  <si>
    <t>vésicule biliaire</t>
  </si>
  <si>
    <t>foie</t>
  </si>
  <si>
    <t>surrénales</t>
  </si>
  <si>
    <t>bonne gestion du stress et des peurs</t>
  </si>
  <si>
    <t>D12</t>
  </si>
  <si>
    <t xml:space="preserve">ne pas retenir ses émotions </t>
  </si>
  <si>
    <t>événement ou conflit à digérer</t>
  </si>
  <si>
    <t>D11</t>
  </si>
  <si>
    <t>D10</t>
  </si>
  <si>
    <t>D9</t>
  </si>
  <si>
    <t>colère non exprimée</t>
  </si>
  <si>
    <t>Vert</t>
  </si>
  <si>
    <t>poitrine</t>
  </si>
  <si>
    <t>diaphragme</t>
  </si>
  <si>
    <t>résister aux émotions</t>
  </si>
  <si>
    <t>aorte descendante</t>
  </si>
  <si>
    <t>D8</t>
  </si>
  <si>
    <t xml:space="preserve">besoin de régler les problèmes </t>
  </si>
  <si>
    <t>D7</t>
  </si>
  <si>
    <t>D6</t>
  </si>
  <si>
    <t xml:space="preserve">besoin de se mettre la pression </t>
  </si>
  <si>
    <t>moins se mettre la pression</t>
  </si>
  <si>
    <t>péricarde</t>
  </si>
  <si>
    <t>Turquoise</t>
  </si>
  <si>
    <t>thymus</t>
  </si>
  <si>
    <t xml:space="preserve">besoin de se protéger de l'environnement </t>
  </si>
  <si>
    <t>D5</t>
  </si>
  <si>
    <t xml:space="preserve">ne pas se mettre la pression </t>
  </si>
  <si>
    <t>D4</t>
  </si>
  <si>
    <t>D3</t>
  </si>
  <si>
    <t>D2</t>
  </si>
  <si>
    <t>manque de soutien</t>
  </si>
  <si>
    <t>D1</t>
  </si>
  <si>
    <t>Cyan</t>
  </si>
  <si>
    <t>C7</t>
  </si>
  <si>
    <t>C6</t>
  </si>
  <si>
    <t>ne pas écouter ses besoins</t>
  </si>
  <si>
    <t xml:space="preserve">équilibre entre donner et recevoir </t>
  </si>
  <si>
    <t>thyroïde</t>
  </si>
  <si>
    <t>C5</t>
  </si>
  <si>
    <t>ganglions</t>
  </si>
  <si>
    <t>Bleu</t>
  </si>
  <si>
    <t>menton</t>
  </si>
  <si>
    <t>dents</t>
  </si>
  <si>
    <t>avoir des envies excessives ou réprimer des envies</t>
  </si>
  <si>
    <t>C4</t>
  </si>
  <si>
    <t>ruminer sa culpabilité ou sa colère</t>
  </si>
  <si>
    <t>machoire</t>
  </si>
  <si>
    <t>sinus</t>
  </si>
  <si>
    <t xml:space="preserve">enfant intérieur en sécurité </t>
  </si>
  <si>
    <t>nez</t>
  </si>
  <si>
    <t xml:space="preserve">besoin d'être à l'écoute de soi et des autres </t>
  </si>
  <si>
    <t>C3</t>
  </si>
  <si>
    <t xml:space="preserve">besoin d'être dans sa bulle </t>
  </si>
  <si>
    <t xml:space="preserve">état de silence intérieur </t>
  </si>
  <si>
    <t>C2</t>
  </si>
  <si>
    <t>Indigo</t>
  </si>
  <si>
    <t>C1</t>
  </si>
  <si>
    <t>cervelet</t>
  </si>
  <si>
    <t>besoin de ressenti intérieur et extérieur accrus</t>
  </si>
  <si>
    <t>lobe occipital</t>
  </si>
  <si>
    <t>épiphyse</t>
  </si>
  <si>
    <t xml:space="preserve">besoin de se concentrer sur un objectif à atteindre </t>
  </si>
  <si>
    <t>front</t>
  </si>
  <si>
    <t>hypophyse</t>
  </si>
  <si>
    <t>hypothalamus</t>
  </si>
  <si>
    <t>contrôler ou réprimer les émotions</t>
  </si>
  <si>
    <t>Pourpre</t>
  </si>
  <si>
    <t>aimer les sensations fortes</t>
  </si>
  <si>
    <t>corps calleux</t>
  </si>
  <si>
    <t>thalamus</t>
  </si>
  <si>
    <t>Magenta</t>
  </si>
  <si>
    <t>lobe préfrontal</t>
  </si>
  <si>
    <t>Av</t>
  </si>
  <si>
    <t>cortex moteur</t>
  </si>
  <si>
    <t>cortex somato-sensitif</t>
  </si>
  <si>
    <t>bonne perception de son corps</t>
  </si>
  <si>
    <t>fontanelle</t>
  </si>
  <si>
    <t>milieu</t>
  </si>
  <si>
    <t>rose</t>
  </si>
  <si>
    <t>besoin de réféchir pour la suite</t>
  </si>
  <si>
    <t>besoin de constance et de stabilité dans les choses à faire</t>
  </si>
  <si>
    <t>besoin de choses concrètes pour le futur</t>
  </si>
  <si>
    <t>besoin d'exprimer son potentiel de céativité</t>
  </si>
  <si>
    <t>manque d'espace pour exprimer sa créativité</t>
  </si>
  <si>
    <t>besoin immédiat de sécurité émotionnelle et matérielle</t>
  </si>
  <si>
    <t>cuivre</t>
  </si>
  <si>
    <t>refus du soutien collectif ou devoir être soutenu par le collectif</t>
  </si>
  <si>
    <t>bronze</t>
  </si>
  <si>
    <t>besoin d'affirmer son autorité</t>
  </si>
  <si>
    <t>subir une autorité injuste ou manipulatrice</t>
  </si>
  <si>
    <t>être confronté ou aimer se confronter à d’autres forces</t>
  </si>
  <si>
    <t>Vert pomme</t>
  </si>
  <si>
    <t>argent</t>
  </si>
  <si>
    <t>vouloir tout faire soi-même</t>
  </si>
  <si>
    <t>besoin de se protéger de l'environnement</t>
  </si>
  <si>
    <t>être attentif et vigilant</t>
  </si>
  <si>
    <t>vivre l'apaisement et la contemplation</t>
  </si>
  <si>
    <t>besoin d'être responsable de quelqu'un</t>
  </si>
  <si>
    <t>se sentir responsable des autres</t>
  </si>
  <si>
    <t>Or</t>
  </si>
  <si>
    <t>besoin de se mettre la pression pour affirmer son autorité</t>
  </si>
  <si>
    <t>se mettre la pression pour montrer qui commande</t>
  </si>
  <si>
    <t>besoin d'aller jusqu'au bout</t>
  </si>
  <si>
    <t>être sage et authentique</t>
  </si>
  <si>
    <t>besoin de mettre une limite avec les autres</t>
  </si>
  <si>
    <t>besoin d'exprimer ses idées</t>
  </si>
  <si>
    <t>Cristal</t>
  </si>
  <si>
    <t>manque de curiosité</t>
  </si>
  <si>
    <t>avide de connaissances</t>
  </si>
  <si>
    <t>besoin de structurer l'information</t>
  </si>
  <si>
    <t>capacité à synthétiser l'information</t>
  </si>
  <si>
    <t>être calme pour se connecter à son intériorité</t>
  </si>
  <si>
    <t>fuite dans la spiritualité</t>
  </si>
  <si>
    <t>besoin d'intégrer les expériences vécues dans son corps</t>
  </si>
  <si>
    <t>ne pas écouter son cœur</t>
  </si>
  <si>
    <t>diamant</t>
  </si>
  <si>
    <t>retourner à son intériorité pour observer ce qui ne va pas</t>
  </si>
  <si>
    <t>Blanc irisé</t>
  </si>
  <si>
    <t>besoin de prendre du recul sur le passé</t>
  </si>
  <si>
    <t>être dépendant des autres ou de son passé</t>
  </si>
  <si>
    <t>autonomie énergétique vis à vis des autres</t>
  </si>
  <si>
    <t>capacité à répondre à ses besoins sur n'importe quel plan</t>
  </si>
  <si>
    <t>envie de répondre immédiatement à tout besoin</t>
  </si>
  <si>
    <t>besoin d'être plein d'énergie pour la suite</t>
  </si>
  <si>
    <t>se sentir agressé par tout</t>
  </si>
  <si>
    <t>besoin de se positionner</t>
  </si>
  <si>
    <t>besoin d'agir de manière indépendante</t>
  </si>
  <si>
    <t>agir en fonction de ce que l'on est</t>
  </si>
  <si>
    <t>esprit de provocation</t>
  </si>
  <si>
    <t>amplification des perceptions externes de tous les sens</t>
  </si>
  <si>
    <t>besoin de penser autrement que les autres</t>
  </si>
  <si>
    <t>être influencé par les pensées des autres</t>
  </si>
  <si>
    <t>Blanc nacré</t>
  </si>
  <si>
    <t>besoin d'assumer pour se sentir vivant</t>
  </si>
  <si>
    <t>se retirer de la vie active</t>
  </si>
  <si>
    <t>esprit et mental au service du corps</t>
  </si>
  <si>
    <t>besoin de ressentir les besoins de son corps</t>
  </si>
  <si>
    <t>reporter ou réprimer ses émotions</t>
  </si>
  <si>
    <t>besoin de stabilité psychologique et spirituelle</t>
  </si>
  <si>
    <t>besoin d'endurer pour avoir sa place</t>
  </si>
  <si>
    <t>prendre sur soi pour faire avancer les choses</t>
  </si>
  <si>
    <t>faire ce qui est juste de faire pour soi</t>
  </si>
  <si>
    <t>n'agir que si l'on est sûr de son choix</t>
  </si>
  <si>
    <t>la rage comme moteur pour avancer dans la vie</t>
  </si>
  <si>
    <t>ne pas pouvoir s'aimer soi-même</t>
  </si>
  <si>
    <t>s'accepter et s'aimer tel que l'on est</t>
  </si>
  <si>
    <t>Blanc opalescent</t>
  </si>
  <si>
    <t>sentiment d'être au bon endroit et entouré des bonnes personnes</t>
  </si>
  <si>
    <t>besoin de se confronter à la mort</t>
  </si>
  <si>
    <t xml:space="preserve">ne pas écouter son instinct de survie </t>
  </si>
  <si>
    <t>reporter à plus tard l'inéluctable</t>
  </si>
  <si>
    <t>besoin d'intégrer ou de digérer une expérience</t>
  </si>
  <si>
    <t>se fermer à ce qui vient de l'extérieur</t>
  </si>
  <si>
    <t>capacité à profiter des expériences vécues pour se construire</t>
  </si>
  <si>
    <t>manque ou perte d'enthousiasme</t>
  </si>
  <si>
    <t>faire uniquement ce qui a du sens pour soi</t>
  </si>
  <si>
    <t>dispersion et excès d'enthousiasme</t>
  </si>
  <si>
    <t>besoin excessif de transmettre sa création à la collectivité ou l'humanité</t>
  </si>
  <si>
    <t xml:space="preserve">abandonner ou renoncer si ce n'est pas juste </t>
  </si>
  <si>
    <t>se confronter aux grandes forces</t>
  </si>
  <si>
    <t>Blanc  scintillant</t>
  </si>
  <si>
    <t>Blanc scintillant</t>
  </si>
  <si>
    <t>besoin de changer son karma</t>
  </si>
  <si>
    <t>impuissance face aux déséquilibres et aux injustices</t>
  </si>
  <si>
    <t>se limiter volontairement ou se sentir limité</t>
  </si>
  <si>
    <t>capactié à retrouver le calme en restant centré sur soi</t>
  </si>
  <si>
    <t>besoin d'un espace de liberté</t>
  </si>
  <si>
    <t>grand espace de liberté</t>
  </si>
  <si>
    <t>besoin de s'identifier à un rôle clair</t>
  </si>
  <si>
    <t>forcer le destin pour avancer</t>
  </si>
  <si>
    <t>besoin d'extérioriser pour se sentir vivant</t>
  </si>
  <si>
    <t>besoin de s'engager pleinement dans cette vie</t>
  </si>
  <si>
    <t>vivre pleinement cette existence</t>
  </si>
  <si>
    <t>utiliser pleinement cette vie pour évoluer</t>
  </si>
  <si>
    <t>sentiment d'être entouré de personnes aimantes</t>
  </si>
  <si>
    <t>besoin de concrétiser ses rêves</t>
  </si>
  <si>
    <t>manque de volonté pour concrétiser ses rêves</t>
  </si>
  <si>
    <t>volonté et capacité à réaliser ses rêves</t>
  </si>
  <si>
    <t>partager son expérience de vie ou transmettre sa connaissance</t>
  </si>
  <si>
    <t>résister aux expériences de la vie ou tout faire pour les reporter</t>
  </si>
  <si>
    <t>besoin d'être pleinement dans son corps</t>
  </si>
  <si>
    <t>refus de certaines parties de son corps</t>
  </si>
  <si>
    <t>besoin d'utiliser son énergie à limiter les conflits et la misère dans le monde</t>
  </si>
  <si>
    <t>se battre contre les conflits et la misère dans le monde</t>
  </si>
  <si>
    <t xml:space="preserve">résister aux transformations ou aux guérisons </t>
  </si>
  <si>
    <t>n'être responsable que de sa propre vie</t>
  </si>
  <si>
    <t>Différence</t>
  </si>
  <si>
    <t>Type de différence</t>
  </si>
  <si>
    <t>Résultat_2</t>
  </si>
  <si>
    <t>Résultat_1</t>
  </si>
  <si>
    <t>Harmonique</t>
  </si>
  <si>
    <t>talon</t>
  </si>
  <si>
    <t>cou-de-pied</t>
  </si>
  <si>
    <t>malléole</t>
  </si>
  <si>
    <t>tendon d'Achille</t>
  </si>
  <si>
    <t>tibia/péroné</t>
  </si>
  <si>
    <t>mollet/veines</t>
  </si>
  <si>
    <t>rotule</t>
  </si>
  <si>
    <t>arrière du genou</t>
  </si>
  <si>
    <t>cuisse</t>
  </si>
  <si>
    <t>testicule/doigts</t>
  </si>
  <si>
    <t>anus/rectum/main</t>
  </si>
  <si>
    <t>prostate/poignet</t>
  </si>
  <si>
    <t>appendice</t>
  </si>
  <si>
    <t>utérus/avant-bras</t>
  </si>
  <si>
    <t>côlon asc.t et desc.</t>
  </si>
  <si>
    <t>ovaire/bras</t>
  </si>
  <si>
    <t>rein</t>
  </si>
  <si>
    <t>cœur/nœud septal</t>
  </si>
  <si>
    <t>cœur/nœud sinusal</t>
  </si>
  <si>
    <t>poumon</t>
  </si>
  <si>
    <t>clavicule/épaule</t>
  </si>
  <si>
    <t xml:space="preserve">capacité à se libérer de ses tensions </t>
  </si>
  <si>
    <t>œsophage/trachée</t>
  </si>
  <si>
    <t>larynx</t>
  </si>
  <si>
    <t>bouche/langue</t>
  </si>
  <si>
    <t>oreille</t>
  </si>
  <si>
    <t>amygdale (cerveau)</t>
  </si>
  <si>
    <t>tempe</t>
  </si>
  <si>
    <t>œil</t>
  </si>
  <si>
    <t>sourcil</t>
  </si>
  <si>
    <t>lobe temporal</t>
  </si>
  <si>
    <t>lobe pariétal</t>
  </si>
  <si>
    <t>besoin prendre du recul pour écouter les besoins et diminuer les tensions</t>
  </si>
  <si>
    <t xml:space="preserve"> capacité à voyager et à se repérer dans les différents plans de conscience</t>
  </si>
  <si>
    <t>besoin d'être en tension avec les autres</t>
  </si>
  <si>
    <t>besoin de se poser et de créer des liens sociaux pour se sentir compris</t>
  </si>
  <si>
    <t>besoin de concrétiser dans la matière et d'aller de l'avant</t>
  </si>
  <si>
    <t>besoin de trouver sa place sur Terre</t>
  </si>
  <si>
    <t>besoin excessif d'être respecté et reconnu sur le plan spirituel</t>
  </si>
  <si>
    <t xml:space="preserve">besoin d'intégrer une expérience spirituelle dans son corps </t>
  </si>
  <si>
    <t>capacité à intégrer durablement dans son ADN les bonus d'une expérience</t>
  </si>
  <si>
    <t>Importance</t>
  </si>
  <si>
    <t>DROITE</t>
  </si>
  <si>
    <t>Gauche</t>
  </si>
  <si>
    <t>Facteur</t>
  </si>
  <si>
    <t>Fichier wav</t>
  </si>
  <si>
    <t>Gautier_avant_20170728125147</t>
  </si>
  <si>
    <t>Gautier_apres_vin_20170728125410</t>
  </si>
  <si>
    <t>de</t>
  </si>
  <si>
    <t>Gautier_avant</t>
  </si>
  <si>
    <t>Gautier_apres_vin</t>
  </si>
  <si>
    <t>Date</t>
  </si>
  <si>
    <t>Heure</t>
  </si>
  <si>
    <t>Groupe</t>
  </si>
  <si>
    <t>Bioenergie</t>
  </si>
  <si>
    <t>SS Groupe</t>
  </si>
  <si>
    <t>Test</t>
  </si>
  <si>
    <t>Context</t>
  </si>
  <si>
    <t>14-07-16</t>
  </si>
  <si>
    <t>Comment</t>
  </si>
  <si>
    <t>TT</t>
  </si>
  <si>
    <t>Corporel_amplitude_droite</t>
  </si>
  <si>
    <t>Corporel_amplitude_gauche</t>
  </si>
  <si>
    <t>Corporel_forme_droite</t>
  </si>
  <si>
    <t>Corporel_forme_gauche</t>
  </si>
  <si>
    <t>Extra_Corp_amplitude_droite</t>
  </si>
  <si>
    <t>Extra_Corp_amplitude_gauche</t>
  </si>
  <si>
    <t>Extra_Corp_forme_droite</t>
  </si>
  <si>
    <t>Extra_Corp_forme_gauche</t>
  </si>
  <si>
    <t>futur</t>
  </si>
  <si>
    <t>present</t>
  </si>
  <si>
    <t>passe</t>
  </si>
  <si>
    <t>enracinement</t>
  </si>
  <si>
    <t>Manque/limite</t>
  </si>
  <si>
    <t>Besoin de</t>
  </si>
  <si>
    <t>Exces</t>
  </si>
  <si>
    <t>Juste</t>
  </si>
  <si>
    <t>Sécurité et protection</t>
  </si>
  <si>
    <t>Stabilité  /soutien</t>
  </si>
  <si>
    <t>Ecoute du corp s/ présence en soi</t>
  </si>
  <si>
    <t xml:space="preserve"> Place dans la société </t>
  </si>
  <si>
    <t>Avoir une direction claire / capacité de décision</t>
  </si>
  <si>
    <t>Valorisation / reconnaissance / respect</t>
  </si>
  <si>
    <t>Equilibre entre soi et les autres / positionnement</t>
  </si>
  <si>
    <t>Exprimer son potentiel, sa différence</t>
  </si>
  <si>
    <t>Intuition / perceptions</t>
  </si>
  <si>
    <t>Volonté / aller de l'avant / passage à l'action</t>
  </si>
  <si>
    <t>Adaptation / résilience</t>
  </si>
  <si>
    <t>Gestion du stress, des émotions, de la pression</t>
  </si>
  <si>
    <t>Rapport à l'autorité / rapport aux parents</t>
  </si>
  <si>
    <t>Lâcher-prise / détachement / détente</t>
  </si>
  <si>
    <t xml:space="preserve">Liberté / pouvoir intérieur  </t>
  </si>
  <si>
    <t>Expression / vocation</t>
  </si>
  <si>
    <t>AVANT Manque</t>
  </si>
  <si>
    <t>AVANT</t>
  </si>
  <si>
    <t>APRES</t>
  </si>
  <si>
    <t>DROITE Besoin/ limite</t>
  </si>
  <si>
    <t>GAUCHE Besoin/ limite</t>
  </si>
  <si>
    <t>DROITE Calme/réactivité</t>
  </si>
  <si>
    <t>GAUCHE Calme/réactivité</t>
  </si>
  <si>
    <t>GAUCHE</t>
  </si>
  <si>
    <t>MOT CLE AVANT / APRES</t>
  </si>
  <si>
    <t>AVANT DROITE</t>
  </si>
  <si>
    <t>AVANT GAUCHE</t>
  </si>
  <si>
    <t>APRES DROITE</t>
  </si>
  <si>
    <t>APRES GAUCHE</t>
  </si>
  <si>
    <t>Avant</t>
  </si>
  <si>
    <t>Après</t>
  </si>
  <si>
    <t>FUTUR</t>
  </si>
  <si>
    <t>harmonie</t>
  </si>
  <si>
    <t>réactivité</t>
  </si>
  <si>
    <t>besoins</t>
  </si>
  <si>
    <t>limitations</t>
  </si>
  <si>
    <t>PRESENT</t>
  </si>
  <si>
    <t>PASSE</t>
  </si>
  <si>
    <t>ENRACINEMENT</t>
  </si>
  <si>
    <t>paramètres psycho-énergétiques</t>
  </si>
  <si>
    <t>cohérence</t>
  </si>
  <si>
    <t>alignement</t>
  </si>
  <si>
    <t>fractalité</t>
  </si>
  <si>
    <t>liberté</t>
  </si>
  <si>
    <t>blocage</t>
  </si>
  <si>
    <t>charge mentale</t>
  </si>
  <si>
    <t>charge émotionnelle</t>
  </si>
  <si>
    <t>empreinte familiale</t>
  </si>
  <si>
    <t>Couleurs Vibratoires corporelles</t>
  </si>
  <si>
    <t>ARRIERE</t>
  </si>
  <si>
    <t xml:space="preserve">Problématiques possibles avec l'entourage </t>
  </si>
  <si>
    <t>Problématiques possibles avec le travail</t>
  </si>
  <si>
    <t>Problématiques possibles avec l'les parents/enfants</t>
  </si>
  <si>
    <t>émotions bloquées</t>
  </si>
  <si>
    <t>organes fragilisés</t>
  </si>
  <si>
    <t>peurs récurentes</t>
  </si>
  <si>
    <t>croyances</t>
  </si>
  <si>
    <t>Besoins</t>
  </si>
  <si>
    <t>objectifs positif</t>
  </si>
  <si>
    <t>conseils</t>
  </si>
  <si>
    <t>Qualités posssibles</t>
  </si>
  <si>
    <t>Monde du travail</t>
  </si>
  <si>
    <t>Monde des rêves</t>
  </si>
  <si>
    <t>DEVANT</t>
  </si>
  <si>
    <t>VUE DE L'AURA</t>
  </si>
  <si>
    <t>Fuite énergétique ou mise à la terre</t>
  </si>
  <si>
    <t>Amas, bosse</t>
  </si>
  <si>
    <t>Blocage, excitation</t>
  </si>
  <si>
    <t>Blocage froid, point critique</t>
  </si>
  <si>
    <t>Blocage chaud, frustration, amas</t>
  </si>
  <si>
    <t>Si l'étoile ou le rond est en dehors du corps, cela veut dire que l'étoile ou le rond correspondant, se situant à la même hauteur, dépasse une certaine intensité</t>
  </si>
  <si>
    <t>Blocage</t>
  </si>
  <si>
    <t>Limite/peur</t>
  </si>
  <si>
    <t>Détachement</t>
  </si>
  <si>
    <t>Harmonie</t>
  </si>
  <si>
    <t>Action en harmonie</t>
  </si>
  <si>
    <t>Action/ besoin</t>
  </si>
  <si>
    <t>Excess</t>
  </si>
  <si>
    <t>Peur</t>
  </si>
  <si>
    <t>Manque</t>
  </si>
  <si>
    <t>Mise à la terre</t>
  </si>
  <si>
    <t>apaisement</t>
  </si>
  <si>
    <t>Action juste</t>
  </si>
  <si>
    <t>Frustration</t>
  </si>
  <si>
    <t>Nervosité</t>
  </si>
  <si>
    <t>Contemplation</t>
  </si>
  <si>
    <t>Justesse</t>
  </si>
  <si>
    <t>Neutre</t>
  </si>
  <si>
    <t>Réactivité /Excess</t>
  </si>
  <si>
    <t>blanc</t>
  </si>
  <si>
    <t xml:space="preserve">vous avez le sentiment que votre bonne étoile vous a abandonné, vous avez peur de faire confiance à la vie, peur de la suite des événements
</t>
  </si>
  <si>
    <t>vous ne voyez pas dans quelle direction vous diriger sur le plan professionnel</t>
  </si>
  <si>
    <t>vous avez le sentiment que vos parents ne vous soutiennent pas dans vos projets, vous avez le sentiment de subir la même destinée que vos parents, vous avez le sentiment de suivre le même chemin que vos parents (entreprise familiale, tradition familiale)</t>
  </si>
  <si>
    <t>mélancolie, séparation, abattement</t>
  </si>
  <si>
    <t>hypothalamus, sommet du crâne</t>
  </si>
  <si>
    <t>j’ai peur du néant, j'ai peur de la suite</t>
  </si>
  <si>
    <t xml:space="preserve">je dois donner du sens à tout </t>
  </si>
  <si>
    <t>besoin d’accomplir une mission sur Terre</t>
  </si>
  <si>
    <t>je suis sur la bonne voie, ma vie a un sens</t>
  </si>
  <si>
    <t xml:space="preserve">Il est temps de reprendre la direction de votre vie. L’avenir ou la mort vous préoccupe, consultez une personne compétente pour faire le point sur votre vie, sur vos attentes, vos rêves et vous redonner le goût de vivre pleinement. C’est l’occasion de saisir une opportunité pour vous remettre sur le chemin de votre destinée. Le bonheur n’est pas loin, ayez confiance en votre bonne étoile.
</t>
  </si>
  <si>
    <t>Être en accord avec sa destinée, accepter sa destinée, capacité de se transformer et d’évoluer, de changer facilement de paradigme, de s’adapter à la vie, projets de vie, sérénité, détachement</t>
  </si>
  <si>
    <t xml:space="preserve">cahier des charges, direction générale, éthique, développement durable, éthique, rôle social, responsabilité sociale </t>
  </si>
  <si>
    <t>rater un moyen de transport, prendre un chemin de traverse, se perdre dans un labyrinthe, se tromper de route ou de moyen de transport, voyage dans l'espace ou sur une autre planète,  source</t>
  </si>
  <si>
    <t>vous ne savez pas où vous allez dans votre vie (manque une direction claire), vous doutez souvent d’avoir choisi la bonne direction dans votre vie, vous avez trop ou pas assez de projets dans la vie, vous avez régulièrement des déprimes ou même des dépressions, vous êtes souvent mélancolique, vous avez l’impression d’être en conflit permanent avec l’autorité, vous avez l’impression de ne pas être écouté par votre mari (si vous êtes une femme), votre relation est difficile ou conflictuelle avec votre mari (si vous êtes une femme), vous avez des tendances suicidaires, vous en voulez parfois à la vie, vous êtes désespéré, vous avez touché à la drogue ou abusé régulièrement d’alcool, vous avez peur de faire confiance à la vie</t>
  </si>
  <si>
    <t xml:space="preserve">vous avez le sentiment que votre patron, votre professeur ne vous soutient pas dans vos projets, vous avez le sentiment de subir la même destinée que vos parents, vous êtes en conflit avec votre patron, votre professeur, vous êtes en conflit avec vous-même en tant que patron, vous ne voyez pas dans quelle direction vous diriger
</t>
  </si>
  <si>
    <t>votre relation est difficile ou conflictuelle avec votre père ou avec vos enfants, votre père était (est toujours) autoritaire ou absent ou est décédé trop tôt,vous êtes en recherche du « père absent », vous idéalisez l’image de votre père,vous avez une problématique en tant que père avec vos enfants</t>
  </si>
  <si>
    <t>déprime, nostalgie, peur de la mort, ingratitude, état dépressif, mélancolie, séparation</t>
  </si>
  <si>
    <t>j’ai peur de la mort, j'ai peur de ma destinée</t>
  </si>
  <si>
    <t>je dois toujours avoir plein de projets, je dois éviter tout conflit avec l’autorité</t>
  </si>
  <si>
    <t xml:space="preserve">besoin de donner un sens à tout, besoin d’avoir des projets et des rêves, besoin de son père
</t>
  </si>
  <si>
    <t>je suis heureux, j'ai la foi</t>
  </si>
  <si>
    <t xml:space="preserve">Il est temps de changer de voie, de prendre une nouvelle orientation dans votre vie familiale ou professionnelle, de changer de paradigme de vie, de rediriger ou réactualiser vos projets. C’est l’occasion de renouer ou d’intensifier le contact avec votre père, (votre mari pour les femmes). Pensez à entreprendre une démarche spirituelle, à faire une retraite ou un voyage initiatique pour redonner du sens à votre vie. Reprenez votre vie en main.
</t>
  </si>
  <si>
    <t>confiance dans la vie, dans sa destinée, enthousiasme, optimisme, gratitude, humilité bonheur, sens de la dévotion, sagesse, sérénité, spiritualité, conscience du Tout, sens du sacré, détachement, bonne relation avec l’autorité, le père, avoir des projets, se sentir relié et connecté à toute chose, conscience des liens entre les plans ou entre les êtres</t>
  </si>
  <si>
    <t>mission, pérennité, valeurs et idéaux, succession, direction et cadres, leadership, orientation, raison sociale, vision à moyen et long terme, esprit d’entreprise, avenir, projets, logo, opportunité, rapport aux autorités</t>
  </si>
  <si>
    <t>rencontre avec un arbre ou un sage ou un magicien, combattre un ogre, soleil, voyage terrestre ou spatial, tunnel, échelle, escalier qui monte, arc-en-ciel, montagne, avion, cristal, diamant, ange, au-delà, lotus, rose, couronne, baguette magique</t>
  </si>
  <si>
    <t xml:space="preserve">vous bloquez vos émotions, vous manquez de spontanéité, vous n'aimez pas les surprises, vous êtes parfois impulsif et réactif, vous bloquez vos perceptions extrasensorielles
</t>
  </si>
  <si>
    <t xml:space="preserve">vous avez tendance à contourner les lois, vous avez de la difficulté à vous adapter en changement, vous avez de la peine à accepter l'aide de votre patron, vous ne souhaitez pas d'aide
</t>
  </si>
  <si>
    <t>vous avez de la peine à accepter l'aide de votre père, vous étiez perdu dans votre monde, vous aviez un imaginaire très fertile</t>
  </si>
  <si>
    <t>un peu tous</t>
  </si>
  <si>
    <t>cervelet, hypophyse et épiphyse, corps calleux, bulbe rachidien, colonne vertébrale</t>
  </si>
  <si>
    <t>j’ai peur de perdre mon libre arbitre</t>
  </si>
  <si>
    <t>je dois toujours établir des liens entre tout</t>
  </si>
  <si>
    <t xml:space="preserve">besoin d'établir des liens, besoin de concret sur le plan spirituel
</t>
  </si>
  <si>
    <t>je fais confiance à la vie</t>
  </si>
  <si>
    <t xml:space="preserve">Il est temps de faire confiance à la vie. D'accepter de l'aide de la part de celui qui représente l'autorité. Occupez-vous des blocages de votre colonne vertébrale pour libérer les émotions qui s'y cristallisent. Vous gagnerez en spontanéité et en capacité d'adaptation.  </t>
  </si>
  <si>
    <t xml:space="preserve">capacité d'adaptation, spontanéité, libération des blocages, discernement, science et connaissance ésotérique, omniscience, langage symbolique, amour de la volonté divine, soutien spirituel, intégration des énergies spirituelles </t>
  </si>
  <si>
    <t>contrôle des processus de fabrication du début jusqu'à la fin, maintenir l'éthique, réseau d'indépendants, coopération à tous les échelons,  privilégier la qualité, adaptation au marché, à la clientèle, le travail donne un sens à la vie, innovation, maintenir le cap de l'idée à sa réalisation, coopération avec d'autres partenaires, cohérence à tous les plans</t>
  </si>
  <si>
    <t xml:space="preserve">extraterrestres arrivant sur Terre, créatures mythologiques, symboles, œuvre d'art, visite d'un ancêtre </t>
  </si>
  <si>
    <t xml:space="preserve">vous avez sans cesse des idées ou des soucis qui trottent dans votre tête, vous avez peur du futur, de l’inconnu, vous avez beaucoup de doutes et d’inquiétudes, vous avez des décisions à prendre, mais vous réfléchissez trop et vous doutez, vous avez peur de faire des mauvais choix, vous êtes dans l’obligation de faire un choix  et vous souhaiteriez ne pas le faire,  vous êtes un perfectionniste excessif, vous êtes trop dans le vouloir, vous manquez de concentration ou alors vous êtes tout le temps trop concentré, vous avez des problèmes à apprendre ou alors vous avancez trop vite pour les autres, vous êtes un sujet à risque pour les maladies mentales ou nerveuses, vous avez l’impression de ne pas être écouté par votre père, vous-même en tant que père
</t>
  </si>
  <si>
    <t xml:space="preserve">vous ne voyez pas comment faire le bon choix pour le futur, manque de lucidité, vous êtes confronté à un choix important pour votre carrière ou pour votre entreprise, vous avez trop d’idées et de projets, ils partent dans tous les sens, vous vous dispersez, vous êtes pessimiste, vous voyez toujours le mauvais côté des choses et ça vous bloque, vous êtes trop perfectionniste, vous perdez du temps à trop bien faire, vous êtes à la limite du burn-out
</t>
  </si>
  <si>
    <t>vous avez l’impression de ne pas être écouté par votre père, vous-même en tant que père, vous avez surdéveloppé votre mental pour rechercher de l’attention ou de l’amour auprès de votre père ou pour montrer que vous êtes un « homme » ou que vous êtes « fort »</t>
  </si>
  <si>
    <t>peurs, doute, inquiétude, fatalisme, déprime, obsessions, soucis</t>
  </si>
  <si>
    <t>partie gauche du cerveau, oreille gauche, œil droit, hypophyse, rate, reins, système nerveux, tête, sinus, chevilles, front, lobe frontal, cortex, plexus des carotides</t>
  </si>
  <si>
    <t xml:space="preserve">j’ai peur de ne plus contrôler, j’ai peur du futur
</t>
  </si>
  <si>
    <t>je dois analyser longuement chaque situation avant de me décider ou de choisir, je dois avoir le contrôle sur ma destinée</t>
  </si>
  <si>
    <t xml:space="preserve">besoin de lâcher-prise, besoin de comprendre certaines choses, besoin de décider et d'agir
</t>
  </si>
  <si>
    <t>j’assume mes choix et j’espère que mes choix seront justes</t>
  </si>
  <si>
    <t xml:space="preserve">Il est temps de décider, de faire des choix importants pour votre vie, de bien analyser la situation, de faire un bilan (de santé, bioénergétique, familial, de compétence professionnelle). Soyez moins perfectionniste et plus patient. Lâchez prise avec vos soucis, cessez de tourner 
en rond, laissez faire la vie.
</t>
  </si>
  <si>
    <t>capacités de discernement, de compréhension, de contrôle de soi, de concentration, d’analyser, de prévoir, de décider, de vouloir, de structurer ses pensées</t>
  </si>
  <si>
    <t>capacité de décision, direction et gestion d’entreprise, stratégie, savoir-faire, recherche et développement, marketing, analyse des marchés, prévoyance, réserves, étude de marché, protection juridique, vente (organisation), compétence de l’entreprise/des ressources humaines, qualité, objectifs à atteindre/motivation, planification des affaires, gestion des ressources humaines, les lois, calendrier de production</t>
  </si>
  <si>
    <t>être dans l’obscurité, casque sur la tête, labyrinthe, fin du monde, lunettes, crâne, ce qui est en métal, épée, couteau, bougie, torche, coffre, aigle, araignée</t>
  </si>
  <si>
    <t xml:space="preserve">vous serrez ou vous grincez des dents, vous ne voulez pas montrer que vous souffrez, vous avez tendance à encaisser beaucoup, vous êtes stressé, vous ne vous écoutez pas, vous n'écoutez ni vos besoins ni votre corps, vous avez peur de baisser la garde
</t>
  </si>
  <si>
    <t xml:space="preserve">vous serrez ou vous grincez des dents, vous êtes stressé, vous avez tendance à encaisser beaucoup, vous avez trop de responsabilités, de charges
</t>
  </si>
  <si>
    <t xml:space="preserve">vous avez le sentiment d'avoir hérité des problématiques de vos parents (antécédents familiaux non réglés/blessure originelle héritée de l'une ou des deux lignées), votre enfance a été difficile, vous deviez souvent serrer les dents, vous n'aviez pas le droit de parler, vous avez une problématique de place dans la famille
 </t>
  </si>
  <si>
    <t>souffrance, stress, peur, haine, agressivité</t>
  </si>
  <si>
    <t>mâchoire, dents, langue, lèvres, glandes salivaires</t>
  </si>
  <si>
    <t>j’ai peur de devoir lâcher</t>
  </si>
  <si>
    <t>je dois me taire et serrer les dents, je dois être sérieux</t>
  </si>
  <si>
    <t>besoin de tenir le coup, besoin d'assumer à tout prix</t>
  </si>
  <si>
    <t>je relâche</t>
  </si>
  <si>
    <t xml:space="preserve">Il est temps de relâcher la pression, le stress, de vous écouter davantage et de relativiser vos problèmes. Il serait bon de cesser de serrer les dents pour être en paix avec vous-même, pour davantage jouir de la vie et apprécier les bonnes choses. Détendez régulièrement votre mâchoire. Contrôlez l'état de vos dents. Riez plus souvent.
</t>
  </si>
  <si>
    <t>capacités à relâcher, à s'écouter, à relativiser, à rire de soi, humour, être zen, gérer le stress, jouir de la vie, être en paix avec son héritage transgénérationnel</t>
  </si>
  <si>
    <t>Place de travail, acharnement au travail, responsabilités excessives, maintenir l'outil de travail en état le plus longtemps possible, sortie de bureau repoussée à plus tard, le travail avant le plaisir</t>
  </si>
  <si>
    <t>se faire mordre par un animal, pomme, perdre des dents, perdre la parole, requin, rêver de son bureau</t>
  </si>
  <si>
    <t xml:space="preserve">vous avez de la difficulté à exprimer vos pensées ou vos émotions, vous préférez taire certaines choses, vous manquez de clarté dans vos paroles, vous avez été victime d’abus ou de maltraitance, vous avez perdu votre place, votre travail, vous venez de vivre des moments difficiles (deuil, perte du travail, séparation), vous avez plein de « j’aimerais, mais je dois... », 
vous retenez, réprimez vos colères 
</t>
  </si>
  <si>
    <t xml:space="preserve">vous êtes en conflit avec votre patron, votre professeur, vous réprimez votre colère, vous avez « les boules », vous ne communiquez pas clairement vos besoins, vos objectifs, vos attentes, vous avez l'impression d'être incompris par tous, vous êtes replié sur vous, vous ne dites rien
</t>
  </si>
  <si>
    <t xml:space="preserve">vos parents, surtout votre père, vous empêchait de parler, votre relation est difficile ou conflictuelle avec votre père (autoritaire ou absent ou décédé trop tôt), vous pensez qu’il y a des non-dits dans la famille inceste (avortement, enfant mort né, enfant illégitime), vous avez récemment vécu le décès de l’un de vos parents, vous avez de la difficulté à vous exprimer en présence de vos parents, votre père était colérique ou alcoolique
</t>
  </si>
  <si>
    <t>colère réprimée, vulnérabilité, timidité, honte, repli, confusion, mensonge</t>
  </si>
  <si>
    <t>mâchoire, dents, gorge, thyroïde, parathyroïdes, larynx, plexus pharyngien</t>
  </si>
  <si>
    <t>j’ai peur de dire certaines choses, j'ai peur de ne pas m'exprimer clairement</t>
  </si>
  <si>
    <t>je ne dois rien dire pour ne blesser personne, je dois garder mes sentiments pour moi, je dois me protéger</t>
  </si>
  <si>
    <t>besoin de garder pour soi, de se taire</t>
  </si>
  <si>
    <t>je m’exprime librement</t>
  </si>
  <si>
    <t xml:space="preserve">Il est temps d’exprimer qui vous êtes, vos pensées, vos émotions, vos projets. Prenez le temps de dire ce que vous avez à dire mais que vous avez toujours tu. Cessez de bavarder, exprimez ce qui est important pour vous. Écoutez davantage les autres. Assurez-vous d’avoir bien été compris. Essayez d’être cohérent entre ce que vous pensez, ce que vous dites et ce que vous faites.
</t>
  </si>
  <si>
    <t>capacité et justesse d’expression de soi, clarté du langage, spontanéité, honnêteté envers les autres, protection, cohérence entre la pensée et l’action</t>
  </si>
  <si>
    <t>technologie de la communication, publicité/design/graphisme, marketing, technologie de l’information, conflits internes non exprimés, communication (employé-patron ou entre employés), rumeurs, vente (plan de communication) langues étrangères, convaincre, persuader</t>
  </si>
  <si>
    <t>ne pas pouvoir crier, perdre sa montre, être en retard, rater un rendez-vous, deuil, vieux livre, tortue, escargot</t>
  </si>
  <si>
    <t>vous n'arrivez pas à mettre des limites avec les autres, vous avez le sentiment d'être envahi par les autres, vous êtes souvent dérangé par les émotions des autres, vous avez des angoisses ou des crises de panique, vous êtes oppressé, vous vous sentez vulnérable, vous manquez de protection, vous êtes sensible ou réactif face aux autres ou à l'environnement, vous vous repliez souvent sur vous-même, vous vivez un conflit sentimental ou émotionnel important</t>
  </si>
  <si>
    <t>vous êtes souvent dérangé par les émotions de vos collègues, vos copains, vous avez souvent des angoisses, vous vous sentez vulnérable, vous manquez de protection, vous vous repliez souvent sur vous-même</t>
  </si>
  <si>
    <t>vous avez l’impression que vos parents vous ont étouffé, vous avez l’impression d’avoir été rejeté par l’un de vos parents, vous avez l’impression d’avoir été une fois abandonné par vos parents (une fois suffit), vous avez récemment perdu un membre de votre famille</t>
  </si>
  <si>
    <t>oppression, angoisse, étouffement, panique, vulnérabilité, intolérance</t>
  </si>
  <si>
    <t>zone du thorax, clavicules, poitrine, seins, poumons, bronches, bras, mains, peau, plexus pulmonaire</t>
  </si>
  <si>
    <t>j’ai peur d’être envahi par les autres, j'ai peur de mon environnement</t>
  </si>
  <si>
    <t>je dois me couper des autres pour me préserver, je dois me fermer pour me protéger</t>
  </si>
  <si>
    <t>besoin de fixer une limite avec les autres, besoin de se fermer, besoin de se protéger</t>
  </si>
  <si>
    <t>je suis ouvert et tolérant envers les autres, je me sens protégé</t>
  </si>
  <si>
    <t xml:space="preserve">Il est temps de souffler un peu. Vous avez besoin de grand air, d’espace infini. C’est l’occasion de faire un voyage en solitaire ou juste en couple, loin de la foule, de vous dépayser, de changer d’air. Observez la nature, les animaux. Nager avec les dauphins vous ferait un grand bien. Vous avez besoin de mieux définir les limites avec les autres et les fixer. Faites des exercices respiratoires pour mieux gérer vos émotions et libérer votre diaphragme.
</t>
  </si>
  <si>
    <t>acceptation de soi, harmonie, paix intérieure, cohérence intérieure, gestion des conflits,</t>
  </si>
  <si>
    <t>gestion des conflits internes, cohérence (finance, outils, ressources humaines, objectifs), relation homme-femme, charge de travail, heures supplémentaires, horaire, congés, gestion des responsabilités, harmonie générale, protection juridique, avocats</t>
  </si>
  <si>
    <t>porter une lourde charge, être prisonnier, être abandonné, pris dans une toile d’araignée, avoir des ailes, situation de guerre, larmes, harpe, caducée, cygne, papillon</t>
  </si>
  <si>
    <t>vous avez besoin qu’on vous aime, vous venez de vivre une déception amoureuse, vous venez de perdre une personne qui vous était chère, vous souffrez de solitude, vous êtes en conflit avec une autre personne, vous espérez un retour par rapport à ce que vous donnez, vous avez de la peine à vous engager sur le plan sentimental, vous avez de la difficulté à pardonner aux autres, vous êtes parfois froid ou indifférent</t>
  </si>
  <si>
    <t>vous êtes dur en affaire, vous ne vous apitoyez pas sur les autres, vous venez de perdre un collègue, un copain qui vous était cher, vous êtes en conflit avec une autre personne de l’entreprise, de l’école, vous êtes parfois froid ou indifférent et on vous le reproche</t>
  </si>
  <si>
    <t>votre père est très, voire trop exigeant, vous avez manqué d’affection et d’amour de la part de l’un de vos parents, vous avez mal vécu le conflit ou divorce entre vos parents, vous avez dû vous sacrifier pour l’un de vos parents</t>
  </si>
  <si>
    <t>repli émotionnel, déception, solitude, haine, indifférence, rejet, chagrin, tristesse, ingratitude</t>
  </si>
  <si>
    <t>cœur, vaisseaux dans la tête, système cardiovasculaire, ventricule gauche du cœur, vaisseaux coronaires, côtes, système immunitaire, plexus cardiaque</t>
  </si>
  <si>
    <t>j’ai peur de m’engager</t>
  </si>
  <si>
    <t xml:space="preserve">je dois fermer mon cœur pour survivre </t>
  </si>
  <si>
    <t>besoin de solitude, besoin de digérer un coup au cœur, besoin de se replier sur le plan émotionnel</t>
  </si>
  <si>
    <t>je suis aimé</t>
  </si>
  <si>
    <t>Il est temps de prendre davantage soin de vous. Peut-être en avez-vous assez de vous sacrifier pour les autres. N’hésitez pas parfois à dire non. Si vous êtes débordé, il serait sage d’envisager de déléguer. Ne soyez plus aussi dur envers vous, commencez par être moins exigeant envers vous-même. C’est l’occasion de cesser de contrôler l’image que vous donnez aux autres. Apprenez à accepter les cadeaux que l’on vous fait, l’amour que l’on vous donne.</t>
  </si>
  <si>
    <t>générosité, don de soi, amour, joie, pardon, gratitude, sympathie, compassion, sens de la dévotion, tendresse envers les autres et envers soi</t>
  </si>
  <si>
    <t>engagement individuel, engagement et responsabilité sociale (entreprise/société ou entreprise/employés), relation avec la concurrence, salaire et prime (valeur accordée à l’individu), relations humaines/savoir-être relationnel, absentéisme, cohésion sociale, syndicalisme, solidarité, convivialité, travail en équipe, collaboration, entraide, vente (plan relationnel)</t>
  </si>
  <si>
    <t>rencontre amoureuse, devoir signer un document, conflit de famille, mariage, deuil, vieille maison abandonnée, maison d’enfance, église, corbeille, coupe, sang, miroir, chien, chat, vache</t>
  </si>
  <si>
    <t>Pomme</t>
  </si>
  <si>
    <t>vous avez besoin de solitude pour digérer vos émotions, vous manquez de confiance en vous, vous avez peur des échecs, vous ne prenez pas soin de vous, vous êtes insatisfait, vous avez plein de soucis, vous réprimez vos colères, vous avez de la difficulté à pardonner, vous avez des problèmes avec la nourriture (boulimie, anorexie)</t>
  </si>
  <si>
    <t>vous manquez de confiance en vous, vous n’arrivez pas à fixer des limites, vous vous faites bouffer par les autres, votre patron ou vos collègues ne vous font pas toujours confiance, votre professeur ou vos copains ne vous font pas toujours confiance</t>
  </si>
  <si>
    <t>vos parents ne vous faisait que rarement confiance, vous avez l’impression d’avoir été ignoré par l’un de vos parents, votre père était autoritaire ou absent (parti ou décédé trop tôt), votre mère était trop autoritaire (si c’est elle qui avait l’autorité dans la famille), votre père ou votre mère vous dévalorisait</t>
  </si>
  <si>
    <t>colère, soucis, rancune, dureté avec soi, manque de confiance en soi, dévalorisation</t>
  </si>
  <si>
    <t>pancréas, rate, vésicule biliaire, foie, nerf sciatique</t>
  </si>
  <si>
    <t>j’ai peur de ne pas y arriver (par manque de confiance en soi)</t>
  </si>
  <si>
    <t>je dois réussir à tout prix , je dois me protéger des autres, je dois faire du sport pour maigrir</t>
  </si>
  <si>
    <t>besoin de digérer (sur tous les plans), besoin de reconnaissance, besoin de prendre confiance en moi</t>
  </si>
  <si>
    <t>je suis confiant en moi-même</t>
  </si>
  <si>
    <t>Vous avez besoin de solitude pour digérer toutes vos émotions, alors pratiquez un sport d’endurance pour permettre à votre corps d’éliminer et de déstresser. C’est l’occasion de faire un jeûne ou une cure. Reprenez confiance en vous par des activités que vous maîtrisez bien.</t>
  </si>
  <si>
    <t>confiance en soi, capacité à faire confiance, capacité à digérer les émotions, à mettre une limite avec les autres, détachement</t>
  </si>
  <si>
    <t>confiance réciproque, rapport au patron (trop autoritaire, absent), retours positifs (produits, services), offre publique d’achat, concurrence excessive, valeur des actions, confiance dans l’entreprise, marché de niche, brevets</t>
  </si>
  <si>
    <t>ne pas avoir ses affaires, passer un examen, vomir, indigestion, pomme, animal enragé</t>
  </si>
  <si>
    <t xml:space="preserve">vous avez l’impression de ne pas être à votre place (au travail, dans votre couple), vous n’arrivez pas à vous affirmer, à prendre pleinement votre place, vous manquez de force, d’énergie, vous êtes fatigué, vous ne faites pas face à certains problèmes, vous fuyez la réalité, vous avez perdu votre place, votre travail, vous subissez du mobbing, vous avez de la peine à lancer un projet, à entreprendre quelque chose, à agir, à décider, vous êtes timide ou vous ne savez pas dire non, vous avez dû ou avez tendance à abandonner un projet, vous avez peur de vivre une séparation, vous avez des problèmes gynécologiques </t>
  </si>
  <si>
    <t>vous avez le sentiment de ne pas être à la bonne place, vous avez le sentiment  que l’on vous a pris votre place, vous n’arrivez pas à montrer votre compétence, votre capacité de travail, votre dynamisme, vous avez l’impression que les autres vous jugent, vous avez tendance à ne pas aller jusqu’au bout de vos projets</t>
  </si>
  <si>
    <t xml:space="preserve">vous avez une problématique avec votre place dans la famille (sentiment d’être rejeté, ignoré, inutile ) ou, à l’inverse, mis sur un piédestal, mais sentiment que ce n’était pas juste ou pas justifié, vous avez des problèmes gynécologiques chroniques, votre situation est conflictuelle avec votre mère, vous êtes dans l’incapacité à couper le cordon ombilical, vous avez perdu en enfant  </t>
  </si>
  <si>
    <t>peur, découragement, manque d’énergie, timidité, difficulté à choisir, vulnérabilité</t>
  </si>
  <si>
    <r>
      <t>intestin grêle, estomac, vessie, ovaire gauche, coude, matrice, abdomen, bassin, hanches, nombril, plexus solaire</t>
    </r>
    <r>
      <rPr>
        <b/>
        <sz val="12"/>
        <color theme="0"/>
        <rFont val="Calibri"/>
        <family val="2"/>
      </rPr>
      <t xml:space="preserve"> </t>
    </r>
  </si>
  <si>
    <t>j’ai peur de prendre ma place, j'ai peur de rayonner</t>
  </si>
  <si>
    <t xml:space="preserve">je dois être ce que les autres attendent de moi , je dois être un bon père ou une bonne mère </t>
  </si>
  <si>
    <t>besoin de prendre sa place, besoin de s’affirmer, besoin de décider, besoin de choisir, besoin d’être respecté</t>
  </si>
  <si>
    <t>je suis reconnu par les autres</t>
  </si>
  <si>
    <t>Il est temps d'affronter certaines réalités. C’est l’occasion de mettre en œuvre un projet, d’avancer dans la vie, de montrer votre compétence car vous le méritez. Pensez à prendre votre place ou à trouver une meilleure place au sein de votre famille ou dans votre entreprise. Restez bien centré pour être sûr de faire des choix justes. Affirmez votre personnalité mais toujours avec respect pour les autres.</t>
  </si>
  <si>
    <t>affirmation de soi, dynamisme, protection, respect des autres, capacité à prendre sa place, capacité  à entreprendre, capacité à concentrer sa force, capacité à avoir du courage, capacité à choisir juste, capacité à se centrer, à être ici et maintenant, à faire face aux situations</t>
  </si>
  <si>
    <t>efficacité, compétence, dynamisme, capacité d’adaptation, capacité de choisir juste, réussite professionnelle, chômage, mobbing, concurrence pour une place de travail, reconnaissance sociale (normes, autorités, associations professionnelles), formation continue (pour avoir une meilleure place), primes (trop hautes), conflit avec l’associé, responsabilités, investissements exagérés, abandon de projets, perte d’un employé</t>
  </si>
  <si>
    <t>accident de voiture, perdre ses dents ou ses cheveux, être au tribunal, quitter sa famille, corde qui se rompt, combat, armure, casque, bouclier, arme, bâton, coq, corneille, lion, ours</t>
  </si>
  <si>
    <t xml:space="preserve">vous avez une problématique dépendant d’une autre couleur, mais liée à votre enfance, vous avez diverses problématiques liées à la sexualité (sexualité anormale, déséquilibré, longue période d’abstinence sexuelle), vous manquez de créativité ou on ne vous laisse pas l’exprimer, vous vous repliez sur le plan social, vous êtes introverti, votre première expérience sexuelle s’est mal passée, vous ne voulez ou pouvez plus faire l’amour (ablation d’organe, dysfonction, fausse couche, avortement, kystes, maladie, infection, règles douloureuses, manque de libido), vous avez peur des autres, vous n’aimez pas le contact physique, vous avez des problèmes avec la nourriture (boulimie, anorexie, élimination difficile), vous avez des problèmes gynécologiques
</t>
  </si>
  <si>
    <t xml:space="preserve">vous manquez de créativité ou on ne vous laisse pas l’exprimer, vous préférez être tranquille dans votre coin, vous participez peu à la vie de l’entreprise, de 
l’école
</t>
  </si>
  <si>
    <t xml:space="preserve">vous avez manqué de tendresse et de contact avec la mère, vos parents sont très rigides sur le plan sexuel, vous ne voulez ou pouvez plus faire d’enfant  (ablation d’organe, dysfonction, fausse couche, avortement, kystes, maladie, infection, règles douloureuses), vos parents vous ont empêché de vous épanouir, vous avez perdu un enfant
</t>
  </si>
  <si>
    <t>peur des autres, repli, exclusion, tristesse, épuisement, sentiment d'impasse</t>
  </si>
  <si>
    <t>gros intestin, appendice, organes reproducteurs, utérus, prostate, testicules, mains, plexus pelvien</t>
  </si>
  <si>
    <t>j’ai peur d’être exclu, j’ai peur des autres</t>
  </si>
  <si>
    <t>je dois éviter les autres, je dois réprimer ma sexualité</t>
  </si>
  <si>
    <t xml:space="preserve">besoin de se replier, besoin d’être dans sa bulle, besoin de digérer certaines choses
</t>
  </si>
  <si>
    <t>je suis accepté par les autres</t>
  </si>
  <si>
    <t xml:space="preserve">Il est temps de faire preuve de créativité. Peut-être avez-vous envie de créer une entreprise, une société, une nouvelle structure professionnelle. Il y a des choix difficiles à faire. Investissez-vous pour vos enfants, pour la société ou pour votre entreprise, votre école. Soignez les relations avec vos collègues de travail, vos copains. Développez votre sensualité et votre expression artistique. Ne négligez pas votre sexualité, prenez du bon temps.
</t>
  </si>
  <si>
    <t>participation, créativité, joie de vie, plaisir, apprécier les bonnes choses, séduction, charme, sensualité, sexualité équilibrée</t>
  </si>
  <si>
    <t>aspects sociaux-économiques, liens sociaux, ressources humaines, engagement social, réussite sociale, créativité, fournisseurs, carnet de commandes, situation relationnelle bloquée, investissement personnel, relations dans le travail</t>
  </si>
  <si>
    <t>être tout petit, perdre le contrôle de sa voiture, être enlisé, être accusé, porter un masque, se retrouver vieux, avoir une panne d’essence, ne pas pouvoir sortir d’un endroit, mer, eau, locomotive, autobus, serpent, souris</t>
  </si>
  <si>
    <t>rouge+Ecarlate</t>
  </si>
  <si>
    <t xml:space="preserve">vous manquez d’enracinement, d'ancrage, vous manquez de soutien, de sécurité, de stabilité, vous manquez d’énergie, vous êtes très souvent fatigué, votre santé est fluctuante, vous trouvez la vie difficile, compliquée, pleine de souffrance, vous avez des problèmes avec la nourriture, vous avez perdu votre travail ou votre maison, vous avez fait plusieurs chutes sur le coccyx, vous avez été déraciné (changement mal vécu du lieu de vie), vous ne vous sentez bien que chez vous, vous recherchez le contact avec la nature, votre naissance a été difficile, vous avez failli mourir ou vous êtes tombé malade, vous n’arrivez pas à vivre l’instant présent, à jouir de la vie, votre structure corporelle et votre santé sont fragiles, vous manquez d’organisation ou de structure dans votre vie, vous n’arrivez pas à gérer les problèmes matériels, ils prennent vite de l’ampleur, vous manquez d’argent, de façon chronique
vous luttez pour votre survie
</t>
  </si>
  <si>
    <t xml:space="preserve">vous avez de la peine à réaliser vos objectifs, vous vivez beaucoup d’insécurité, vous avez des problèmes avec le matériel, l’intendance, le stock
</t>
  </si>
  <si>
    <t xml:space="preserve">vous avez le sentiment de ne pas être soutenu par vos parents, vous avez le sentiment d’avoir hérité de problématiques anciennes (antécédents familiaux), vous pensez qu’il y a des zones d’ombre quant à votre naissance (silence de la mère, doute sur le père, passé sombre ou tumultueux des parents), votre mère a eu de fortes émotions durant sa grossesse (peurs, accident, maladie), vous avez été obligé de quitter la famille (persécution, immigration, expatriation, décès), vous avez été obligé de suivre la tradition familiale, de reprendre une entreprise
</t>
  </si>
  <si>
    <t>stress, épuisement, convoitise, égoïsme</t>
  </si>
  <si>
    <t>coccyx, rectum, surrénales. plexus coccidien</t>
  </si>
  <si>
    <t>j’ai peur de manquer, j’ai peur de la vie</t>
  </si>
  <si>
    <t>je dois être autonome et indépendant, je dois absolument réaliser ce que j’ai décidé, je ne dois pas demander d’aide ou de soutien, je dois me libérer de mon passé</t>
  </si>
  <si>
    <t>de sécurité, de stabilité et de soutien</t>
  </si>
  <si>
    <t>je suis soutenu et j’avance dans la vie</t>
  </si>
  <si>
    <t>Il est temps de réaliser vos objectifs et vos projets. Peut-être est-ce le moment de changer de lieu de vie ou de travail, de fonder une famille, de construire une maison. C’est  l’occasion de renouer ou d’intensifier le contact avec votre mère, (votre femme pour les hommes). Consacrez du temps pour des balades dans la nature ou entreprenez un voyage improvisé au bout du monde. Réorganisez votre vie si c’est nécessaire. Assurez-vous de ne manquer de rien.</t>
  </si>
  <si>
    <t>Être en bonne relation avec sa mère et la Terre, enracinement, sécurité, abondance, bonne santé, plein d’énergie vitale, vivre dans l’instant présent, être dans la réalité, capacité à être responsable, indépendant, autonome, stabilité émotionnelle, capacité à évacuer les émotions, résistance aux agressions et aux maladies, capacité à réaliser ses projets</t>
  </si>
  <si>
    <t>achat / vente (production / services), autonomie, technologie, environnement, développement durable, outils de travail, machines, matériel, stock, responsabilité envers les autres, risques à assumer, sécurité des employés / des produits / données / bâtiment, approvisionnement, durabilité, vente (plan logistique), rentrées d’argent, organisation du travail</t>
  </si>
  <si>
    <t>maison détruite, tremblement de terre, incendie, accident, perdre du sang, courir sans avancer, être paralysé, chemin difficile, perdu en chemin, trésor, chaudron, excréments, rat, ordures, dragon, animaux rampants</t>
  </si>
  <si>
    <t>Noir+Brun+Bordeaux</t>
  </si>
  <si>
    <t>votre système nerveux laisse à désirer, vous êtes assez stressé, vous manquez d’énergie, chez vous la fatigue est chronique, vous êtes épuisé,votre système immunitaire est fragile, vous avez l’impression de ne pas avoir les pieds sur terre ou de perdre pied,vous avez des problèmes de chevilles ou sous la plante des pieds, vous avez des problèmes d’équilibre ou de vertige, vous manquez de stabilité physique et psychique, vous luttez pour votre survie</t>
  </si>
  <si>
    <t>vous ne vous sentez pas soutenu par votre entreprise,vous avez le sentiment d’avoir toujours votre patron ou vos collègues derrière vous, vous avez le sentiment d’avoir toujours votre patron ou vos collègues derrière vous, vous avez été obligé de reprendre l’entreprise familiale, votre entreprise a été délocalisée, vous avez changé d’école</t>
  </si>
  <si>
    <t>vous avez le sentiment de ne pas être soutenu par vos parents, vous avez le sentiment d’avoir hérité de problématiques anciennes (antécédents familiaux),vous avez le sentiment d’avoir toujours vos parents derrière vous, vous pensez qu’il y a des zones d’ombre quant à votre naissance (silence de la mère, doute sur le père, passé sombre ou tumultueux des parents), votre mère a eu de fortes émotions durant sa grossesse (peurs, accident, maladie), vous avez été obligé de quitter la famille (persécution, immigration, expatriation, décès)</t>
  </si>
  <si>
    <t>abandon, souffrance, insécurité, vulnérabilité, manque de soutien, peur de manquer, épuisement, instabilité, peur de la mort ou de la vie</t>
  </si>
  <si>
    <t>dents, mâchoire, pieds, mollets, genoux, jambes, chevilles, reins, rate, nerf sciatique, système osseux, système cardio-vasculaire, système nerveux, système immunitaire</t>
  </si>
  <si>
    <t>j’ai peur d’être abandonné, d’être seul</t>
  </si>
  <si>
    <t>je ne dois pas demander d’aide ou de soutien, je dois me libérer de mon passé, je dois assumer pour les autres, je ne dois manquer de rien</t>
  </si>
  <si>
    <t>de sécurité, de stabilité et de soutien, de se poser, de connaître ses racines</t>
  </si>
  <si>
    <t xml:space="preserve">Il est temps de faire une recherche sur vos origines, de comprendre d’où vous venez, votre pays d’origine. C‘est l’occasion de rendre visite à vos parents ou grands-parents et de les écouter parler de leur vie. Débarrassez-vous des vieilleries dans votre maison, faites le ménage, vous découvrirez peut-être des trésors cachés. Contrôlez l’état de vos dents et soignez-les.  </t>
  </si>
  <si>
    <t>être en paix avec son héritage transgénérationnel, avoir le soutien de sa famille, avoir un bon système immunitaire, être bien partout, accepter son incarnation, vivre l'abondance</t>
  </si>
  <si>
    <t>antécédents familiaux, retours positifs (produits / services), abondance, soutien (autorités, investisseurs), stabilité des employés, de l’entreprise, héritage (douteux, malvenu, contraignant), aides, prêts, débuts difficiles, état de crise, de survie, délocalisation, bâtiment, locaux de travail</t>
  </si>
  <si>
    <t>se retrouver tout seul, devoir tout nettoyer ou tout ranger, être devant un précipice, se casser un os, perdre une chaussure, avoir un boulet à un pied, escalier qui descend, grotte, souterrain, puits, tombe, squelette, découvrir un trésor, camion poubelle, animaux vivant sous terre</t>
  </si>
  <si>
    <t xml:space="preserve">vous ne savez pas où vous allez dans votre vie (manque une direction claire), vous doutez souvent d’avoir choisi la bonne direction dans votre vie, vous avez trop ou pas assez de projets dans la vie, vous avez régulièrement des déprimes ou même des dépressions, vous êtes souvent mélancolique, vous avez l’impression d’être en conflit permanent avec l’autorité, vous avez l’impression de ne pas être écouté par votre mari (si vous êtes une femme), votre relation est difficile ou conflictuelle avec votre mari (si vous êtes une femme), vous avez des tendances suicidaires, vous en voulez parfois à la vie, vous êtes désespéré, vous avez touché à la drogue ou abusé régulièrement d’alcool, vous avez peur de faire confiance à la vie
</t>
  </si>
  <si>
    <t>vous n’arrivez pas à prendre du recul sur une situation ou sur le vécu en général, vous avez de la difficulté à voir vos priorités, vous avez tendance à parer au plus pressé, vous avez une grande difficulté à lâcher prise avec votre mental, vous êtes impatient, vous avez beaucoup d'obligations, vous n’écoutez pas votre intuition, vous avez l’impression de ne pas être écoutée en tant que mère, vous avez l’impression de ne pas être écouté par votre femme, votre fille, votre sœur, vous avez une certaine rigidité mentale (idées préconçues, idées fixes), vous manquez de flexibilité, d’adaptabilité, de souplesse, vous n’aimez pas le changement, vous bloquez votre côté artistique, vous bloquez vos perceptions extrasensorielles</t>
  </si>
  <si>
    <t>vous avez de la peine à cerner ou à définir ce qui est important, vous parez au plus pressé, vous n’arrivez pas à avoir une vision globale sur le travail à faire ou sur les objectifs, vous n’écoutez pas votre intuition, vous manquez de souplesse et de flexibilité dans votre travail ou votre comportement</t>
  </si>
  <si>
    <t>vous avez l’impression de ne pas être écouté par votre mère, vous-même en tant que mère</t>
  </si>
  <si>
    <t>impatience, stress, rigidité mentale, ruminer sa colère et sa culpabilité</t>
  </si>
  <si>
    <t>partie droite du cerveau, oreille droite, œil gauche, épiphyse, occiput, lobe occipital, cervelet, plexus des carotides, système nerveux, chevilles</t>
  </si>
  <si>
    <t>j’ai peur de lâcher prise</t>
  </si>
  <si>
    <t>je dois toujours trouver une solution aux problèmes</t>
  </si>
  <si>
    <t>besoin de contrôler la situation, besoin de contrôler ses émotions, besoin de tout prévoir</t>
  </si>
  <si>
    <t>je lâche prise, je prends du recul, j’accepte ce que je vis, je suis détaché, tout est juste</t>
  </si>
  <si>
    <t>Il est temps de prendre du recul sur votre vie, de demander conseil auprès des autres mais, surtout, de mieux vous écouter, de ressentir ce que votre corps vous dit. C’est l’occasion de lâcher prise, de relativiser vos problèmes, d’accueillir la vie. Concentrez-vous sur ce qui est important pour vous, vos désirs, vos besoins, vos rêves. Prenez du temps pour vous, dans le calme, loin de l’agitation quotidienne. Développez vos capacités de perception extrasensorielle, apprenez à ressentir l’invisible.</t>
  </si>
  <si>
    <t>patience, capacité à lâcher prise, à relativiser, flexibilité mentale, ouverture d’esprit, écoute du corps, imagination, connaissance de soi, capacité de synthèse, extrasensorialité</t>
  </si>
  <si>
    <t>adaptabilité, flexibilité, initiative, vision globale, priorités, objectifs à déterminer, imagination, brainstorming, boîte à idées, innovation, besoins et attentes des employés, connaître les ressources humaines, gestion du stress, perception du dysfonctionnement</t>
  </si>
  <si>
    <t>lune, forêt sombre, labyrinthe, nuit, voir le paysage d'en haut, décorporation, vol, chat, hiboux, lynx</t>
  </si>
  <si>
    <t>vous ne vous écoutez pas, vous manquez de sincérité, d’honnêteté avec vous-même, vous vous posez des questions sur votre chemin de vie personnel, vous avez de la difficulté à faire des choix, vous vous demandez si vous n’avez pas passé à côté de votre vocation, vous êtes en quête de votre identité, vous avez de la peine à exprimer qui vous êtes, vous niez certains aspects de vous-même ou des événements vécus, vous avez l’impression que les autres ne vous écoutent pas</t>
  </si>
  <si>
    <t>vous avez l’impression que l’on ne vous écoute pas, vous n'arrivez pas à exprimer vos besoins, vous vous questionnez sur votre avenir (travail, études), votre patron ou vos collègues ou vos copains ne vous laissent pas vous exprimer</t>
  </si>
  <si>
    <t>vos parents vous ont empêché de suivre votre vocation, de choisir votre métier, ou de faire ce qu’il vous plaisait le plus (hobby, activité sportive, activité artistique), vous avez une problématique liée à l’identité dans la famille (faux nom, autre nom, père inconnu)</t>
  </si>
  <si>
    <t>insatisfaction, regrets, remords, culpabilité, manque de sincérité, déni</t>
  </si>
  <si>
    <t xml:space="preserve">cervicales, nuque </t>
  </si>
  <si>
    <t>j’ai peur d’être sincère et cohérent, j'ai peur d'être qui je suis vraiment</t>
  </si>
  <si>
    <t>je dois le garder pour moi, je dois contrôler, réprimer mes émotions, je dois être comme les autres, je ne dois pas écouter mon corps</t>
  </si>
  <si>
    <t>besoin d'exprimer qui je suis, besoin de dire certaines choses, besoin de pouvoir suivre ma voie, besoin de sortir de sa carapace</t>
  </si>
  <si>
    <t xml:space="preserve">je m’écoute, je suis moi-même en toute circonstance, j'ai trouvé ma voie
</t>
  </si>
  <si>
    <t xml:space="preserve">Il est temps de vous écouter davantage. Écoutez votre cœur, écoutez votre corps. Ne passez-vous pas à côté de votre vocation ? Exprimez ce que vous êtes, vous avez peut-être réprimé l'artiste en vous. C’est l’occasion de développer vos talents et, pourquoi pas, d’en faire votre métier. Cessez de vous faire du mal en niant certaines choses, en faisant le contraire de votre intuition ou en vous taisant par soucis de ne pas blesser les autres
</t>
  </si>
  <si>
    <t>écoute de soi, écouter et suivre sa vocation, capacité à rire de soi, respect de soi, honnêteté envers soi, sincérité</t>
  </si>
  <si>
    <t>possibilités d’avancement, réalisation de soi, écoute de chacun, boîte à suggestion, communication interne, secrets</t>
  </si>
  <si>
    <t>ne pas se faire entendre, perdre sa carte d’identité, pratiquer son hobby, chemin qui s’arrête, carrefour, nouveau véhicule, pont, porte</t>
  </si>
  <si>
    <t>vous avez peur de vivre une séparation ou vous venez d’en vivre une, vous gérez mal les conflits, vous ne les supportez pas, vous les fuyez, vous avez tendance à mettre derrière vous ce qui ne va pas dans votre vie, vous vous sentez souvent coupable, vous cachez vos émotions ou vous n’en tenez pas compte, vous manquez de cohérence entre les pensées et les actions, vous ne gérez pas les relations homme/femme, vous êtes partagé entre vos aspects masculin et féminin</t>
  </si>
  <si>
    <t>vous gérez mal les conflits ou vous ne les supportez pas, votre patron, votre prof vous charge de trop de responsabilités ou trop de travail, vous vous sentez coupable de ne pas pouvoir en faire assez ou assez bien</t>
  </si>
  <si>
    <t xml:space="preserve">vous avez mal vécu le conflit , la séparation, le divorce entre vos parents, vos parents vous ont obligé à prendre (trop tôt ) trop de responsabilités, vous vous sentez coupable par rapport à vos parents (de ne pas pouvoir en faire assez) </t>
  </si>
  <si>
    <t xml:space="preserve">tension intérieure, conflit, culpabilité, honte, abandon, rejet, séparation, chagrin </t>
  </si>
  <si>
    <t xml:space="preserve">zone du thorax (dos), omoplates, épaules </t>
  </si>
  <si>
    <t>j’ai peur des conflits, peur des séparations</t>
  </si>
  <si>
    <t>je dois assumer les responsabilités , je dois éviter à tout prix les conflits</t>
  </si>
  <si>
    <t>besoin de tout prendre sur soi, besoin d’assumer des responsabilités , besoin d’éviter les conflits</t>
  </si>
  <si>
    <t>je suis libre</t>
  </si>
  <si>
    <t>Il est temps de diminuer les tensions à l’intérieur de vous, il y a trop de conflits non ou mal gérés. Prenez moins de responsabilités, moins sur vous, apprenez à déléguer. Vous avez besoin de détente, de calme, de paix. La natation, le yoga ou tout simplement un bon massage du dos vous feraient du bien</t>
  </si>
  <si>
    <t>acceptation de soi, harmonie, paix intérieure, cohérence intérieure, gestion des conflits, écouter son guide intérieur</t>
  </si>
  <si>
    <t>ce, outils, ressources humaines, objectifs), relation homme-femme, charge de travail, heures supplémentaires, horaire, congés, gestion des responsabilités, harmonie générale, protection juridique, avocats</t>
  </si>
  <si>
    <t>vous ne demandez pas souvent aux autres de vous aider, vous n’aimez pas trop recevoir de cadeaux ni de compliments, vous avez été trahi et cela vous a conduit à être dur de cœur, vous aimez donner une bonne image de vous-même, quitte à ne pas être compris, vous êtes trop exigeant envers vous-même, vous avez peur des échecs amoureux, vous avez l’impression de ne pas avoir été assez aimé, vous n’aimez pas montrer vos faiblesses, vous vous êtes sacrifié pour quelqu’un</t>
  </si>
  <si>
    <t>vous ne demandez pas souvent à vos collègues de vous aider, vous n’aimez pas trop recevoir de compliment, vous aimez donner une très bonne image de vous-même</t>
  </si>
  <si>
    <t>votre père est très, voire trop exigeant, vous avez dû vous sacrifier pour l’un de vos parents, vous avez manqué d’affection et d’amour de la part de l’un de vos parents, vous avez mal vécu le conflit ou divorce entre vos parents, vous voulez donner une bonne image de vous-même à vos parents</t>
  </si>
  <si>
    <t>dureté de cœur, sacrifice, manque de tendresse, exigences excessives, culpabilité, trahison</t>
  </si>
  <si>
    <t>épaules, dorsales, vaisseaux coronaires, ventricule droit du cœur, veines des jambes</t>
  </si>
  <si>
    <t>j’ai peur de ne pas être à la hauteur (des exigences fixées), j’ai peur d’être jugé par les autres</t>
  </si>
  <si>
    <t xml:space="preserve">je dois me sacrifier pour les autres, je dois donner une bonne image de moi , je dois faire attention à ma santé </t>
  </si>
  <si>
    <t>besoin d’être aimé, besoin de donner une bonne image de soi, besoin de se sacrifier pour les autres</t>
  </si>
  <si>
    <t>je suis apprécié et remercié</t>
  </si>
  <si>
    <t>Il est temps de tomber amoureux ou de retrouver votre côté sentimental. Prenez le temps de partager avec les autres, les amis, le conjoint, les enfants. C’est l’occasion de pardonner une vieille rancune, une trahison, une rupture douloureuse. Peut-être aimeriez-vous vous engager pour une cause (humanitaire, sociale).</t>
  </si>
  <si>
    <t>devoir passer des épreuves, sauver une personne, être un super-héros, être tout seul, sacrifice, assaut de démons, géant, désert, paysage glacé, ours blanc</t>
  </si>
  <si>
    <r>
      <t>vous manquez d’énergie, vous êtes fatigué</t>
    </r>
    <r>
      <rPr>
        <b/>
        <sz val="12"/>
        <color theme="0"/>
        <rFont val="Calibri"/>
        <family val="2"/>
        <scheme val="minor"/>
      </rPr>
      <t xml:space="preserve">, </t>
    </r>
    <r>
      <rPr>
        <sz val="12"/>
        <color theme="0"/>
        <rFont val="Calibri"/>
        <family val="2"/>
        <scheme val="minor"/>
      </rPr>
      <t>vous avez le sentiment de ne pas être soutenu</t>
    </r>
    <r>
      <rPr>
        <b/>
        <sz val="12"/>
        <color theme="0"/>
        <rFont val="Calibri"/>
        <family val="2"/>
        <scheme val="minor"/>
      </rPr>
      <t xml:space="preserve">, </t>
    </r>
    <r>
      <rPr>
        <sz val="12"/>
        <color theme="0"/>
        <rFont val="Calibri"/>
        <family val="2"/>
        <scheme val="minor"/>
      </rPr>
      <t>vous subissez les événements, vous en avez perdu le contrôle, vous vous sentez victime</t>
    </r>
    <r>
      <rPr>
        <b/>
        <sz val="12"/>
        <color theme="0"/>
        <rFont val="Calibri"/>
        <family val="2"/>
        <scheme val="minor"/>
      </rPr>
      <t xml:space="preserve">, </t>
    </r>
    <r>
      <rPr>
        <sz val="12"/>
        <color theme="0"/>
        <rFont val="Calibri"/>
        <family val="2"/>
        <scheme val="minor"/>
      </rPr>
      <t>vous êtes stressé</t>
    </r>
    <r>
      <rPr>
        <b/>
        <sz val="12"/>
        <color theme="0"/>
        <rFont val="Calibri"/>
        <family val="2"/>
        <scheme val="minor"/>
      </rPr>
      <t xml:space="preserve">, </t>
    </r>
    <r>
      <rPr>
        <sz val="12"/>
        <color theme="0"/>
        <rFont val="Calibri"/>
        <family val="2"/>
        <scheme val="minor"/>
      </rPr>
      <t>vos peurs vous limitent, vous bloquent</t>
    </r>
    <r>
      <rPr>
        <b/>
        <sz val="12"/>
        <color theme="0"/>
        <rFont val="Calibri"/>
        <family val="2"/>
        <scheme val="minor"/>
      </rPr>
      <t xml:space="preserve">, </t>
    </r>
    <r>
      <rPr>
        <sz val="12"/>
        <color theme="0"/>
        <rFont val="Calibri"/>
        <family val="2"/>
        <scheme val="minor"/>
      </rPr>
      <t xml:space="preserve">vous manquez d'entrain ou de courage, vous avez peur de ne pas y arriver </t>
    </r>
    <r>
      <rPr>
        <b/>
        <sz val="12"/>
        <color theme="0"/>
        <rFont val="Calibri"/>
        <family val="2"/>
        <scheme val="minor"/>
      </rPr>
      <t xml:space="preserve">, </t>
    </r>
    <r>
      <rPr>
        <sz val="12"/>
        <color theme="0"/>
        <rFont val="Calibri"/>
        <family val="2"/>
        <scheme val="minor"/>
      </rPr>
      <t>vous avez tendance à mettre derrière vous ce qui ne va pas dans votre vie</t>
    </r>
    <r>
      <rPr>
        <b/>
        <sz val="12"/>
        <color theme="0"/>
        <rFont val="Calibri"/>
        <family val="2"/>
        <scheme val="minor"/>
      </rPr>
      <t xml:space="preserve">, </t>
    </r>
    <r>
      <rPr>
        <sz val="12"/>
        <color theme="0"/>
        <rFont val="Calibri"/>
        <family val="2"/>
        <scheme val="minor"/>
      </rPr>
      <t>vous avez une mauvaise estime de vous</t>
    </r>
    <r>
      <rPr>
        <b/>
        <sz val="12"/>
        <color theme="0"/>
        <rFont val="Calibri"/>
        <family val="2"/>
        <scheme val="minor"/>
      </rPr>
      <t xml:space="preserve">, </t>
    </r>
    <r>
      <rPr>
        <sz val="12"/>
        <color theme="0"/>
        <rFont val="Calibri"/>
        <family val="2"/>
        <scheme val="minor"/>
      </rPr>
      <t>vous avez de la difficulté à pardonner</t>
    </r>
  </si>
  <si>
    <t xml:space="preserve">vous encaissez les conflits, les problèmes, vous avez l’impression d’être souvent une victime, vous êtes stressé, vous manquez d’énergie et de courage, vous vous bloquez sur une situation, vous avez peur d’échouer, de ne pas être à la hauteur </t>
  </si>
  <si>
    <t>vous avez l’impression d’avoir été trahi par l’un de vos parents, vous avez le sentiment de ne pas être soutenu par la famille, vous avez subi l’autorité d’un membre de la famille</t>
  </si>
  <si>
    <t>épuisement, peurs, stress, trahison, rancune, dévalorisation</t>
  </si>
  <si>
    <t>reins, lombaires, surrénales, plexus splénique</t>
  </si>
  <si>
    <t>j’ai peur de ne pas y arriver par manque d’énergie, j’ai peur de ne pas y arriver par manque de soutien</t>
  </si>
  <si>
    <t>je dois me montrer fort et courageux , je dois garder mes émotions pour moi</t>
  </si>
  <si>
    <t>besoin d’énergie, besoin de soutien</t>
  </si>
  <si>
    <t>je me sens soutenu</t>
  </si>
  <si>
    <t>Il est temps de vous reposer, de prendre soin de vous pour refaire le plein d’énergie. Rechargez vos batteries dans la nature. Faites des activités qui vous plaisent et que vous avez délaissées faute de temps. Un sport extrême ou un art martial peut vous aider à vaincre vos peurs et vous permettre de surmonter les obstacles.</t>
  </si>
  <si>
    <t>estime de soi, capacité à faire pour soi, capacité à avoir de l’énergie, capacité à pardonner, à gérer les peurs, équilibre entre soi et les autres</t>
  </si>
  <si>
    <t>risques à assumer, trahison, vol (matériel, ressources humaines, idées), soutien (de la part des collègues, du patron), gestion des conflits internes, mobbing, échec, faillite / concordat, concurrence déloyale, manque d’audace, transfert à la concurrence, délocalisation, soucis financiers, manque de liquidités, grève</t>
  </si>
  <si>
    <t xml:space="preserve">avoir un pneu crevé, batterie à plat, panne d’électricité, seul devant plein d’adversaires,  conflit de famille, attaqué par un monstre ou un animal méchant, loup </t>
  </si>
  <si>
    <t>vous vous sentez victime , vous subissez, vous êtes contraint à faire quelque chose, vous êtes dans la peur de l’autre ou la soumission, vous ne vous faites pas respecter, vous doutez de vos choix, vous avez été trahi, vous vous sentez prisonnier d’une situation, vous êtes facilement influencé par les autres, vous avez des problèmes avec la nourriture (boulimie, anorexie)</t>
  </si>
  <si>
    <t>vous avez subi l’autorité excessive de votre patron, de votre professeur, vous avez une problématique concernant votre place dans l’entreprise (sentiment d’être rejeté, humilié, soumis, maltraité, infériorisé, critiqué, dévalorisé), vous avez l’impression d’avoir été trahi par l’un de vos collègues</t>
  </si>
  <si>
    <t xml:space="preserve">vous avez subi l’autorité excessive de votre père (ou la personne ayant autorité dans la famille), vous avez une problématique concernant votre place dans la famille(sentiment d’être rejeté, humilié, soumis, maltraité, infériorisé, critiqué, dévalorisé), vous avez l’impression d’avoir été trahi par l’un de vos parents  </t>
  </si>
  <si>
    <t>trahison, soumission, humiliation, honte, dévalorisation, rejet, maltraitance, non reconnu</t>
  </si>
  <si>
    <t>vertèbres lombaires, hanches, bassin, mâchoire, ovaire droit, matrice</t>
  </si>
  <si>
    <t>j’ai peur d’être trahi ou non respecté</t>
  </si>
  <si>
    <t>je dois toujours lutter pour obtenir ce que je veux , je dois faire beaucoup pour me faire respecter</t>
  </si>
  <si>
    <t>besoin de retrouver sa place, besoin de se protéger, besoin de couper le cordon ombilical</t>
  </si>
  <si>
    <t>je me respecte et l’on me respectera</t>
  </si>
  <si>
    <t>Il est temps de savoir dire non, ne pas tout accepter des autres. Il faut vous valoriser pour reprendre confiance en vous. C’est l’occasion de sortir d’une situation contraignante. Si vous ne vous respectez pas vous-même vous ne serez pas respecté. Un art martial peut vous aider à prendre le dessus.</t>
  </si>
  <si>
    <t>respect de soi, valorisation, reconnaissance, non-jugement, capacité à faire pour soi, à choisir sans douter, liberté d’action</t>
  </si>
  <si>
    <t>mobbing, abus d’autorité, évincement, primes trop basses, « lèche-bottes », liberté de manœuvre, respect, reconnaissance de la part de la direction, trahison, situation bloquée, plans d’austérité, débrayage, grève, formation continue (pour ne pas perdre sa place), protection (données, juridique)</t>
  </si>
  <si>
    <t>être un guerrier, tomber dans quelque chose, être poursuivi, se faire écraser, être mordu ou piqué, devoir obéir, se faire voler sa place, vampire, chauve-souris</t>
  </si>
  <si>
    <t xml:space="preserve">vous avez une problématique liée à votre enfance, vous avez une problématique liée à votre couple ou à vos enfants, vous êtes insatisfait de votre vie en général (besoins et désirs non satisfaits), vous vivez de nombreuses frustrations, vous avez des problèmes avec la nourriture (boulimie, anorexie), vous avez une problématique avec l’argent (gestion, dépenses, manque, valeur accordée), vous sous-estimez votre valeur personnelle, vous ne savez jamais comment choisir, vous avez une problématique liée à la sexualité (perçu comme attouchement ou abus), vous ne voulez ou pouvez plus faire l’amour (peurs, vécu traumatisant), vous retenez vos émotions (froideur, pudeur excessive, frigidité, manque de libido), vous n’acceptez pas ou n’aimez pas votre corps, vous niez vos désirs et vos sensations, vous manquez de ressenti intérieur, vous avez été victime de violence ou de maltraitance à votre égard
</t>
  </si>
  <si>
    <t xml:space="preserve">vous avez une problématique en tant qu’employé, vous avez des problèmes d’argent, de liquidité, de budget, vous êtes insatisfait dans votre travail, de votre salaire, vous pensez mériter mieux, </t>
  </si>
  <si>
    <t xml:space="preserve">vous avez une problématique dépendant d’un autre chakra, mais liée à votre enfance, vous avez une problématique liée à la sexualité (ressenti comme attouchement, abus, inceste de la part de l’un des membres de la famille),  vous avez eu une sœur ou un frère (jumeau ou non) mort-né, vous avez eu une sœur, un frère, un enfant mort trop tôt, vous n’avez pas été valorisé ou respecté par vos parents
</t>
  </si>
  <si>
    <t>frustration, insatisfaction, manque de joie, tristesse chronique, humiliation, honte, dévalorisation, manque, culpabilité, jalousie, désirs excessifs, infidélité</t>
  </si>
  <si>
    <t>prostate, utérus, pancréas, côlon sigmoïde, sacrum, plexus pelvien</t>
  </si>
  <si>
    <t>j’ai peur de ne pas être respecté</t>
  </si>
  <si>
    <t xml:space="preserve">je dois réprimer mes besoins, mes désirs, je dois tout faire pour les autres </t>
  </si>
  <si>
    <t xml:space="preserve">besoin de se mettre en valeur, d’être reconnu, de contact social, de créer quelque chose
</t>
  </si>
  <si>
    <t>je me fais plaisir, je suis satisfait</t>
  </si>
  <si>
    <t xml:space="preserve">Il est temps de satisfaire vos besoins et vos désirs. Écoutez votre corps et prenez-en soin. Accordez-vous des moments de douceur et de plaisir. Développez votre sensibilité. C’est l’occasion de régler vos problèmes d’argent et de réévaluer vos tarifs. Questionnez-vous au sujet de votre valeur personnelle ?
 </t>
  </si>
  <si>
    <t xml:space="preserve">aimer et accepter son corps, ressentir son corps, satisfaction de ses besoins et désirs, </t>
  </si>
  <si>
    <t>valeur ajoutée, gestion des finances, rentabilité, rendement, profit, enthousiasme, salaires, convention collective, impôts, actions en bourse, vente (plan financier), argent sale, pot de vin, travail au noir, vacances, pauses de travail, perte d’un employé</t>
  </si>
  <si>
    <t>se retrouver petit enfant, être dans un lieu d’enfance, rencontrer un ami d’enfance, perdre de l’argent, se faire voler quelque chose, bijoux, canalisation qui fuit ou est bouchée, emporté par une rivière ou une foule, cheval, lapin, taureau</t>
  </si>
  <si>
    <t>recevoir la douceur et le plaisir, bien gérer son argent, enthousiasme</t>
  </si>
  <si>
    <t>besoin de sécurité, de stabilité et de soutien, de se poser, de connaître ses racines</t>
  </si>
  <si>
    <t>Analyse psychologique du present</t>
  </si>
  <si>
    <t>Análisis psicológico del presente</t>
  </si>
  <si>
    <t>les qualités que nous avons</t>
  </si>
  <si>
    <t>Qualidad</t>
  </si>
  <si>
    <t>ce qu'il serait bien de ne plus nourrir</t>
  </si>
  <si>
    <t>lo que nos convendría disminuir</t>
  </si>
  <si>
    <t>ce qu'il serait bien de régler</t>
  </si>
  <si>
    <t>lo que convendría resolver</t>
  </si>
  <si>
    <t>ce qui nous limite le plus</t>
  </si>
  <si>
    <t>lo que más nos limita</t>
  </si>
  <si>
    <t>ce dont nous avons le plus besoin</t>
  </si>
  <si>
    <t>lo que más necesitamos</t>
  </si>
  <si>
    <t>ce que les autres apprécient le plus</t>
  </si>
  <si>
    <t>lo que más aprecian los demás</t>
  </si>
  <si>
    <t>ce que les autres ne voient pas</t>
  </si>
  <si>
    <t>lo que los demás no ven</t>
  </si>
  <si>
    <t>ce à quoi nous accordons trop d'importance</t>
  </si>
  <si>
    <t>damos demasiada importancia a</t>
  </si>
  <si>
    <t>ce que l'on nous reproche d'être</t>
  </si>
  <si>
    <t>lo que nos reprochan que somos</t>
  </si>
  <si>
    <t>ce que nous exagérons</t>
  </si>
  <si>
    <t>lo que exageramos</t>
  </si>
  <si>
    <t>ce dont nous avons réellement besoin</t>
  </si>
  <si>
    <t>lo que de verdad necesitamos</t>
  </si>
  <si>
    <t>ce que nous mettons comme limite</t>
  </si>
  <si>
    <t>nos sentimos víctimas por</t>
  </si>
  <si>
    <t>ce que nous ne voulons pas voir</t>
  </si>
  <si>
    <t>lo que no queremos ver</t>
  </si>
  <si>
    <t>Thèmes</t>
  </si>
  <si>
    <t>Temas</t>
  </si>
  <si>
    <t>Valeur</t>
  </si>
  <si>
    <t>Valor</t>
  </si>
  <si>
    <t>Organe</t>
  </si>
  <si>
    <t>zona_cuerpo</t>
  </si>
  <si>
    <t>Couleurs</t>
  </si>
  <si>
    <t>Colores</t>
  </si>
  <si>
    <t>Interprétation</t>
  </si>
  <si>
    <t>Interpretación</t>
  </si>
  <si>
    <t>Code</t>
  </si>
  <si>
    <t>code</t>
  </si>
  <si>
    <t>Mémoires ancestrales</t>
  </si>
  <si>
    <t xml:space="preserve">ce qui a toujours été apprécié : </t>
  </si>
  <si>
    <t>ce qui justifie certain comportements:</t>
  </si>
  <si>
    <t>ce qui nous limite depuis longtemps</t>
  </si>
  <si>
    <t xml:space="preserve">ce dont nous avons toujours eu besoin : </t>
  </si>
  <si>
    <t>ce qui est aurait dû être réglé :</t>
  </si>
  <si>
    <t>DERECHA</t>
  </si>
  <si>
    <t>IZQUIERDA</t>
  </si>
  <si>
    <t>Potentialité  en lien avec le présent</t>
  </si>
  <si>
    <t>ce qui nous inspire le plus à long terme</t>
  </si>
  <si>
    <t>lo que más nos inspira a largo plazo</t>
  </si>
  <si>
    <t>les qualités que nous avons, ce qui nous attire le plus</t>
  </si>
  <si>
    <t>lo que más nos atrae actualmente</t>
  </si>
  <si>
    <t>ce qu’il serait bien de ne plus nourrir comme comportement</t>
  </si>
  <si>
    <t>ce qu'il faut limiter dans le temps</t>
  </si>
  <si>
    <t>lo que hemos de limitar con el tiempo</t>
  </si>
  <si>
    <t>ce qui nous empêche d'évoluer</t>
  </si>
  <si>
    <t>lo que nos impide evolucionar</t>
  </si>
  <si>
    <t>lo que nos saboteamos mentalmente</t>
  </si>
  <si>
    <t>ce que les autres ne voient pas encore</t>
  </si>
  <si>
    <t>lo que los demás todavía no ven</t>
  </si>
  <si>
    <t>ce que les autres perçoivent de nous</t>
  </si>
  <si>
    <t>lo que nuestro cuerpo necesita</t>
  </si>
  <si>
    <t>Qualité</t>
  </si>
  <si>
    <t>Réactivité</t>
  </si>
  <si>
    <t>Limite</t>
  </si>
  <si>
    <t>Besoin</t>
  </si>
  <si>
    <t xml:space="preserve">Couleurs Vibratoires </t>
  </si>
  <si>
    <t xml:space="preserve">Colores vibratorios </t>
  </si>
  <si>
    <r>
      <t xml:space="preserve">Interprétation à </t>
    </r>
    <r>
      <rPr>
        <b/>
        <sz val="14"/>
        <color theme="1"/>
        <rFont val="Calibri"/>
        <family val="2"/>
        <scheme val="minor"/>
      </rPr>
      <t>droite</t>
    </r>
  </si>
  <si>
    <t>Interpretación en la derecha</t>
  </si>
  <si>
    <t>Interprétation à gauche</t>
  </si>
  <si>
    <t>Interpretación en la izquierda</t>
  </si>
  <si>
    <t>Les besoins</t>
  </si>
  <si>
    <t>Las necesidades</t>
  </si>
  <si>
    <t>Les limitations</t>
  </si>
  <si>
    <t>Las limitaciones</t>
  </si>
  <si>
    <t>Les qualités / harmonies</t>
  </si>
  <si>
    <t>Los alisados</t>
  </si>
  <si>
    <t>Les résistances/ réactivités</t>
  </si>
  <si>
    <t>Las alteraciones</t>
  </si>
  <si>
    <t>Le + des besoins/limitations</t>
  </si>
  <si>
    <t>Lo + de las necesidades/limitaciones</t>
  </si>
  <si>
    <t>Le + des excitations/qualités</t>
  </si>
  <si>
    <t>Lo + de las alteraciónes/alisados</t>
  </si>
  <si>
    <t>Le + entre les 4 catégories</t>
  </si>
  <si>
    <t>Lo +</t>
  </si>
  <si>
    <t xml:space="preserve">Seuil </t>
  </si>
  <si>
    <t>Colores vibratorios corporales</t>
  </si>
  <si>
    <t>neutre</t>
  </si>
  <si>
    <t>Analyse par mot-clé</t>
  </si>
  <si>
    <t>Análisis por palabra clave</t>
  </si>
  <si>
    <t>Seguridad y protección</t>
  </si>
  <si>
    <t>Estabilidad / apoyo</t>
  </si>
  <si>
    <t>Escuchar al cuerpo / presencia en sí</t>
  </si>
  <si>
    <t xml:space="preserve"> Lugar en la sociedad </t>
  </si>
  <si>
    <t>Tener una dirección clara / capacidad de decisión</t>
  </si>
  <si>
    <t>Valorización / reconocimiento / respeto</t>
  </si>
  <si>
    <t>Equilibrio entre uno y los demás / posicionamiento</t>
  </si>
  <si>
    <t>Expresar nuestro potencial, nuestra diferencia</t>
  </si>
  <si>
    <t>Intuición / percepciones</t>
  </si>
  <si>
    <t>Voluntad / avanzar / pasar a la acción</t>
  </si>
  <si>
    <t>Adaptación / resiliencia</t>
  </si>
  <si>
    <t>Gestión del estrés, de las emociones, de la presión</t>
  </si>
  <si>
    <t>Relación con la autoridad / relación con los padres</t>
  </si>
  <si>
    <t>Desapego / desprendimiento / distensión</t>
  </si>
  <si>
    <t xml:space="preserve">Libertad / poder interior </t>
  </si>
  <si>
    <t>Expresión / vocación</t>
  </si>
  <si>
    <t>PARAMETRES GENERAUX</t>
  </si>
  <si>
    <t>FUTURO</t>
  </si>
  <si>
    <t>Armonía</t>
  </si>
  <si>
    <t>Reactividad</t>
  </si>
  <si>
    <t>Necesidades</t>
  </si>
  <si>
    <t>Limitaciones</t>
  </si>
  <si>
    <t>PRESENTE</t>
  </si>
  <si>
    <t>ENFANCE</t>
  </si>
  <si>
    <t>PASADO</t>
  </si>
  <si>
    <t>TRANSGENERATIONNEL</t>
  </si>
  <si>
    <t>ARRAIGO</t>
  </si>
  <si>
    <t>parámetros psicoenergéticos</t>
  </si>
  <si>
    <t>coherencia</t>
  </si>
  <si>
    <t>alineación</t>
  </si>
  <si>
    <t>libertad</t>
  </si>
  <si>
    <t>fractalidad</t>
  </si>
  <si>
    <t>bloqueo</t>
  </si>
  <si>
    <t>carga mental</t>
  </si>
  <si>
    <t>carga emocional</t>
  </si>
  <si>
    <t>huella familiar</t>
  </si>
  <si>
    <r>
      <t>Etat d’être d’une personne calme et posée. Parfois le fruit d’un travail de transmutation des mémoires liées à son propre vécu ou à celui de ses ancêtres. Plus la valeur est élevée, plus cela caractérise une personne capable de résilience et</t>
    </r>
    <r>
      <rPr>
        <sz val="16"/>
        <color rgb="FF000000"/>
        <rFont val="Cambria"/>
        <family val="1"/>
      </rPr>
      <t xml:space="preserve"> se dirigeant vers un avenir tranquille, en paix avec soi et les autres</t>
    </r>
  </si>
  <si>
    <t>La armonía refleja el conjunto de cualidades intrínsecas de una persona o las que desarrolla de manera consciente. Cuanto más alto es el valor, más caracteriza a una persona tranquila, serena y apacible, lo que es indicador de su capacidad para evitar conflictos potenciales</t>
  </si>
  <si>
    <t>Etat de stress intérieur résultant d’un passé familial difficile. Plus la valeur est élevée, plus cela caractérise une personne réactive face aux événements de la vie ou en conflit les autres. Tendance à être toujours en résistance, dans le non-respect de soi et des autres.</t>
  </si>
  <si>
    <t>La reactividad refleja el estado de alteración en el que se pone una persona,  lo que indica su tendencia a amplificar y/o dar importancia a lo que le ocurre. Cuanto más alto es el valor, más caracteriza a una persona hiperactiva, reactiva, a la que le gusta vivir intensamente y hacer que las cosas cambien</t>
  </si>
  <si>
    <t>Les besoins reflètent l’ensemble des besoins fondamentaux liés au passé familial. Plus la valeur est élevée, plus cela caractérise une personne dont le futur est très conditionné par son passé, en particulier par les manques vécus.</t>
  </si>
  <si>
    <t>Las necesidades reflejan el conjunto de lo que una persona considera importante o necesario en su vida. Cuanto más alto es el valor, más caracteriza a una persona que se impone obligaciones, cargas, una cierta responsabilidad para ser útil</t>
  </si>
  <si>
    <t>Les limitations reflètent l’ensemble des peurs, des manques et des interdictions liés au vécu familial. Plus la valeur est élevée, plus cela caractérise une personne passive, introvertie, sans attentes pour la suite de sa vie et fuyant la réalité.</t>
  </si>
  <si>
    <t>Las limitaciones reflejan el conjunto de miedos, carencias y prohibiciones creadas por un sistema de creencias limitantes o por dogmas de juicio. Cuanto más alto es el valor, más caracteriza a una persona que renuncia a vivir plenamente, se impone prohibiciones, deja para más adelante sus necesidades o se victimiza</t>
  </si>
  <si>
    <t>La cohérence est un indicateur d'une opposition entre l'image que l'on a de soi et de celle perçue par les autres. Plus la valeur est élevée, plus une personne se sent comprise, en particulier dans ses besoins et ses manques, ou ses qualités et défauts</t>
  </si>
  <si>
    <t>La coherencia representa la similitud entre las partes derecha e izquierda del cuerpo. Cuanto más alto es el valor, más coherente es la persona entre lo que piensa de la realidad y lo que en realidad vive, lo que es indicativo de una buena escucha de las necesidades de su corazón y de su cuerpo</t>
  </si>
  <si>
    <t>L’alignement est un indicateur de la différence entre ce que la tête pense et ce que le corps exprime. Plus la valeur est élevée, plus une personne est symétrique dans ses corps subtils et cohérente entre sa façon de percevoir la réalité et ce qu’elle vit vraiment.</t>
  </si>
  <si>
    <t>L’enracinement caractérise une personne bien ancrée dans la réalité, concrète dans ce qu’elle entreprend et avec une bonne mise à terre. Plus la valeur est élevée en harmonie, plus la personne est une force tranquille, posée, autonome, tout en étant soutenue par sa famille.</t>
  </si>
  <si>
    <t>La liberté représente la capacité à se laisser porter par la vie, à accueillir ce qui arrive. Plus la valeur est élevée, moins la personne se met la pression ou se stresse pour répondre aux besoins ou aux exigences qu’elle se met elle-même ou provenant des autres.</t>
  </si>
  <si>
    <t>La libertad representa la capacidad para dejarse llevar por la vida sin juzgar. Cuanto más alto es el valor, menos se juzga la persona a sí misma o a su entorno</t>
  </si>
  <si>
    <t xml:space="preserve">La fractalité est un indicateur de l’état de cohérence vibratoire entre les différents corps subtils. Plus la valeur est élevée, plus une personne est en accord entre son passé, son présent et son futur (que ce soit bon ou mauvais). </t>
  </si>
  <si>
    <t>Les blocages représentent l’ensemble de tout ce qui nuit sérieusement à la circulation de l’énergie et de l’information dans le corps. Plus la valeur est élevée, plus la personne a de dysfonctionnements énergétiques et plus elle juge ce qu’elle vit ou ce qu’elle a vécu</t>
  </si>
  <si>
    <t>Les tensions représentent les oppositions (forte énergie/faible energie) entre deux organes consécutifs ou pour un même organe, en opposition entre la gauche et la droite.  Plus la valeur est élevée, plus la personne peut avoir ou ressentir des tensions dans le corps.</t>
  </si>
  <si>
    <t>La charge mentale représente l’ensemble de toutes les pensées inutiles ou limitatives. Plus la valeur est élevée, plus la personne se mets de contraintes, plus ses besoins prennent une ampleur exagérée, plus elle aime tenir tête aux autres.</t>
  </si>
  <si>
    <t>La charge émotionnelle représente l’ensemble de toutes les émotions retenues à l’intérieur ou, au contraire, déversées sur les autres. Plus la valeur est élevée, plus la personne génère de dépendances avec les autres, moins elle gère ses propres émotions.</t>
  </si>
  <si>
    <t xml:space="preserve">L’empreinte familiale représente la somme des charges et des limitations héritées des ancêtres ou de la relation avec les parents dans l’enfance. Plus la valeur est élevée, plus le futur de la personne est limité, conditionné par ces mémoires, moins elle est libre d’être pleinement elle-même. </t>
  </si>
  <si>
    <t>Point critique</t>
  </si>
  <si>
    <t>Calme et réactivité</t>
  </si>
  <si>
    <t>Tranquilidad y reactividad</t>
  </si>
  <si>
    <t>Fluidité</t>
  </si>
  <si>
    <t>Fluidez</t>
  </si>
  <si>
    <t>besoins et limitations</t>
  </si>
  <si>
    <t>Necesidades y limitaciones</t>
  </si>
  <si>
    <t>Necesidad</t>
  </si>
  <si>
    <t>Limitación</t>
  </si>
  <si>
    <t>LES MERIDIENS</t>
  </si>
  <si>
    <t>Gros_intestin</t>
  </si>
  <si>
    <t>Estomac</t>
  </si>
  <si>
    <t>Rate_Panacreas</t>
  </si>
  <si>
    <t>Coeur</t>
  </si>
  <si>
    <t>Intestin_Grele</t>
  </si>
  <si>
    <t>Vessie</t>
  </si>
  <si>
    <t>Vesicule_biliaire</t>
  </si>
  <si>
    <t>Foie</t>
  </si>
  <si>
    <t>Reins</t>
  </si>
  <si>
    <t>Maitre_coeur</t>
  </si>
  <si>
    <t>Triple_rechauffeur</t>
  </si>
  <si>
    <t>Conception</t>
  </si>
  <si>
    <t>Gouverneur</t>
  </si>
  <si>
    <t>Vaisseau Vital</t>
  </si>
  <si>
    <t>Régulateur du Yin</t>
  </si>
  <si>
    <t>Régulateur du Yang</t>
  </si>
  <si>
    <t>Motilité du Yin</t>
  </si>
  <si>
    <t>Motilité du Yang</t>
  </si>
  <si>
    <t>Vaisseau ceinture</t>
  </si>
  <si>
    <t>8 points des 8 Vaisseaux</t>
  </si>
  <si>
    <t>Points Source</t>
  </si>
  <si>
    <t>Points Héraux</t>
  </si>
  <si>
    <t>Points Dorsaux</t>
  </si>
  <si>
    <t>Points Xi</t>
  </si>
  <si>
    <t>Ma Dan</t>
  </si>
  <si>
    <t>pts Luo</t>
  </si>
  <si>
    <t>8 réunions</t>
  </si>
  <si>
    <t>Blanco con destellos</t>
  </si>
  <si>
    <t>Blanco opalescente</t>
  </si>
  <si>
    <t>Blanco nacarado</t>
  </si>
  <si>
    <t>Blanco irisado</t>
  </si>
  <si>
    <t>Diamante</t>
  </si>
  <si>
    <t>Oro</t>
  </si>
  <si>
    <t>plata</t>
  </si>
  <si>
    <t>bronce</t>
  </si>
  <si>
    <t>cobre</t>
  </si>
  <si>
    <t>rosa</t>
  </si>
  <si>
    <t>Púrpura</t>
  </si>
  <si>
    <t>Índigo</t>
  </si>
  <si>
    <t>Azul</t>
  </si>
  <si>
    <t>Cian</t>
  </si>
  <si>
    <t>Turquesa</t>
  </si>
  <si>
    <t>Verde</t>
  </si>
  <si>
    <t>Verde manzana</t>
  </si>
  <si>
    <t>Amarillo</t>
  </si>
  <si>
    <t>Naranja</t>
  </si>
  <si>
    <t>Rojo</t>
  </si>
  <si>
    <t>Escarlata</t>
  </si>
  <si>
    <t>Burdeos</t>
  </si>
  <si>
    <t>Marrón</t>
  </si>
  <si>
    <t>Negro</t>
  </si>
  <si>
    <t>Si la barre est vers l'intérieur, le manque d'énergie est plus important</t>
  </si>
  <si>
    <t>Longeur :</t>
  </si>
  <si>
    <t>Grande</t>
  </si>
  <si>
    <t xml:space="preserve">Moyen </t>
  </si>
  <si>
    <t>Petite</t>
  </si>
  <si>
    <t>Besoin, caractère,là ou on met son énergie</t>
  </si>
  <si>
    <t>Limite, peur, ou détachement (si c'est avec une couleur vive)</t>
  </si>
  <si>
    <t>Couleur:</t>
  </si>
  <si>
    <t>Fade</t>
  </si>
  <si>
    <t>vive</t>
  </si>
  <si>
    <t xml:space="preserve">Barres noires : </t>
  </si>
  <si>
    <t>Excitation, réactivité, blocage</t>
  </si>
  <si>
    <t>Langue</t>
  </si>
  <si>
    <t>(1 Français; 2 Espagnol, 3 anglais)</t>
  </si>
  <si>
    <t>Freq_code</t>
  </si>
  <si>
    <t>Zona_cuerpo</t>
  </si>
  <si>
    <t xml:space="preserve">Aumento </t>
  </si>
  <si>
    <t>Disminución</t>
  </si>
  <si>
    <t>Alisado</t>
  </si>
  <si>
    <t>Excitación</t>
  </si>
  <si>
    <t>besoin de se surpasser / de se prouver</t>
  </si>
  <si>
    <t>incapacité d’agir / manque de courage</t>
  </si>
  <si>
    <t>conscient de ses limites / passer à l'action quand c'est nécessaire</t>
  </si>
  <si>
    <t>se forcer à agir / envie de dépasser ses limites</t>
  </si>
  <si>
    <t>punta del pie</t>
  </si>
  <si>
    <t>necesidad de superarse, de ponerse a prueba</t>
  </si>
  <si>
    <t>incapacidad de actuar, falta de valor</t>
  </si>
  <si>
    <t>consciente de los propios límites, pasar a la acción cuando es necesario</t>
  </si>
  <si>
    <t>forzarnos a actuar, deseo de superar nuestros límites</t>
  </si>
  <si>
    <t>besoin d’affronter / besoin de passer à l'action</t>
  </si>
  <si>
    <t>se sentir menacé / chercher à se protéger / se mettre en retrait / éviter la confrontation</t>
  </si>
  <si>
    <t>puissance implacable / certitude d’y parvenir / absence de doutes</t>
  </si>
  <si>
    <t>absence de pitié / être impitoyable / agir pour se défendre ou survivre</t>
  </si>
  <si>
    <t>falange distal</t>
  </si>
  <si>
    <t>necesidad de hacer frente, necesidad de pasar a la acción</t>
  </si>
  <si>
    <t>sentirse amenazado, tratar de protegerse, retirarse, evitar la confrontación</t>
  </si>
  <si>
    <t>poder implacable, certeza de poder lograrlo, ausencia de dudas</t>
  </si>
  <si>
    <t>no tener piedad, actuar para defenderse o sobrevivir</t>
  </si>
  <si>
    <t>besoin de se préserver / instinct de conservation</t>
  </si>
  <si>
    <t>vulnérabilité / absence de protection / manque de densité énergétique</t>
  </si>
  <si>
    <t>être posé dans son corps / bonne protection énergétique</t>
  </si>
  <si>
    <t>être en permanence aux aguets / sous tension</t>
  </si>
  <si>
    <t>falange medial</t>
  </si>
  <si>
    <t xml:space="preserve">necesidad de preservarse, instinto de conservación </t>
  </si>
  <si>
    <t>vulnerabilidad, ausencia de protección, falta de densidad energética</t>
  </si>
  <si>
    <t>estar en el cuerpo, buena protección energética</t>
  </si>
  <si>
    <t>estar siempre al acecho, en tensión</t>
  </si>
  <si>
    <t>peur de la mort / peur du manque de nourriture</t>
  </si>
  <si>
    <t>sérénité / plénitude / capacité à s’abandonner</t>
  </si>
  <si>
    <t>activation de l’instinct de survie / lutte pour vivre</t>
  </si>
  <si>
    <t>falange proximal</t>
  </si>
  <si>
    <t>necesidad de sentirse vivo</t>
  </si>
  <si>
    <t>miedo a la muerte, miedo a la falta de alimento</t>
  </si>
  <si>
    <t>serenidad, plenitud, capacidad de abandonarse</t>
  </si>
  <si>
    <t>activar el instinto de supervivencia, lucha por la vida</t>
  </si>
  <si>
    <t>besoin de se sentir vivant / de sentir le contact avec le sol</t>
  </si>
  <si>
    <t>mal-être / souffrance / sensation de subir / résignation / ne pas voir de suite agréable</t>
  </si>
  <si>
    <t>être dans le concret de la matière / calme et posé</t>
  </si>
  <si>
    <t>activation de l’instinct de survie / envie de fuir</t>
  </si>
  <si>
    <t>arco plantar</t>
  </si>
  <si>
    <t>malestar, sufrimiento, sensación de soportar, resignación, no ver algo agradable para seguir</t>
  </si>
  <si>
    <t>estar en lo concreto de la materia, tranquilo y sereno</t>
  </si>
  <si>
    <t>activar el instinto de supervivencia, deseo de huir</t>
  </si>
  <si>
    <t xml:space="preserve">besoin de stabilité / de réalisations / d'avancer dans la vie </t>
  </si>
  <si>
    <t>incertitudes / insécurité / être vulnérable</t>
  </si>
  <si>
    <t xml:space="preserve">réaliser ses rêves / force et pouvoir intérieur </t>
  </si>
  <si>
    <t>envie de partir / de fuir</t>
  </si>
  <si>
    <t>talón</t>
  </si>
  <si>
    <t xml:space="preserve">necesidad de estabilidad, de logros concretos, de avanzar en la vida </t>
  </si>
  <si>
    <t>incertidumbres, inseguridad, ser vulnerable</t>
  </si>
  <si>
    <t xml:space="preserve">cumplir nuestros sueños, fuerza y poder interior </t>
  </si>
  <si>
    <t>deseo de marcharse, de huir</t>
  </si>
  <si>
    <t>besoin de s'appuyer sur quelqu'un / besoin de sécurité</t>
  </si>
  <si>
    <t>état d’être sans retenue ou limitation / simplicité naturelle</t>
  </si>
  <si>
    <t>envie de fuir / de se défouler pour décompresser</t>
  </si>
  <si>
    <t>astrágalo</t>
  </si>
  <si>
    <t>necesidad de apoyarse en alguien, necesidad de seguridad</t>
  </si>
  <si>
    <t>autocontrol para no sentirse vulnerable o por inseguridad</t>
  </si>
  <si>
    <t>estado sin retención o limitación, sencillez natural</t>
  </si>
  <si>
    <t>deseo de huir, de "desmadrarse" para relajarse</t>
  </si>
  <si>
    <t>besoin d’être en groupe / besoin de sécurité</t>
  </si>
  <si>
    <t>solitude imposée ou mal vécue / empêchement d’avancer</t>
  </si>
  <si>
    <t>sentiment d’appartenance / être bien dans sa famille</t>
  </si>
  <si>
    <t>faire autrement que les autres / ne pas être avec les autres</t>
  </si>
  <si>
    <t>empeine</t>
  </si>
  <si>
    <t>necesidad de estar en grupo, necesidad de seguridad</t>
  </si>
  <si>
    <t>soledad impuesta o mal llevada, problemas para avanzar</t>
  </si>
  <si>
    <t>sentimiento de pertenencia, estar bien en la familia</t>
  </si>
  <si>
    <t>actuar de un modo diferente a los demás, no estar con los demás</t>
  </si>
  <si>
    <t xml:space="preserve">besoin de soutenir les autres ou d'être soutenu / besoin de choisir et de décider </t>
  </si>
  <si>
    <t>manque de soutien / ne pas avoir d'aide / ne rien décider</t>
  </si>
  <si>
    <t xml:space="preserve">se sentir soutenu / avoir une direction dans la vie </t>
  </si>
  <si>
    <t>devoir faire un choix / devoir soutenir les autres ou assurer son propre soutien</t>
  </si>
  <si>
    <t>maléolo</t>
  </si>
  <si>
    <t>necesidad de apoyar a los demás o de que nos apoyen, necesidad de elegir y decidir</t>
  </si>
  <si>
    <t>falta de apoyo, necesidad de ayuda, no decidir nada</t>
  </si>
  <si>
    <t xml:space="preserve">sentirse apoyado, tener una dirección en la vida </t>
  </si>
  <si>
    <t>tener que elegir, tener que apoyar a los demás o asegurar el propio apoyo</t>
  </si>
  <si>
    <t xml:space="preserve">besoin de stabilité / de réalisations concrètes / capacité à supporter </t>
  </si>
  <si>
    <t>vulnérabilité / en rupture avec les parents ou avec les enfants</t>
  </si>
  <si>
    <t>capacité à réaliser ses rêves / force intérieure / bon système immunitaire</t>
  </si>
  <si>
    <t xml:space="preserve">envie de partir / de fuir / devoir résister face aux autres ou à l'environnement </t>
  </si>
  <si>
    <t>tendón de Aquiles</t>
  </si>
  <si>
    <t xml:space="preserve">necesidad de estabilidad, de logros concretos, capacidad de soportar </t>
  </si>
  <si>
    <t>vulnerabilidad, en ruptura con los padres o con los hijos</t>
  </si>
  <si>
    <t>capacidad de cumplir nuestros sueños, fuerza interior, buen sistema inmunitario</t>
  </si>
  <si>
    <t xml:space="preserve">deseo de marcharse, de huir, tener que resistir frente a los demás o al entorno </t>
  </si>
  <si>
    <t xml:space="preserve">besoin de soutien / besoin de se positionner </t>
  </si>
  <si>
    <t>sentiment de subir / se sentir dévalorisé ou impuissant</t>
  </si>
  <si>
    <t>réalisation de soi / indépendance / grand potentiel de réalisation</t>
  </si>
  <si>
    <t>tibia/peroné</t>
  </si>
  <si>
    <t>necesidad de apoyo, necesidad de posicionarse</t>
  </si>
  <si>
    <t>sensación de soportar, sentirse desvalorizado o impotente</t>
  </si>
  <si>
    <t>realización personal, independencia, gran potencial de realización</t>
  </si>
  <si>
    <t>generar tensiones con los demás</t>
  </si>
  <si>
    <t>besoin de régler le passé / de se mettre la pression pour la famille ou le travail</t>
  </si>
  <si>
    <t>manque de retour dans ses actions / vide dans la vie / absence de liens familiaux ou de travail</t>
  </si>
  <si>
    <t>équilibre entre donner et recevoir / équilibre dans les relations familiales / entre le privé et le professionnel</t>
  </si>
  <si>
    <t>envie de fuir / liens toxiques avec la famille ou le travail</t>
  </si>
  <si>
    <t>pantorrilla/venas</t>
  </si>
  <si>
    <t>necesidad de resolver el pasado, meterse presión para la familia</t>
  </si>
  <si>
    <t>falta de resultados en lo que hacemos, vacío en la vida, ausencia de lazos familiares</t>
  </si>
  <si>
    <t>equilibrio entre dar y recibir, equilibrio en las relaciones familiares</t>
  </si>
  <si>
    <t xml:space="preserve">deseo de huir, lazos tóxicos con la familia </t>
  </si>
  <si>
    <t>besoin de stabilité / de sécurité / d'assumer</t>
  </si>
  <si>
    <t>subir l'autorité parentale</t>
  </si>
  <si>
    <t xml:space="preserve">adaptation / flexibilité / renoncement s'il le faut </t>
  </si>
  <si>
    <t>résister / tenir tête / conflit dans la relation parents-enfants</t>
  </si>
  <si>
    <t>ligamentos cruzados</t>
  </si>
  <si>
    <t>necesidad de estabilidad, de seguridad, de asumir</t>
  </si>
  <si>
    <t>rechazo a la autoridad parental</t>
  </si>
  <si>
    <t>adaptación, flexibilidad, renunciar si es preciso</t>
  </si>
  <si>
    <t>resistir, no ceder, conflicto con los padres</t>
  </si>
  <si>
    <t xml:space="preserve">besoin de se sentir fort / de résister / d'encaisser </t>
  </si>
  <si>
    <t>être fatigué / être à bout / ne plus pouvoir encaisser ou résister</t>
  </si>
  <si>
    <t xml:space="preserve">humilité / être en paix avec l'autorité / avec ses parents ou ses enfants </t>
  </si>
  <si>
    <t>conflit d'autorité / tendance à l'autoritarisme</t>
  </si>
  <si>
    <t>rótula</t>
  </si>
  <si>
    <t>necesidad de sentirse fuerte, de resistir, de soportar</t>
  </si>
  <si>
    <t>estar cansado, estar fatigado</t>
  </si>
  <si>
    <t xml:space="preserve">humildad, estar en paz con la autoridad, con nuestros padres </t>
  </si>
  <si>
    <t>conflicto de autoridad, tendencia al autoritarismo</t>
  </si>
  <si>
    <t xml:space="preserve">besoin de régler le passé familial / d'enracinement </t>
  </si>
  <si>
    <t>refus de l'autorité parentale / ne pas vouloir de responsabilité en tant que parent</t>
  </si>
  <si>
    <t xml:space="preserve">laisser passer l'énergie / être fluide / en paix avec ses parents ou ses enfants </t>
  </si>
  <si>
    <t>conflit d'autorité avec les parents ou en tant que parent</t>
  </si>
  <si>
    <t>rodilla (parte posterior)</t>
  </si>
  <si>
    <t xml:space="preserve">necesidad de resolver el pasado familiar, arraigo </t>
  </si>
  <si>
    <t xml:space="preserve">dejar pasar la energía, fluidez, en paz con nuestros padres </t>
  </si>
  <si>
    <t>conflicto de autoridad con los padres</t>
  </si>
  <si>
    <t xml:space="preserve">besoin d'aller de l'avant / d'être responsable </t>
  </si>
  <si>
    <t>vouloir moins de charges / moins de responsabilités / manque d'enracinement</t>
  </si>
  <si>
    <t xml:space="preserve">force tranquille / puissance / enracinement </t>
  </si>
  <si>
    <t>trop responsable / trop d'obligations</t>
  </si>
  <si>
    <t>muslo</t>
  </si>
  <si>
    <t xml:space="preserve">necesidad de avanzar, de ser responsable </t>
  </si>
  <si>
    <t>querer menos cargas, menos responsabilidades</t>
  </si>
  <si>
    <t xml:space="preserve">fuerza tranquila, poder </t>
  </si>
  <si>
    <t>demasiado responsable, demasiadas obligaciones</t>
  </si>
  <si>
    <t xml:space="preserve">besoin de créer / besoin d'exprimer son potentiel </t>
  </si>
  <si>
    <t>potentiel réprimé / projets en panne / introversion</t>
  </si>
  <si>
    <t>fuite en avant avec les projets / dispersion dans la créativité</t>
  </si>
  <si>
    <t>testículo/dedos</t>
  </si>
  <si>
    <t xml:space="preserve">necesidad de crear, necesidad de expresar nuestro potencial </t>
  </si>
  <si>
    <t>potencial reprimido, proyectos que no funcionan, introversión</t>
  </si>
  <si>
    <t xml:space="preserve">creatividad equilibrada </t>
  </si>
  <si>
    <t>huida hacia adelante en los proyectos, dispersión en la creatividad</t>
  </si>
  <si>
    <t xml:space="preserve">besoin de s'aimer / de se faire plaisir </t>
  </si>
  <si>
    <t>ne pas se faire plaisir / honte de s'offrir à soi-même / juger le plaisir personnel</t>
  </si>
  <si>
    <t xml:space="preserve">capacité à relâcher / aimer son corps / s'offrir du plaisir </t>
  </si>
  <si>
    <t>en conflit avec son corps / conflit avec la sexualité</t>
  </si>
  <si>
    <t>perineo</t>
  </si>
  <si>
    <t>necesidad de quererse, de complacerse</t>
  </si>
  <si>
    <t>no complacerse, vergüenza por complacerse, juzgar el placer personal</t>
  </si>
  <si>
    <t xml:space="preserve">capacidad de soltar, amar nuestro cuerpo, ofrecernos placer </t>
  </si>
  <si>
    <t>en conflicto con el cuerpo, conflicto con la sexualidad</t>
  </si>
  <si>
    <t xml:space="preserve">besoin de retenir à l'intérieur / de garder pour soi </t>
  </si>
  <si>
    <t>peur de vivre de l'insécurité / peur de manquer / vécu des manques par le passé</t>
  </si>
  <si>
    <t xml:space="preserve">équilibre entre garder et rejeter / équilibre entre perdre et donner </t>
  </si>
  <si>
    <t>envie de fuir mais rester / se retenir</t>
  </si>
  <si>
    <t>ano/recto/mano</t>
  </si>
  <si>
    <t>necesidad de retener en el interior, de no exteriorizar</t>
  </si>
  <si>
    <t>miedo a vivir inseguridad, miedo a que nos falte, vivencias de carencia en el pasado</t>
  </si>
  <si>
    <t xml:space="preserve">equilibrio entre aceptar y rechazar, equilibrio entre perder y dar </t>
  </si>
  <si>
    <t>deseo de huir pero permanecer, retenerse</t>
  </si>
  <si>
    <t>besoin d’argent / besoin d'être valorisé</t>
  </si>
  <si>
    <t>manques / dévalorisation / indifférence / maltraitance</t>
  </si>
  <si>
    <t>enfance heureuse / valorisation</t>
  </si>
  <si>
    <t>problème d’argent / licenciement / deuil non fait d'un proche</t>
  </si>
  <si>
    <t>colon sigmoide</t>
  </si>
  <si>
    <t>necesidad de dinero, necesidad de ser valorado</t>
  </si>
  <si>
    <t>carencias, desvalorización, indiferencia, maltrato</t>
  </si>
  <si>
    <t>infancia feliz, valorarse</t>
  </si>
  <si>
    <t>problema de dinero, despido, duelo sin hacer por una persona cercana</t>
  </si>
  <si>
    <t xml:space="preserve">besoin d'assumer / d'être différent </t>
  </si>
  <si>
    <t>manque de contact avec la famille / insatisfaction / vide dans la vie / peur de souffrir</t>
  </si>
  <si>
    <t xml:space="preserve">assumer sa différence / son incarnation </t>
  </si>
  <si>
    <t>conflit avec les autres / subir une pression</t>
  </si>
  <si>
    <t>cóccix3</t>
  </si>
  <si>
    <t xml:space="preserve">necesidad de asumir, de ser diferente </t>
  </si>
  <si>
    <t>falta de contacto con la familia, insatisfacción, vacío en la vida, miedo a sufrir</t>
  </si>
  <si>
    <t xml:space="preserve">asumir nuestra diferencia, nuestra encarnación </t>
  </si>
  <si>
    <t>conflicto con los demás, soportar una presión</t>
  </si>
  <si>
    <t xml:space="preserve">besoin de réaliser / besoin d'exprimer son potentiel / stagner / reporter à plus tard </t>
  </si>
  <si>
    <t>peur d'être exclu / d'être seul pour assumer / soucis</t>
  </si>
  <si>
    <t xml:space="preserve">vivre l'instant présent / être plutôt que faire  </t>
  </si>
  <si>
    <t>devoir aller de l'avant / envie de concrétiser</t>
  </si>
  <si>
    <t>cóccix2</t>
  </si>
  <si>
    <t>necesidad de realizar, necesidad de expresar nuestro potencial, estancamiento, dejar para más adelante</t>
  </si>
  <si>
    <t>miedo a ser excluido, a estar solo para asumir, preocupaciones</t>
  </si>
  <si>
    <t xml:space="preserve">vivir el momento presente, ser más que hacer </t>
  </si>
  <si>
    <t>tener que avanzar, deseo de concretar</t>
  </si>
  <si>
    <t xml:space="preserve">besoin d'avoir sa place / besoin de répondre à ses attentes </t>
  </si>
  <si>
    <t>peur d'être abandonné / peur d'être soi-même</t>
  </si>
  <si>
    <t>se sentir aimé / savoir répondre à ses attentes</t>
  </si>
  <si>
    <t>contrariété / frustrations / se sentir en danger / plein de peurs</t>
  </si>
  <si>
    <t>cóccix1</t>
  </si>
  <si>
    <t xml:space="preserve">necesidad de tener nuestro lugar, necesidad de responder a nuestras expectativas </t>
  </si>
  <si>
    <t>miedo a ser abandonado, miedo a ser uno mismo</t>
  </si>
  <si>
    <t>sentirse querido, saber responder a nuestras expectativas</t>
  </si>
  <si>
    <t>contrariedad, frustraciones, sentirse en peligro, muchos miedos</t>
  </si>
  <si>
    <t xml:space="preserve">besoin d'aller de l'avant / de concrétiser / besoin de réaliser son potentiel / ses projets </t>
  </si>
  <si>
    <t>devoir obéir / peur d'être seul / maltraitance / ne pas aimer son corps / absence de projets pour la suite</t>
  </si>
  <si>
    <t xml:space="preserve">potentiel exprimé / enthousiasme / sexualité équilibrée / charme et séduction </t>
  </si>
  <si>
    <t>difficulté à concrétiser / projets en stagnation / enthousiasme excessif / devoir séduire</t>
  </si>
  <si>
    <t>próstata/muñeca</t>
  </si>
  <si>
    <t xml:space="preserve">necesidad de avanzar, de concretar, necesidad de realizar nuestro potencial, nuestros proyectos </t>
  </si>
  <si>
    <t>tener que obedecer, miedo a estar solo, maltrato, no amar nuestro cuerpo, sin proyectos</t>
  </si>
  <si>
    <t>potencial expresado, entusiasmo, sexualidad equilibrada, encanto y seducción</t>
  </si>
  <si>
    <t>dificultad para concretar, proyectos estancados, entusiasmo excesivo, tener que seducir</t>
  </si>
  <si>
    <t xml:space="preserve">besoin de reporter un choix à faire / besoin de franchir une étape </t>
  </si>
  <si>
    <t>être dans une impasse / pas eu le choix / pas eu l’argent espéré</t>
  </si>
  <si>
    <t>spontanéité / capacité à répondre à ses attentes / accepter toute situation</t>
  </si>
  <si>
    <t>vouloir fuir une situation / bouillonnement intérieur / colère contenue</t>
  </si>
  <si>
    <t>apéndice</t>
  </si>
  <si>
    <t xml:space="preserve">necesidad de posponer una elección, necesidad de superar una etapa </t>
  </si>
  <si>
    <t>estar sin salida, no haber tenido elección o el dinero esperado</t>
  </si>
  <si>
    <t>espontaneidad, capacidad de responder a nuestras expectativas, para aceptar cualquier situación</t>
  </si>
  <si>
    <t>querer huir de una situación, agitación interior, cólera contenida</t>
  </si>
  <si>
    <t>vessie</t>
  </si>
  <si>
    <t>besoin de se poser quelque part / contrarié dans ses attentes / peur face aux autres</t>
  </si>
  <si>
    <t>pas à sa place / perdu sa place</t>
  </si>
  <si>
    <t xml:space="preserve">se sentir utile / être à sa juste place </t>
  </si>
  <si>
    <t>devoir défendre sa place / devoir trouver une autre place / vouloir la place d'un autre / conflit de place</t>
  </si>
  <si>
    <t>vejiga</t>
  </si>
  <si>
    <t xml:space="preserve">necesidad de controlar, necesidad de decidir, de posponer una decisión </t>
  </si>
  <si>
    <t>falta de confianza en uno mismo, no aceptar la situación</t>
  </si>
  <si>
    <t>capacidad de elegir bien, dejar de controlarlo todo, confiar en nuestro instinto</t>
  </si>
  <si>
    <t>dispersión, contrariedad</t>
  </si>
  <si>
    <t xml:space="preserve">besoin d'aller de l'avant / de concrétiser / besoin de réaliser son potentiel ou ses projets </t>
  </si>
  <si>
    <t>devoir obéir / peur d'être seul / maltraitance / ne pas aimer son corps / plus de projets</t>
  </si>
  <si>
    <t xml:space="preserve">potentiel exprimé / enthousiasme / sexualité équilibrée / charme et séduction  </t>
  </si>
  <si>
    <t>útero/antebrazo</t>
  </si>
  <si>
    <t xml:space="preserve">potencial expresado, entusiasmo, sexualidad equilibrada, encanto y seducción </t>
  </si>
  <si>
    <t>dificultad para concretar, proyectos en estancamiento, entusiasmo excesivo, tener que seducir</t>
  </si>
  <si>
    <t>besoin de garder ses problèmes pour soi / critiques ou conflits non digérés</t>
  </si>
  <si>
    <t>tout garder à l'intérieur / dépendant des autres / subir des critiques / peur des conflits</t>
  </si>
  <si>
    <t>acceptation du vécu / capacité à (se) pardonner / résilience / indépendance affective</t>
  </si>
  <si>
    <t>supporter les conflits et les critiques / vécu non-accepté / dépendances toxiques</t>
  </si>
  <si>
    <t>colon asc. y desc.</t>
  </si>
  <si>
    <t xml:space="preserve">necesidad de no compartir nuestros problemas </t>
  </si>
  <si>
    <t>guardarse los problemas para sí, quedárselo todo dentro, depender de los demás</t>
  </si>
  <si>
    <t>aceptar lo vivido, capacidad de perdonar(se), resiliencia, independencia afectiva</t>
  </si>
  <si>
    <t>soportar los conflictos y las críticas, vivencias no aceptadas, dependencias tóxicas</t>
  </si>
  <si>
    <t xml:space="preserve">besoin de stabilité / de sécurité </t>
  </si>
  <si>
    <t>manque d'enthousiasme et de temps / fatigue / manque de stabilité et de sécurité</t>
  </si>
  <si>
    <t xml:space="preserve">stabilité / sécurité / savoir prendre du temps pour soi </t>
  </si>
  <si>
    <t>fuite en avant / dispersion / devoir tout assumer</t>
  </si>
  <si>
    <t xml:space="preserve">necesidad de estabilidad, de seguridad </t>
  </si>
  <si>
    <t>falta de entusiasmo y de tiempo, fatiga, falta de estabilidad y de seguridad</t>
  </si>
  <si>
    <t>estabilidad, seguridad, saber tomarse tiempo para uno mismo</t>
  </si>
  <si>
    <t>huida hacia adelante, dispersión, tener que asumirlo todo</t>
  </si>
  <si>
    <t xml:space="preserve">besoin de s'amuser / de se reposer / de prendre de la distance avec les autres </t>
  </si>
  <si>
    <t xml:space="preserve">manque de temps pour soi / pour s'amuser / pour se faire plaisir / rester quand même </t>
  </si>
  <si>
    <t>savoir prendre du temps pour soi / ne pas entretenir de liens toxiques</t>
  </si>
  <si>
    <t>incapacité à se libérer d'une emprise / entretenir des liens toxiques / vouloir fuir</t>
  </si>
  <si>
    <t xml:space="preserve">necesidad de divertirse, de descansar, de tomar distancia respecto a los demás </t>
  </si>
  <si>
    <t>falta de tiempo para sí, para divertirse, para complacerse, quedarse de todos modos</t>
  </si>
  <si>
    <t>saber tomarse tiempo para uno mismo, no mantener vínculos tóxicos</t>
  </si>
  <si>
    <t>incapacidad de liberarse de una influencia, mantener lazos tóxicos, querer huir</t>
  </si>
  <si>
    <t xml:space="preserve">besoin d'être différent des autres / besoin de se poser quelque part </t>
  </si>
  <si>
    <t>être incompris / ne pas se sentir à sa place / vivre de l'insécurité</t>
  </si>
  <si>
    <t>assumer sa différence / être stable / à sa juste place</t>
  </si>
  <si>
    <t xml:space="preserve">necesidad de ser diferente a los demás, necesidad de parar en algún sitio </t>
  </si>
  <si>
    <t>no ser comprendidos, no sentirnos en nuestro lugar, vivir inseguridad</t>
  </si>
  <si>
    <t>asumir nuestra diferencia, ser estable, estar en el lugar que nos corresponde</t>
  </si>
  <si>
    <t>pas assez d'argent ou d'énergie / ne pas trouver d'issue / manque de décision claire</t>
  </si>
  <si>
    <t xml:space="preserve">résilience / décision claire / abondance </t>
  </si>
  <si>
    <t>fuite en avant / reporter des choix ou des besoins / problème avec l'argent</t>
  </si>
  <si>
    <t xml:space="preserve">necesidad de digerir una situación </t>
  </si>
  <si>
    <t>dinero o energía insuficientes, no encontrar salida, falta de decisión clara</t>
  </si>
  <si>
    <t xml:space="preserve">resiliencia, decisión clara, abundancia </t>
  </si>
  <si>
    <t>huida hacia adelante, dejar para más adelante opciones o necesidades, problema con el dinero</t>
  </si>
  <si>
    <t xml:space="preserve">besoin d'avoir des projets / envie d'avoir un enfant / besoin de sécurité </t>
  </si>
  <si>
    <t>manque une base solide / insécurité / être dépendant des autres / manque de projets</t>
  </si>
  <si>
    <t>se laisser porter par la vie / prendre ce qui vient / avoir une base solide</t>
  </si>
  <si>
    <t>hyperactivité / stress / devoir assumer</t>
  </si>
  <si>
    <t xml:space="preserve">necesidad de tener proyectos, deseo de tener un hijo, necesidad de seguridad </t>
  </si>
  <si>
    <t>falta de una base sólida, inseguridad, ser dependiente de los demás, falta de proyectos</t>
  </si>
  <si>
    <t>dejarse llevar por la vida</t>
  </si>
  <si>
    <t>hiperactividad, estrés, tener que asumir</t>
  </si>
  <si>
    <t>besoin de créer / besoin d'exprimer son potentiel</t>
  </si>
  <si>
    <t>besoin d'aller de l'avant avec les projets / créativité excessive / dispersion</t>
  </si>
  <si>
    <t>ovario/brazo</t>
  </si>
  <si>
    <t>necesidad de crear, necesidad de expresar nuestro potencial</t>
  </si>
  <si>
    <t>necesidad de avanzar con los proyectos, creatividad excesiva, dispersión</t>
  </si>
  <si>
    <t xml:space="preserve">besoin de contrôler / besoin de décider / reporter une décision à plus tard </t>
  </si>
  <si>
    <t>manque de confiance en soi / ne pas accepter la situation</t>
  </si>
  <si>
    <t>capacité à faire des choix justes / ne plus tout contrôler / faire confiance à son instinct</t>
  </si>
  <si>
    <t>dispersion / contrariété</t>
  </si>
  <si>
    <t>intestino delgado</t>
  </si>
  <si>
    <t xml:space="preserve">necesidad de controlar, necesidad de decidir, posponer una decisión </t>
  </si>
  <si>
    <t>besoin de digérer une situation / besoin de faire un choix / besoin d’avoir sa place</t>
  </si>
  <si>
    <t>difficulté à choisir / manque de confiance en soi / ne pas avoir eu le choix</t>
  </si>
  <si>
    <t>affirmation de soi / positionnement adapté / savoir faire le juste choix / respect des autres</t>
  </si>
  <si>
    <t>dispersion / peur de devoir faire un choix / devoir lutter pour sa place ou sa réputation</t>
  </si>
  <si>
    <t>colon transverso</t>
  </si>
  <si>
    <t>necesidad de digerir una situación, necesidad de elegir, necesidad de tener nuestro lugar</t>
  </si>
  <si>
    <t>dificultad para elegir, falta de confianza en uno mismo, no haber tenido elección</t>
  </si>
  <si>
    <t>afirmarse , posicionamiento adecuado, saber elegir bien, respeto a los demás</t>
  </si>
  <si>
    <t>dispersión, miedo a tener que elegir, tener que luchar por nuestro lugar o reputación</t>
  </si>
  <si>
    <t xml:space="preserve">besoin de trouver sa place / avoir (eu) une mère envahissante </t>
  </si>
  <si>
    <t>problématique de place / difficulté à choisir</t>
  </si>
  <si>
    <t xml:space="preserve">égo équilibré / être à sa juste place / capacité à faire face à la réalité / être centré </t>
  </si>
  <si>
    <t>devoir défendre sa place ou sa position / devoir affronter la réalité / agressivité</t>
  </si>
  <si>
    <t>ombligo</t>
  </si>
  <si>
    <t xml:space="preserve">necesidad de encontrar nuestro lugar, madre invasiva </t>
  </si>
  <si>
    <t>problemas con nuestro lugar, dificultad para elegir</t>
  </si>
  <si>
    <t xml:space="preserve">ego equilibrado, estar en el lugar que nos corresponde, capacidad de hacer frente a la realidad, estar centrado </t>
  </si>
  <si>
    <t>tener que defender nuestro lugar o posición, tener que hacer frente a la realidad, agresividad</t>
  </si>
  <si>
    <t xml:space="preserve">besoin de digérer une situation / besoin d'endurer </t>
  </si>
  <si>
    <t>manque d'affection ou de sécurité / s'interdire les plaisirs</t>
  </si>
  <si>
    <t>satisfaction / sentiment de sécurité et de plénitude / capacité à se réconcilier</t>
  </si>
  <si>
    <t>difficulté à digérer une situation / à faire face aux émotions / contrariété / agressivité</t>
  </si>
  <si>
    <t>estómago</t>
  </si>
  <si>
    <t xml:space="preserve">necesidad de digerir una situación, necesidad de soportar </t>
  </si>
  <si>
    <t>falta de afecto o de seguridad, prohibirnos los placeres</t>
  </si>
  <si>
    <t>satisfacción, sensación de seguridad y de plenitud, capacidad de reconciliarse</t>
  </si>
  <si>
    <t>dificultad para digerir una situación, para hacer frente a las emociones, contrariedad, agresividad</t>
  </si>
  <si>
    <t>besoin de vivre à fond / parents absents dans l'enfance</t>
  </si>
  <si>
    <t>manque de tendresse / dureté / résistance / père absent dans l'enfance</t>
  </si>
  <si>
    <t>douceur envers soi / joie exprimée / maîtrise de soi</t>
  </si>
  <si>
    <t>colère / rage / affrontement avec la mère ou mère autoritaire dans l'enfance</t>
  </si>
  <si>
    <t>páncreas</t>
  </si>
  <si>
    <t>necesidad de vivir «a tope», padres ausentes en la infancia</t>
  </si>
  <si>
    <t>falta de ternura, dureza, resistencia, padre ausente en la infancia</t>
  </si>
  <si>
    <t>ternura para uno mismo, alegría expresada, control de uno mismo</t>
  </si>
  <si>
    <t>cólera, rabia, enfrentamiento con la madre o madre autoritaria en la infancia</t>
  </si>
  <si>
    <t xml:space="preserve">besoin d'être valorisé / besoin d'être différent / besoin de l'approbation du père </t>
  </si>
  <si>
    <t>ne pas faire un choix / frustrations / stagnation / manque d'enthousiasme / sentiment d'indifférence</t>
  </si>
  <si>
    <t xml:space="preserve">être valorisé / plein de gratitude envers les autres et la vie / choisir seul </t>
  </si>
  <si>
    <t>devoir lancer un projet / trop d'enthousiasme</t>
  </si>
  <si>
    <t xml:space="preserve">necesidad de ser valorado, necesidad de ser diferente </t>
  </si>
  <si>
    <t>no elegir, indiferencia, frustraciones, estancamiento, falta de entusiasmo</t>
  </si>
  <si>
    <t xml:space="preserve">ser valorado, lleno de gratitud a los demás y a la vida </t>
  </si>
  <si>
    <t>tener que poner en marcha un proyecto, demasiado entusiasmo</t>
  </si>
  <si>
    <t xml:space="preserve">besoin de se libérer de son passé / besoin d'avancer dans la vie </t>
  </si>
  <si>
    <t>beaucoup de manques / se sentir exclu ou rejeté / stagnation</t>
  </si>
  <si>
    <t xml:space="preserve">se sentir soutenu / respecté / en sécurité </t>
  </si>
  <si>
    <t>chercher à se libérer du passé ou des manques</t>
  </si>
  <si>
    <t xml:space="preserve">necesidad de liberarse del pasado, necesidad de avanzar en la vida </t>
  </si>
  <si>
    <t>muchas carencias, sentirse excluido o rechazado, estancamiento</t>
  </si>
  <si>
    <t xml:space="preserve">sentirse apoyado, respetado, seguro </t>
  </si>
  <si>
    <t>tratar de liberarse del pasado, carencias</t>
  </si>
  <si>
    <t xml:space="preserve">besoin d'être soutenu / besoin d'aide </t>
  </si>
  <si>
    <t>peur de ne pas y arriver / peur de ne pas être soutenu ou respecté</t>
  </si>
  <si>
    <t xml:space="preserve">savoir apaiser les conflits / être conciliant </t>
  </si>
  <si>
    <t>en conflit avec d'autres personnes / générer des tensions</t>
  </si>
  <si>
    <t xml:space="preserve">necesidad de apoyo, necesidad de ayuda </t>
  </si>
  <si>
    <t>miedo a no conseguir algo, miedo a no ser apoyado o respetado</t>
  </si>
  <si>
    <t xml:space="preserve">saber calmar los conflictos, ser conciliador </t>
  </si>
  <si>
    <t>estar en conflicto con otras personas, generar tensiones</t>
  </si>
  <si>
    <t xml:space="preserve">besoin de s'amuser / besoin d'être accepté ou respecté </t>
  </si>
  <si>
    <t>manquer de confiance en soi / manque de valorisation</t>
  </si>
  <si>
    <t xml:space="preserve">necesidad de divertirse, de ser aceptado o respetado </t>
  </si>
  <si>
    <t>falta de confianza en uno mismo, no valorarse</t>
  </si>
  <si>
    <t>niño interior tranquilo y sin temor</t>
  </si>
  <si>
    <t>luchar para ser respetado</t>
  </si>
  <si>
    <t xml:space="preserve">besoin de répondre à ses besoins ou à ses attentes / besoin de décider et de changer les choses </t>
  </si>
  <si>
    <t>manque de tendresse / peur du mauvais choix</t>
  </si>
  <si>
    <t xml:space="preserve">douceur envers soi / résilience émotionelle / bienveillance </t>
  </si>
  <si>
    <t>émotions contenues / parfois exprimées avec violence : rage / rancune / colère</t>
  </si>
  <si>
    <t xml:space="preserve">necesidad de responder a nuestras necesidades, a nuestras expectativas, de decidir y cambiar las cosas </t>
  </si>
  <si>
    <t>falta de ternura, miedo a elegir mal</t>
  </si>
  <si>
    <t xml:space="preserve">ternura para uno mismo, resiliencia emocional </t>
  </si>
  <si>
    <t>emociones contenidas a veces expresadas con violencia (rabia, rencor, cólera)</t>
  </si>
  <si>
    <t>besoin de terminer quelque chose / besoin d'exigences</t>
  </si>
  <si>
    <t>peur de l'échec ou peur du succès / peur de passer à côté de quelque chose</t>
  </si>
  <si>
    <t xml:space="preserve">être à la hauteur / être sans attentes / apprécier le succès / confiance en soi </t>
  </si>
  <si>
    <t>devoir terminer quelque chose / exigences élevées / ne pas faire confiance</t>
  </si>
  <si>
    <t>bazo</t>
  </si>
  <si>
    <t>necesidad de acabar algo, necesidad de exigencias</t>
  </si>
  <si>
    <t>miedo al fracaso o miedo al éxito, miedo a perdernos algo</t>
  </si>
  <si>
    <t xml:space="preserve">estar a la altura, sin expectativas, apreciar el éxito, confianza en uno mismo </t>
  </si>
  <si>
    <t>tener que acabar algo, exigencias elevadas, no confiar</t>
  </si>
  <si>
    <t xml:space="preserve">besoin de garder les émotions pour soi : soucis / rancune / rancœur / colère </t>
  </si>
  <si>
    <t>manque de courage / ne pas faire face / inquiétude / soucis</t>
  </si>
  <si>
    <t>résilience émotionelle / esprit serein</t>
  </si>
  <si>
    <t>contenir ses émotions : gros soucis / forte rancune / animosité / colère explosive</t>
  </si>
  <si>
    <t>vesícula biliar</t>
  </si>
  <si>
    <t>necesidad de no exteriorizar las emociones (preocupaciones, rencor, cólera)</t>
  </si>
  <si>
    <t>falta de valor, no hacer frente, inquietud</t>
  </si>
  <si>
    <t>capacidad de resiliencia emocional</t>
  </si>
  <si>
    <t>contener las emociones (grandes preocupaciones, rencor intenso, animosidad, cólera explosiva)</t>
  </si>
  <si>
    <t>besoin de se positionner / besoin de mettre une limite avec les autres / colère contenue</t>
  </si>
  <si>
    <t>s'interdire d'être en colère / ne pas mettre de limite / ne pas se positionner</t>
  </si>
  <si>
    <t>calme intérieur / positionnement adapté / savoir dire non / savoir mettre une limite</t>
  </si>
  <si>
    <t>colère explosive / stress</t>
  </si>
  <si>
    <t>hígado</t>
  </si>
  <si>
    <t>necesidad de posicionarse, de poner un límite respecto a los demás, cólera contenida</t>
  </si>
  <si>
    <t>prohibirse estar furioso, no poner límite</t>
  </si>
  <si>
    <t>tranquilidad interior, posicionamiento adaptado, saber decir que no, saber poner un límite</t>
  </si>
  <si>
    <t>cólera explosiva, estrés</t>
  </si>
  <si>
    <t xml:space="preserve">apaiser les conflits / conciliant / capacité à pardonner / se sentir soutenu et respecté </t>
  </si>
  <si>
    <t>générer des tensions / en conflit avec d'autres personnes / ne pas respecter les autres</t>
  </si>
  <si>
    <t>riñón</t>
  </si>
  <si>
    <t>miedo a no lograrlo, miedo a no tener apoyos o a no ser respetado</t>
  </si>
  <si>
    <t xml:space="preserve">calmar los conflictos, conciliador, capacidad de perdonar, sentirse apoyado y respetado </t>
  </si>
  <si>
    <t>generar tensiones, en conflicto con otras personas, no respetar a los demás</t>
  </si>
  <si>
    <t>besoin d’émotions forte / aimer se stresser</t>
  </si>
  <si>
    <t xml:space="preserve">se sentir victime / stressé / vivre dans la peur </t>
  </si>
  <si>
    <t>grand stress / nombreuses peurs / être dans la survie</t>
  </si>
  <si>
    <t>suprarrenales</t>
  </si>
  <si>
    <t>necesidad de emociones fuertes</t>
  </si>
  <si>
    <t xml:space="preserve">sentirse víctima, estresado </t>
  </si>
  <si>
    <t>buena gestión del estrés y de los miedos</t>
  </si>
  <si>
    <t>estrés agudo, miedos, supervivencia</t>
  </si>
  <si>
    <t xml:space="preserve">besoin d'avoir son espace vital / besoin d'avoi sa liberté de choix </t>
  </si>
  <si>
    <t>manque de confiance en soi / de reconnaissance / peur d'être jugé ou trahi</t>
  </si>
  <si>
    <t xml:space="preserve">necesidad de tener espacio vital, de tener libertad de elección </t>
  </si>
  <si>
    <t>falta de confianza en sí mismo, de reconocimiento, miedo a ser juzgado o traicionado</t>
  </si>
  <si>
    <t xml:space="preserve">no retener nuestras emociones </t>
  </si>
  <si>
    <t>acontecimiento o conflicto sin digerir</t>
  </si>
  <si>
    <t xml:space="preserve">besoin de soutien / besoin de compréhension </t>
  </si>
  <si>
    <t>se couper de l'entourage / peur de l'échec ou peur du succès / peur de passer à côté</t>
  </si>
  <si>
    <t>être valorisé ou soutenu par son entourage / être à la hauteur</t>
  </si>
  <si>
    <t>liens familiaux ou professionnels toxiques / refuser la réalité</t>
  </si>
  <si>
    <t xml:space="preserve">necesidad de apoyo, de comprensión </t>
  </si>
  <si>
    <t>separarse del entorno, miedo al fracaso o miedo al éxito, miedo a perdernos algo</t>
  </si>
  <si>
    <t>ser valorado o apoyado por el entorno, estar a la altura</t>
  </si>
  <si>
    <t>lazos familiares o profesionales tóxicos, rechazar la realidad</t>
  </si>
  <si>
    <t xml:space="preserve">besoin d'avoir sa place / besoin de prendre une décision </t>
  </si>
  <si>
    <t>manque de soutien / de décision / peur de prendre sa place / de passer à l'action</t>
  </si>
  <si>
    <t>être à sa place / se sentir soutenu / avoir du courage</t>
  </si>
  <si>
    <t>plein de soucis / rancune non réglée</t>
  </si>
  <si>
    <t xml:space="preserve">necesidad de tener nuestro lugar, de tomar una decisión </t>
  </si>
  <si>
    <t>falta de apoyo, de decisión, miedo a ocupar nuestro lugar, a pasar a la acción</t>
  </si>
  <si>
    <t>estar en nuestro lugar, sentirnos apoyados, ser valientes</t>
  </si>
  <si>
    <t>muchas preocupaciones, rencor no superado</t>
  </si>
  <si>
    <t>besoin de positionnement / besoin d'être à la hauteur / besoin d'une direction à prendre</t>
  </si>
  <si>
    <t>questionnement pour la suite / réprimer sa colère / peur du mauvais choix</t>
  </si>
  <si>
    <t xml:space="preserve">calme intérieur / tempérer sa colère </t>
  </si>
  <si>
    <t>necesidad de posicionarse, de estar a la altura, de una dirección a tomar</t>
  </si>
  <si>
    <t>hacerse preguntas sobre lo que ha de venir, reprimir la cólera, miedo a elegir mal</t>
  </si>
  <si>
    <t xml:space="preserve">tranquilidad interior, moderar la cólera </t>
  </si>
  <si>
    <t>cólera no expresada</t>
  </si>
  <si>
    <t xml:space="preserve">besoin de se sentir vivant / besoin de s'engager / besoin de prendre sa place sociale </t>
  </si>
  <si>
    <t>prendre de la distance / envie de déléguer</t>
  </si>
  <si>
    <t>être à sa juste place / liberté d'engagement / résilience émotionnelle / générosité</t>
  </si>
  <si>
    <t>devoir s'engager / lutter pour sa place / angoisse / oppression / chagrin</t>
  </si>
  <si>
    <t>pecho</t>
  </si>
  <si>
    <t xml:space="preserve">necesidad de sentirse vivo, de comprometerse, de ocupar nuestro lugar social </t>
  </si>
  <si>
    <t>tomar distancia, deseo de delegar</t>
  </si>
  <si>
    <t>estar en el lugar que nos corresponde, libertad de compromiso, resiliencia emocional, generosidad</t>
  </si>
  <si>
    <t>tener que comprometerse, luchar por nuestro lugar, angustia, opresión, pena</t>
  </si>
  <si>
    <t xml:space="preserve">besoin de garder son énergie pour quelque chose d'autre / de contenir ses émotions </t>
  </si>
  <si>
    <t>plein de tensions internes / réprimer ses émotions et ses sentiments</t>
  </si>
  <si>
    <t xml:space="preserve">laisser passer les émotions / sentiment de paix intérieure / capacité à pardonner </t>
  </si>
  <si>
    <t>diafragma</t>
  </si>
  <si>
    <t xml:space="preserve">necesidad de guardar nuestra energía para algo, de contener las emociones </t>
  </si>
  <si>
    <t>demasiadas tensiones internas, favorecer la distensión</t>
  </si>
  <si>
    <t xml:space="preserve">dejar pasar las emociones, sensación de paz interior, perdón </t>
  </si>
  <si>
    <t>resistirse a las emociones</t>
  </si>
  <si>
    <t xml:space="preserve">besoin de bouger / être plein d'énergie </t>
  </si>
  <si>
    <t>trop de pression / favoriser la détente</t>
  </si>
  <si>
    <t xml:space="preserve">calme / tranquillité / détente </t>
  </si>
  <si>
    <t>état d'excitation / trop de sensations / nervosité</t>
  </si>
  <si>
    <t>aorta descendente</t>
  </si>
  <si>
    <t xml:space="preserve">necesidad de moverse, estar lleno de energía </t>
  </si>
  <si>
    <t>demasiada presión, favorecer la distensión</t>
  </si>
  <si>
    <t>tranquilidad, calma, distensión</t>
  </si>
  <si>
    <t>estado de alteración, demasiadas sensaciones, nerviosismo</t>
  </si>
  <si>
    <t>manque de confiance / sentiment de ne pas être à la hauteur</t>
  </si>
  <si>
    <t xml:space="preserve">diminuer les tensions / vivre l'harmonie / le bien-être / tendresse envers soi </t>
  </si>
  <si>
    <t>stress / agitation / envie de bouger / nervosité</t>
  </si>
  <si>
    <t xml:space="preserve">necesidad de resolver los problemas </t>
  </si>
  <si>
    <t>falta de confianza, sensación de no estar a la altura</t>
  </si>
  <si>
    <t xml:space="preserve">disminuir las tensiones, vivir la armonía, el bienestar, ternura hacia uno mismo </t>
  </si>
  <si>
    <t>estrés, agitación, deseo de moverse, nerviosismo</t>
  </si>
  <si>
    <t xml:space="preserve">besoin de contrôler sa vie / de se donner les moyens </t>
  </si>
  <si>
    <t>se laisser dicter sa vie / manque de courage / manque de moyens</t>
  </si>
  <si>
    <t>zen / égo équilibré / personnalité équilibrée et calme / capacité à recevoir</t>
  </si>
  <si>
    <t>égo fort / frustrations</t>
  </si>
  <si>
    <t xml:space="preserve">necesidad de controlar nuestra vida, de dotarnos de medios </t>
  </si>
  <si>
    <t>dejar que nos dicten nuestra vida, falta de valor, falta de medios</t>
  </si>
  <si>
    <t>estar centrado, ego equilibrado, personalidad equilibrada y serena, capacidad de recibir</t>
  </si>
  <si>
    <t>ego fuerte, frustraciones</t>
  </si>
  <si>
    <t xml:space="preserve">besoin de passer à l'action / affirmation de soi </t>
  </si>
  <si>
    <t>attente / passivité / ne pas se sentir à la hauteur</t>
  </si>
  <si>
    <t xml:space="preserve">zen / égo équilibré / personnalité équilibrée et calme </t>
  </si>
  <si>
    <t>égo fort / contrariété</t>
  </si>
  <si>
    <t xml:space="preserve">necesidad de pasar a la acción, de afirmarse </t>
  </si>
  <si>
    <t>espera, pasividad, no sentirse a la altura</t>
  </si>
  <si>
    <t xml:space="preserve">estar centrado, ego equilibrado, personalidad equilibrada y serena </t>
  </si>
  <si>
    <t>ego fuerte, contrariedad</t>
  </si>
  <si>
    <t xml:space="preserve">besoin d'en faire trop / se mettre la pression / être plein d'obligations </t>
  </si>
  <si>
    <t xml:space="preserve">être de bonne humeur / joie </t>
  </si>
  <si>
    <t>se mettre ou subir une pression excessive / se sentir agressé / devoir lutter</t>
  </si>
  <si>
    <t>corazón/nódulo septal</t>
  </si>
  <si>
    <t xml:space="preserve">necesidad de hacer demasiado, de meterse presión, tener muchas obligaciones </t>
  </si>
  <si>
    <t>meterse menos presión</t>
  </si>
  <si>
    <t xml:space="preserve">estar de buena humor, alegría </t>
  </si>
  <si>
    <t>meterse o soportar una presión excesiva, sentirse agredido, tener que luchar</t>
  </si>
  <si>
    <t>manque de flexibilité / de souplesse / baisser le rythme / sentiment d'inutilité</t>
  </si>
  <si>
    <t xml:space="preserve">adaptation aux événements / calme / tranquillité </t>
  </si>
  <si>
    <t>stress / pression / besoin de passer à l'action</t>
  </si>
  <si>
    <t>corazón/nódulo sinusal</t>
  </si>
  <si>
    <t xml:space="preserve">necesidad de meterse presión </t>
  </si>
  <si>
    <t>falta de flexibilidad, de elasticidad, bajar el ritmo, sensación de inutilidad</t>
  </si>
  <si>
    <t>adaptación a los acontecimientos, tranquilidad, serenidad</t>
  </si>
  <si>
    <t>estrés, presión, necesidad de pasar a la acción</t>
  </si>
  <si>
    <t>besoin de se sentir en sécurité émotionnelle / besoin de relâcher</t>
  </si>
  <si>
    <t>se couper des autres / de ses émotions</t>
  </si>
  <si>
    <t>intelligence du cœur / sécurité émotionnelle / générosité / compassion</t>
  </si>
  <si>
    <t>encaisser / se sentir agressé / être saturé d’émotions</t>
  </si>
  <si>
    <t>pericardio</t>
  </si>
  <si>
    <t>necesidad de sentir seguridad emocional, necesidad de soltar</t>
  </si>
  <si>
    <t>desvincularnos de los demás, de sus emociones</t>
  </si>
  <si>
    <t>inteligencia del corazón, seguridad emocional, generosidad, compasión</t>
  </si>
  <si>
    <t>soportar con resignación, sentirse agredido, estar saturado de emociones</t>
  </si>
  <si>
    <t xml:space="preserve">besoin de se sentir vivant / besoin d'être libre / besoin d'espace </t>
  </si>
  <si>
    <t>être dans sa bulle / se faire bouffer / introversion</t>
  </si>
  <si>
    <t xml:space="preserve">capacité à calmer les tensions et les conflits </t>
  </si>
  <si>
    <t>être en tension / devoir faire sa place / tristesse / angoisse</t>
  </si>
  <si>
    <t>pulmón</t>
  </si>
  <si>
    <t xml:space="preserve">necesidad de sentirse vivo, necesidad de ser libre, de espacio </t>
  </si>
  <si>
    <t>estar en nuestra burbuja, dejar que nos coman el terreno, introversión</t>
  </si>
  <si>
    <t>calmar las tensiones y los conflictos</t>
  </si>
  <si>
    <t>estar en tensión, tener que hacernos nuestro lugar, tristeza, angustia</t>
  </si>
  <si>
    <t>empathie / ne pas fixer de limite / ne pas dire non</t>
  </si>
  <si>
    <t>sentiment de paix intérieure / ne pas être influencé / tolérance</t>
  </si>
  <si>
    <t>devoir se protéger / se sentir agressé</t>
  </si>
  <si>
    <t>timo</t>
  </si>
  <si>
    <t xml:space="preserve">necesidad de protegerse del entorno </t>
  </si>
  <si>
    <t>empatía, no poner límites, no decir que no</t>
  </si>
  <si>
    <t>sensación de paz interior, no estar influenciado, tolerancia</t>
  </si>
  <si>
    <t>tener que protegerse, sentirse agredido</t>
  </si>
  <si>
    <t xml:space="preserve">contrôle émotionnel / contrôle sur la situation </t>
  </si>
  <si>
    <t>envie de décompresser / moins s'engager</t>
  </si>
  <si>
    <t>se mettre la pression / vouloir tout contrôler / s'engager pleinement</t>
  </si>
  <si>
    <t xml:space="preserve">control emocional, controlar la situación </t>
  </si>
  <si>
    <t>deseo de relajarse, de menos compromiso</t>
  </si>
  <si>
    <t xml:space="preserve">no meterse presión </t>
  </si>
  <si>
    <t>meterse presión, querer controlarlo todo, comprometerse por completo</t>
  </si>
  <si>
    <t xml:space="preserve">besoins non comblés / besoin de retenir ses émotions </t>
  </si>
  <si>
    <t>manque d'amour / besoins non comblés</t>
  </si>
  <si>
    <t xml:space="preserve">paix intérieure / harmonie / écoute du guide intérieur </t>
  </si>
  <si>
    <t>conflits / frustrations / colères contenues</t>
  </si>
  <si>
    <t xml:space="preserve">necesidades no colmadas, necesidad de retener nuestras emociones </t>
  </si>
  <si>
    <t>falta de amor, necesidades no cubiertas</t>
  </si>
  <si>
    <t xml:space="preserve">paz interior, armonía, escuchar al guía interior </t>
  </si>
  <si>
    <t>conflictos, frustraciones, cóleras contenidas</t>
  </si>
  <si>
    <t xml:space="preserve">besoin de fixer une limite / besoin de dire non </t>
  </si>
  <si>
    <t>empathie / submergé par ses émotions / manque de joie</t>
  </si>
  <si>
    <t xml:space="preserve">équilibre entre soi et les autres / respect des autres / bonne gestion des conflits </t>
  </si>
  <si>
    <t>être envahi / besoin de respirer / d'espace pour soi</t>
  </si>
  <si>
    <t xml:space="preserve">necesidad de fijar un límite, de decir que no </t>
  </si>
  <si>
    <t>empatía, ahogado por las emociones, falta de alegría</t>
  </si>
  <si>
    <t xml:space="preserve">equilibrio entre uno mismo y los demás, respeto a los demás, buena gestión de los conflictos </t>
  </si>
  <si>
    <t>estar invadido, necesidad de respirar, de espacio para uno mismo</t>
  </si>
  <si>
    <t xml:space="preserve">besoin de prendre sur soi / besoin d'être responsable </t>
  </si>
  <si>
    <t xml:space="preserve">se laisser vivre / ne pas prendre sur soi  </t>
  </si>
  <si>
    <t>trop assumer / tenir le coup / encaisser</t>
  </si>
  <si>
    <t xml:space="preserve">necesidad de cargar con todo, de ser responsable </t>
  </si>
  <si>
    <t>falta de apoyo</t>
  </si>
  <si>
    <t xml:space="preserve">dejarse vivir </t>
  </si>
  <si>
    <t>asumir demasiado, aguantar, soportar con resignación</t>
  </si>
  <si>
    <t xml:space="preserve">besoin de protection / besoin de sécurité / besoin de mettre une limite </t>
  </si>
  <si>
    <t>se libérer d'un poids / se faire bouffer</t>
  </si>
  <si>
    <t xml:space="preserve">liberté / autonomie / à l'abri du besoin </t>
  </si>
  <si>
    <t>se sentir envahi / besoin de respirer / se battre pour plus d'espace pour soi</t>
  </si>
  <si>
    <t xml:space="preserve">necesidad de protección, de seguridad, de fijar un límite </t>
  </si>
  <si>
    <t>quitarse un peso de encima, dejar que nos coman el terreno</t>
  </si>
  <si>
    <t xml:space="preserve">libertad, autonomía, protegido de la necesidad </t>
  </si>
  <si>
    <t>sentirse invadido, necesidad de respirar, de espacio para uno mismo</t>
  </si>
  <si>
    <t xml:space="preserve">besoin d'aller de l'avant / de prendre ses responsabilités </t>
  </si>
  <si>
    <t>révolte / refuser l'autorité / limiter les obligations</t>
  </si>
  <si>
    <t>devoir agir / passer à l'action / responsabilités excessives</t>
  </si>
  <si>
    <t>clavícula/hombro</t>
  </si>
  <si>
    <t xml:space="preserve">necesidad de avanzar, de asumir nuestras responsabilidades </t>
  </si>
  <si>
    <t>revuelta, rechazo a la autoridad, limitar las obligaciones</t>
  </si>
  <si>
    <t xml:space="preserve">capacidad de liberarse de las tensiones </t>
  </si>
  <si>
    <t>tener que actuar, pasar a la acción, responsabilidades excesivas</t>
  </si>
  <si>
    <t>besoin d'intégrer les expériences / garder ses émotions pour soi / appréhension</t>
  </si>
  <si>
    <t>faire pour les autres et pas pour soi / éviter les confrontations / peur de l'autorité</t>
  </si>
  <si>
    <t>grandir par les expériences / être un pionnier / laisser passer les émotions / adaptation</t>
  </si>
  <si>
    <t>résistance au changement / ressasser le passé / résister / déni / ingratitude</t>
  </si>
  <si>
    <t>esófago/tráquea</t>
  </si>
  <si>
    <t>necesidad de integrar las experiencias, no exteriorizar las emociones, aprehensión</t>
  </si>
  <si>
    <t>hacer para los demás y no para nosotros, evitar las confrontaciones, miedo a la autoridad</t>
  </si>
  <si>
    <t>crecer por medio de las experiencias, ser un pionero, dejar pasar las emociones, adaptación</t>
  </si>
  <si>
    <t>resistencia al cambio, darle muchas vueltas al pasado, resistir, negación, ingratitud</t>
  </si>
  <si>
    <t xml:space="preserve">besoin de temps / d'écouter son corps </t>
  </si>
  <si>
    <t>fermeture / manque d'ambition / être dans sa carapace</t>
  </si>
  <si>
    <t xml:space="preserve">ouverture / avoir du temps pour soi </t>
  </si>
  <si>
    <t>conflit / tenir tête / vouloir tout décider / avoir le dernier mot</t>
  </si>
  <si>
    <t xml:space="preserve">necesidad de tiempo, de escuchar al cuerpo </t>
  </si>
  <si>
    <t>cerrarse, falta de ambición, estar en nuestro caparazón</t>
  </si>
  <si>
    <t xml:space="preserve">apertura, tener tiempo para sí </t>
  </si>
  <si>
    <t>conflicto, resistir, querer decidirlo todo, tener la última palabra</t>
  </si>
  <si>
    <t xml:space="preserve">besoin de se sacrifier pour les autres / besiond'en faire trop pour les autres </t>
  </si>
  <si>
    <t>aller plus vite / stress / réprimer ses émotions</t>
  </si>
  <si>
    <t xml:space="preserve">necesidad de sacrificarse por los demás, de hacer demasiado por los demás </t>
  </si>
  <si>
    <t>no escuchar nuestras necesidades</t>
  </si>
  <si>
    <t xml:space="preserve">equilibrio entre dar y recibir </t>
  </si>
  <si>
    <t>ir más rápido, estrés, reprimir las emociones</t>
  </si>
  <si>
    <t xml:space="preserve">besoin d'exprimer ce qui est important / besoin de temps / délai dépassé / reporter </t>
  </si>
  <si>
    <t>non-dits / renoncer / ne pas accepter le vécu / nostalgie / manque de protection</t>
  </si>
  <si>
    <t xml:space="preserve">exprimer ses sentiments / spontanéité / honnêteté / prendre le temps </t>
  </si>
  <si>
    <t>aller plus vite / stress / deuil non fait</t>
  </si>
  <si>
    <t>tiroides</t>
  </si>
  <si>
    <t>necesidad de expresar lo que es importante, dejar para más adelante, necesidad de tiempo, plazo vencido</t>
  </si>
  <si>
    <t>cosas que se han silenciado, renunciar, no aceptar lo vivido, nostalgia, falta de protección</t>
  </si>
  <si>
    <t>expresar los sentimientos, espontaneidad, honestidad, tomarnos el tiempo necesario</t>
  </si>
  <si>
    <t>ir más rápido, estrés, duelo sin hacer</t>
  </si>
  <si>
    <t xml:space="preserve">besoin de liberté / besoin d'autonomie </t>
  </si>
  <si>
    <t>silence / non-dits / se sentir étouffé / envahi / pas libre / plein d'obligations</t>
  </si>
  <si>
    <t xml:space="preserve">écouter son cœur / résilience / s'ouvrir aux autres / équilibre des polarités / sincérité </t>
  </si>
  <si>
    <t>devoir se battre pour plus de liberté / refuser d'écouter son cœur</t>
  </si>
  <si>
    <t>laringe</t>
  </si>
  <si>
    <t xml:space="preserve">necesidad de libertad, de autonomía </t>
  </si>
  <si>
    <t>silencio, cosas que se han silenciado, sentirse asfixiado, invadido, no libre, con un montón de obligaciones</t>
  </si>
  <si>
    <t xml:space="preserve">escuchar al corazón, resiliencia, abrirse a los demás, equilibrio de las polaridades, sinceridad </t>
  </si>
  <si>
    <t>tener que luchar para más libertad, rechazar escuchar al corazón</t>
  </si>
  <si>
    <t xml:space="preserve">besoin de s'écouter / besoin de décider / besoin de trouver une solution ou sa voie </t>
  </si>
  <si>
    <t>manque de décision / d'écoute de soi / pas trouver ou voir de solution / ne pas suivre sa voie</t>
  </si>
  <si>
    <t xml:space="preserve">lâcher-prise / écoute intérieure / honnêteté envers soi / suivre sa vocation </t>
  </si>
  <si>
    <t>tourner en rond / trop réfléchir / refuser de suivre sa vocation</t>
  </si>
  <si>
    <t xml:space="preserve">necesidad de escucharse, de decidir, de encontrar una solución o nuestro camino </t>
  </si>
  <si>
    <t>falta de decisión, de escucha a uno mismo, sin solución, no seguir nuestro camino</t>
  </si>
  <si>
    <t xml:space="preserve">desapego, escucha interior, honestidad hacia uno mismo, seguir nuestra vocación </t>
  </si>
  <si>
    <t>dar vueltas a lo mismo para nada, pensar demasiado, negarnos a seguir nuestra vocación</t>
  </si>
  <si>
    <t xml:space="preserve">besoin de se sentir protégé et en sécurité </t>
  </si>
  <si>
    <t>sensibilité accrue à tout / vulnérabilité</t>
  </si>
  <si>
    <t xml:space="preserve">se sentir en sécurité / en confiance / protégé </t>
  </si>
  <si>
    <t>devoir se battre / devoir se protéger</t>
  </si>
  <si>
    <t>ganglios</t>
  </si>
  <si>
    <t xml:space="preserve">necesidad de sentirse protegido, seguro </t>
  </si>
  <si>
    <t>sensibilidad acrecentada hacia todo, vulnerabilidad</t>
  </si>
  <si>
    <t xml:space="preserve">sentirse seguro, en confianza, protegido </t>
  </si>
  <si>
    <t>tener que luchar, tener que protegerse</t>
  </si>
  <si>
    <t xml:space="preserve">besoin de commander / avoir une forte volonté </t>
  </si>
  <si>
    <t>manque de volonté / cesser de résister / apathie / suivre</t>
  </si>
  <si>
    <t xml:space="preserve">autorité naturelle / inspirer confiance </t>
  </si>
  <si>
    <t>stress / peurs / insécurité / tenir tête / vouloir tout diriger</t>
  </si>
  <si>
    <t>mentón</t>
  </si>
  <si>
    <t xml:space="preserve">necesidad de mandar, tener una voluntad fuerte </t>
  </si>
  <si>
    <t>falta de voluntad, dejar de resistir, apatía, seguir</t>
  </si>
  <si>
    <t xml:space="preserve">autoridad natural, inspirar confianza </t>
  </si>
  <si>
    <t xml:space="preserve">estrés, miedos, inseguridad, resistir, querer dirigirlo todo </t>
  </si>
  <si>
    <t xml:space="preserve">besoin de prendre sa place / besoin de maintenir sa décision ou sa position </t>
  </si>
  <si>
    <t>lâcher le morceau / accepter un compromis</t>
  </si>
  <si>
    <t xml:space="preserve">rester neutre / être à sa place / proposer un compromis </t>
  </si>
  <si>
    <t>devoir défendre sa place ou sa position / déterminé / en colère</t>
  </si>
  <si>
    <t>dientes</t>
  </si>
  <si>
    <t xml:space="preserve">necesidad de ocupar nuestro lugar, necesidad de mantener nuestra decisión o posición </t>
  </si>
  <si>
    <t>soltar presa, aceptar un compromiso</t>
  </si>
  <si>
    <t xml:space="preserve">permanecer neutro, estar en nuestro lugar, proponer un compromiso </t>
  </si>
  <si>
    <t>tener que defender nuestro lugar o posición, determinación, cólera</t>
  </si>
  <si>
    <t xml:space="preserve">besoin de s'ouvrir à l'environnement ou aux autres / besoin de s'ouvrir aux plaisirs de la vie </t>
  </si>
  <si>
    <t>garder le silence / ascétisme / renoncement aux plaisirs</t>
  </si>
  <si>
    <t>apprécier la vie / gratitude</t>
  </si>
  <si>
    <t>boca/lengua</t>
  </si>
  <si>
    <t xml:space="preserve">necesidad de abrirse al entorno, a los demás, a los placeres de la vida </t>
  </si>
  <si>
    <t>guardar silencio, ascetismo, renunciar a los placeres</t>
  </si>
  <si>
    <t>apreciar la vida, gratitud</t>
  </si>
  <si>
    <t>tener demasiados deseos o reprimir deseos</t>
  </si>
  <si>
    <t xml:space="preserve">besoin d'en faire trop / culpabiliser si l'on en fait pas assez </t>
  </si>
  <si>
    <t>peur de ne pas en faire assez / ne pas voir ses priorités</t>
  </si>
  <si>
    <t>voir ses priorités / avoir du recul / capacité à rire de soi</t>
  </si>
  <si>
    <t xml:space="preserve">necesidad de hacer demasiado, culparnos si no hacemos lo suficiente </t>
  </si>
  <si>
    <t>miedo a no hacer suficiente, no ver nuestras prioridades</t>
  </si>
  <si>
    <t>ver nuestras prioridades, saber tomar distancia, capacidad de reírse de sí mismo</t>
  </si>
  <si>
    <t>rumiar nuestra culpa o nuestra cólera</t>
  </si>
  <si>
    <t xml:space="preserve">besoin de stabilité / besoin de faire sa place / besoin de tenir le coup </t>
  </si>
  <si>
    <t>se faire bouffer / se faire prendre sa place / abandonner / renoncer</t>
  </si>
  <si>
    <t>relâcher / ne plus résister / se détendre</t>
  </si>
  <si>
    <t>ne jamais relacher / serrer les dents</t>
  </si>
  <si>
    <t>mandíbula</t>
  </si>
  <si>
    <t xml:space="preserve">necesidad de estabilidad, de hacernos nuestro lugar, de aguantar </t>
  </si>
  <si>
    <t>dejar que nos coman el terreno, dejar que ocupen nuestro lugar, abandonar, renunciar</t>
  </si>
  <si>
    <t>soltar, dejar de resistir, distenderse</t>
  </si>
  <si>
    <t>no soltar nunca, aguantar lo que sea necesario</t>
  </si>
  <si>
    <t xml:space="preserve">besoin d'avoir son espace vital / besoin de se sentir protégé </t>
  </si>
  <si>
    <t>forte empathie / être dans sa bulle / perte des repères</t>
  </si>
  <si>
    <t>être à l'affût / sentir un danger / devoir défendre son espace vital</t>
  </si>
  <si>
    <t>senos nasales</t>
  </si>
  <si>
    <t xml:space="preserve">necesidad de tener nuestro espacio vital, de sentirnos protegidos </t>
  </si>
  <si>
    <t>fuerte empatía, estar en nuestra burbuja, pérdida de referencias</t>
  </si>
  <si>
    <t xml:space="preserve">niño interior seguro </t>
  </si>
  <si>
    <t>estar a la expectativa, sentir un peligro, tener que defender nuestro espacio vital</t>
  </si>
  <si>
    <t xml:space="preserve">besoin de se sentir en sécurité / intuition active </t>
  </si>
  <si>
    <t>être influencé / ne pas sentir un danger</t>
  </si>
  <si>
    <t xml:space="preserve">confiance naturelle dans la vie / bonne intuition </t>
  </si>
  <si>
    <t>être à l'affût / sur la défensive</t>
  </si>
  <si>
    <t>nariz</t>
  </si>
  <si>
    <t xml:space="preserve">necesidad de sentirse seguro, intuición activa </t>
  </si>
  <si>
    <t>estar influenciado, no sentir un peligro</t>
  </si>
  <si>
    <t xml:space="preserve">confianza natural en la vida, buena intuición </t>
  </si>
  <si>
    <t>estar a la expectativa, a la defensiva</t>
  </si>
  <si>
    <t>ne pas s'écouter / ne pas écouter les autres / besoin de silence</t>
  </si>
  <si>
    <t xml:space="preserve">équilibre dans l'écoute de soi et des autres / confident </t>
  </si>
  <si>
    <t>être à l'affût / refuser d'écouter</t>
  </si>
  <si>
    <t>oreja</t>
  </si>
  <si>
    <t>necesidad de escucharnos y escuchar a los demás</t>
  </si>
  <si>
    <t>no escucharse, no escuchar a los demás, necesidad de silencio</t>
  </si>
  <si>
    <t xml:space="preserve">equilibrio entre escucharse y escuchar a los demás, confidente </t>
  </si>
  <si>
    <t>estar a la expectativa, negarse a escuchar</t>
  </si>
  <si>
    <t>ne pas s'écouter ou être écouté / ne pas affronter la réalité</t>
  </si>
  <si>
    <t>se voiler la face / être à l'affût / être sur ses gardes</t>
  </si>
  <si>
    <t xml:space="preserve">necesidad de estar en nuestra burbuja </t>
  </si>
  <si>
    <t>no escucharse o no ser escuchado, no hacer frente a la realidad</t>
  </si>
  <si>
    <t xml:space="preserve">estado de silencio interior </t>
  </si>
  <si>
    <t>no querer ver las cosas, estar a la expectativa, estar en guardia</t>
  </si>
  <si>
    <t xml:space="preserve">besoin de tenir le coup / sentiment de vivre une injustice </t>
  </si>
  <si>
    <t>encaisser / se sentir perdu ou dispersé</t>
  </si>
  <si>
    <t xml:space="preserve">chemin clair pour la suite / lâcher-prise </t>
  </si>
  <si>
    <t>questionnement pour la suite / serrer les dents</t>
  </si>
  <si>
    <t xml:space="preserve">necesidad de aguantar, sensación de vivir una injusticia </t>
  </si>
  <si>
    <t>soportar con resignación, sentirse perdido o disperso</t>
  </si>
  <si>
    <t xml:space="preserve">camino claro para lo que ha de venir, desapego </t>
  </si>
  <si>
    <t>cuestionarse lo que ha de venir, aguantar lo que sea necesario</t>
  </si>
  <si>
    <t>besoin d'assumer des charges / besoin d'avoir un but dans la vie</t>
  </si>
  <si>
    <t>se mettre moins de charges / ne plus se fixer d'objectif contraignant / vide existentiel</t>
  </si>
  <si>
    <t>voir les choses sous un angle différent / accepter d'autres points de vue</t>
  </si>
  <si>
    <t>devoir assumer / tenir tête / maintenir ses décisions</t>
  </si>
  <si>
    <t>necesidad de asumir cargas, necesidad de tener un objetivo en la vida</t>
  </si>
  <si>
    <t>meterse menos cargas, dejar de fijarse objetivos demasiado difíciles, vacío existencial</t>
  </si>
  <si>
    <t>ver las cosas desde otro ángulo, aceptar otros puntos de vista</t>
  </si>
  <si>
    <t>tener que asumir, resistir, mantener nuestras decisiones</t>
  </si>
  <si>
    <t>ne pas sentir son corps / maladresse</t>
  </si>
  <si>
    <t>détente dans tout le corps / écouter son corps</t>
  </si>
  <si>
    <t>stress / agitation physique / besoin de bouger</t>
  </si>
  <si>
    <t>cerebelo</t>
  </si>
  <si>
    <t>necesidad de percibir más interior y exteriormente</t>
  </si>
  <si>
    <t>no sentir el cuerpo, torpeza</t>
  </si>
  <si>
    <t>distensión en todo el cuerpo, escuchar al cuerpo</t>
  </si>
  <si>
    <t>estrés, agitación física, necesidad de moverse</t>
  </si>
  <si>
    <t>besoin de prendre du recul / besoin de voir toutes les possibilités / intuition active</t>
  </si>
  <si>
    <t>contemplation / vision intérieure / ne pas aimer le changement / nostalgie</t>
  </si>
  <si>
    <t>avoir du recul / adaptation /  relativiser / ouverture d'esprit / intuition / imagination</t>
  </si>
  <si>
    <t>fuite en avant / hyperactivité / parer au plus pressé</t>
  </si>
  <si>
    <t>lóbulo occipital</t>
  </si>
  <si>
    <t>necesidad de tomar distancia, de ver todas las posibilidades, intuición activa</t>
  </si>
  <si>
    <t>contemplación, visión interior, no querer cambios, nostalgia</t>
  </si>
  <si>
    <t>saber tomar distancia, adaptación, relativizar, mente abierta, intuición, imaginación</t>
  </si>
  <si>
    <t>huida hacia adelante, hiperactividad, atender a lo más urgente</t>
  </si>
  <si>
    <t xml:space="preserve">besoin de voir ses priorités / besoin de prendre du recul / besoin d'être patient / perceptions actives </t>
  </si>
  <si>
    <t>contemplation / vision intérieure / ne pas aimer le changement</t>
  </si>
  <si>
    <t xml:space="preserve">vivre l'instant présent / adaptation / perceptions / capacité de synthèse </t>
  </si>
  <si>
    <t>epífisis</t>
  </si>
  <si>
    <t xml:space="preserve">necesidad de ver nuestras prioridades, de tomar distancia, de ser paciente, percepciones activas </t>
  </si>
  <si>
    <t>contemplación, visión interior, no querer cambios</t>
  </si>
  <si>
    <t xml:space="preserve">vivir el momento presente, adaptación, percepciones, capacidad de síntesis </t>
  </si>
  <si>
    <t xml:space="preserve">besoin de manifester ses émotions / besoin d’émotions </t>
  </si>
  <si>
    <t>indifférence / apathie / déni / difficulté à apprendre ou à mémoriser</t>
  </si>
  <si>
    <t>maîtrise de ses peurs / bon discernement / bonne mémoire émotionnelle</t>
  </si>
  <si>
    <t>peur de l’environnement / anxiété en public / fortes réactions émotionnelles</t>
  </si>
  <si>
    <t>amígdala cerebral</t>
  </si>
  <si>
    <t xml:space="preserve">necesidad de expresar nuestras emociones, necesidad de emociones </t>
  </si>
  <si>
    <t>indiferencia, apatía, negación, dificultad para aprender o memorizar</t>
  </si>
  <si>
    <t>controlar nuestros miedos, buen discernimiento, buena memoria emocional</t>
  </si>
  <si>
    <t>miedo al entorno, ansiedad en público, reacciones fuertes</t>
  </si>
  <si>
    <t xml:space="preserve">besoin de changement / besoin de voir des possibles pour la suite </t>
  </si>
  <si>
    <t>envie de décompresser / refus du changement</t>
  </si>
  <si>
    <t xml:space="preserve">ne pas se mettre la pression / s'adapter </t>
  </si>
  <si>
    <t>se mettre la pression / obligé de changer</t>
  </si>
  <si>
    <t>sien</t>
  </si>
  <si>
    <t xml:space="preserve">necesidad de cambio, de ver opciones para lo que ha de venir </t>
  </si>
  <si>
    <t>deseo de distensión, rechazo al cambio</t>
  </si>
  <si>
    <t xml:space="preserve">no meterse presión, adaptarse </t>
  </si>
  <si>
    <t>meterse presión, obligación de cambiar</t>
  </si>
  <si>
    <t xml:space="preserve">besoin de voir les choses en face / besoin de voir toutes les possibilités </t>
  </si>
  <si>
    <t>se couper du monde / ne pas voir ce qui arrive / ne pas vouloir voir certaines choses</t>
  </si>
  <si>
    <t>paix intérieure / regard intérieur</t>
  </si>
  <si>
    <t>être aux aguets / refus de ce qui arrive</t>
  </si>
  <si>
    <t>ojo</t>
  </si>
  <si>
    <t xml:space="preserve">necesidad de mirar las cosas de frente, de ver las posibilidades </t>
  </si>
  <si>
    <t>desligarnos del mundo, no ver lo que ocurre, no querer ver ciertas cosas</t>
  </si>
  <si>
    <t>paz interior, mirada interior</t>
  </si>
  <si>
    <t>estar al acecho, rechazar lo que ocurre</t>
  </si>
  <si>
    <t>ne plus vouloir d'objectif / ne pas voir ses problèmes</t>
  </si>
  <si>
    <t xml:space="preserve">paix intérieure / ne pas générer d'attentes </t>
  </si>
  <si>
    <t>méfiance / capacité à régler les problèmes / focalisation sur les problèmes</t>
  </si>
  <si>
    <t>ceja</t>
  </si>
  <si>
    <t xml:space="preserve">necesidad de concentrarse en un objetivo a alcanzar </t>
  </si>
  <si>
    <t>ya no querer objetivos, no ver nuestros problemas</t>
  </si>
  <si>
    <t xml:space="preserve">paz interior, no generar expectativas </t>
  </si>
  <si>
    <t>desconfianza, capacidad de resolver los problemas, focalizarse en los problemas</t>
  </si>
  <si>
    <t>besoin d'affronter la réalité / besoin de tenir face à l'extérieur ou face aux autres</t>
  </si>
  <si>
    <t>peur de la réalité / renoncer à affronter</t>
  </si>
  <si>
    <t xml:space="preserve">se laisser vivre / capacité à lâcher prise </t>
  </si>
  <si>
    <t>tenir tête / maintenir ses décisions</t>
  </si>
  <si>
    <t>frente</t>
  </si>
  <si>
    <t>necesidad de afrontar la realidad, de aguantar frente al exterior o a los demás</t>
  </si>
  <si>
    <t>miedo a la realidad, renunciar a hacerle frente</t>
  </si>
  <si>
    <t xml:space="preserve">dejarse vivir, capacidad para el desapego </t>
  </si>
  <si>
    <t>resistir, mantener nuestras decisiones</t>
  </si>
  <si>
    <t>besoin de choisir et de passer à l'acte / besoin de comprendre / besoin de concentration / forte volonté</t>
  </si>
  <si>
    <t>ne pas choisir / passivité / générer des peurs / peur de l'inconnu / négligence</t>
  </si>
  <si>
    <t xml:space="preserve">calme mental / capacipé de discernement / pensées structurées / capacité d'analyse </t>
  </si>
  <si>
    <t>hyperactivité / prise de tête / obsessions / doutes / focalisation sur les problèmes</t>
  </si>
  <si>
    <t>hipófisis</t>
  </si>
  <si>
    <t>necesidad de elegir y pasar a la acción, voluntad de comprender, de concentración</t>
  </si>
  <si>
    <t>no elegir, pasividad, generar miedos, miedo a lo desconocido, negligencia</t>
  </si>
  <si>
    <t xml:space="preserve">serenidad mental, capacidad de discernimiento, pensamientos estructurados, capacidad de análisis </t>
  </si>
  <si>
    <t>hiperactividad, obsesiones, dudas, focalizarse en los problemas</t>
  </si>
  <si>
    <t>forte volonté / besoin d'être l'autorité / besoin de décider</t>
  </si>
  <si>
    <t>laisser faire / indécision / suivre les autres</t>
  </si>
  <si>
    <t xml:space="preserve">sagesse / gestion des conflits / capacité de décision  </t>
  </si>
  <si>
    <t>vouloir tout contrôler / besoin d’être un leader / générer des conflits / tenir tête</t>
  </si>
  <si>
    <t>hipotálamo</t>
  </si>
  <si>
    <t xml:space="preserve">fuerte voluntad, ser la autoridad, capacidad de decisión </t>
  </si>
  <si>
    <t>dejar hacer, indecisión, seguir a los demás</t>
  </si>
  <si>
    <t xml:space="preserve">sabiduría, gestión de los conflictos </t>
  </si>
  <si>
    <t>querer controlarlo todo, necesidad de ser un líder, generar conflictos, resistir</t>
  </si>
  <si>
    <t>besoin d'exprimer certaines émotions / ne pas contrôler ses émotions</t>
  </si>
  <si>
    <t>calme émotionnel / sérénité</t>
  </si>
  <si>
    <t>agitation émotionnelle / émotivité / se sentir agressé</t>
  </si>
  <si>
    <t>lóbulo temporal</t>
  </si>
  <si>
    <t xml:space="preserve">necesidad de expresar ciertas emociones, de no controlarlas </t>
  </si>
  <si>
    <t>controlar o reprimir las emociones</t>
  </si>
  <si>
    <t>tranquilidad emocional, serenidad</t>
  </si>
  <si>
    <t>agitación emocional, emotividad, sentirse agredido</t>
  </si>
  <si>
    <t xml:space="preserve">besoin de se connecter à plus haut / aimer percevoir par le corps / aimer la symbolique </t>
  </si>
  <si>
    <t>manque de confiance dans la vie / moins vouloir sentir son corps / ne pas intégrer les vibrations élevées dans son corps</t>
  </si>
  <si>
    <t xml:space="preserve">confiance dans la vie / gratitude / connexion aux plans supérieurs / langage symbolique </t>
  </si>
  <si>
    <t>générer des tensions dans son corps / être en résistance face à la vie ou aux vibrations élevées</t>
  </si>
  <si>
    <t>lóbulo parietal</t>
  </si>
  <si>
    <t xml:space="preserve">necesidad de conectarse más arriba, disfrutar de la percepción por medio del cuerpo </t>
  </si>
  <si>
    <t>falta de confianza en la vida, en el cuerpo, separado de arriba</t>
  </si>
  <si>
    <t xml:space="preserve">capacidad de armonizar el cuerpo, confianza en la vida, gratitud </t>
  </si>
  <si>
    <t>generar tensiones en el cuerpo, estar en resistencia frente a la vida</t>
  </si>
  <si>
    <t>besoin d’être cohérent / besoin de sentir son corps</t>
  </si>
  <si>
    <t>manque de cohérence entre la tête et le corps / ne pas vouloir sentir son corps</t>
  </si>
  <si>
    <t>cohérence / capacité à mettre de l'harmonie dans son corps / connexion à son corps</t>
  </si>
  <si>
    <t>aimer les sensations fortes / trop sentir dans son corps</t>
  </si>
  <si>
    <t>cuerpo calloso</t>
  </si>
  <si>
    <t>necesidad de ser coherente, necesidad de sentir el cuerpo</t>
  </si>
  <si>
    <t>falta de coherencia entre la mente y el cuerpo, no querer sentir el cuerpo</t>
  </si>
  <si>
    <t>coherencia, capacidad de armonizar el cuerpo, conexión con el cuerpo</t>
  </si>
  <si>
    <t>apreciar las sensaciones fuertes, sentir demasiado en el cuerpo</t>
  </si>
  <si>
    <t xml:space="preserve">besoin de prendre sa vie en main / besoin de spontanéité / besoin d'émotivité accrue </t>
  </si>
  <si>
    <t>ne pas vouloir écouter son corps / laisser faire</t>
  </si>
  <si>
    <t xml:space="preserve">humeur constante / bonne humeur / capacité à écouter son corps </t>
  </si>
  <si>
    <t>hyperactivité / émotivité excessive / impulsif / réactif</t>
  </si>
  <si>
    <t>tálamo</t>
  </si>
  <si>
    <t xml:space="preserve">necesidad de atender a nuestra vida, de espontaneidad, de emotividad acrecentada </t>
  </si>
  <si>
    <t>no querer escuchar al cuerpo, dejar hacer</t>
  </si>
  <si>
    <t xml:space="preserve">humor constante, buen humor, capacidad de escuchar al cuerpo </t>
  </si>
  <si>
    <t>hiperactividad, emotividad excesiva, impulsivo, reactivo</t>
  </si>
  <si>
    <t xml:space="preserve">besoin de ne pas se limiter / besoin de voir plus grand / besoin de penser autrement / besoin d'être soi-même </t>
  </si>
  <si>
    <t>croyances limitantes / peurs / ne pas aimer l’inconnu / manque de personnalité / ne pas être soi-même</t>
  </si>
  <si>
    <t xml:space="preserve">lâcher le contrôle mental / s'adapter / être soi-même en toute circonstance </t>
  </si>
  <si>
    <t>agitation mentale / contrôle mental / ne pas s'adapter / masquer sa vraie personnalité / se forcer à être quelqu'un d'autre</t>
  </si>
  <si>
    <t>lóbulo prefrontal</t>
  </si>
  <si>
    <t>necesidad de no limitarse, de ver más allá de las apariencias, de pensar de otra manera</t>
  </si>
  <si>
    <t>creencias limitantes, miedos, no querer lo desconocido</t>
  </si>
  <si>
    <t xml:space="preserve">soltar el control mental, adaptarse </t>
  </si>
  <si>
    <t>agitación mental, control mental, no adaptarse</t>
  </si>
  <si>
    <t>besoin d'avancer dans la vie / besoin de changer de vie / besoin de s'ouvrir à plus haut</t>
  </si>
  <si>
    <t xml:space="preserve">peur du changement / rêves personnels abandonnés / peur de la mort / se fermer aux vibrations des autres </t>
  </si>
  <si>
    <t>continuité dans le changement / réaliser ses rêves personnels / optimisme / choisir son propre futur</t>
  </si>
  <si>
    <t>résistance au changement / pessimisme / trop capter les vibrations des autres</t>
  </si>
  <si>
    <t>córtex motor</t>
  </si>
  <si>
    <t>necesidad de avanzar en la vida, necesidad de cambiar de vida</t>
  </si>
  <si>
    <t xml:space="preserve">miedo al cambio, sueños personales abandonados, miedo a la muerte </t>
  </si>
  <si>
    <t>continuidad en el cambio, cumplir nuestros sueños personales, optimismo</t>
  </si>
  <si>
    <t>resistencia al cambio, pesimismo</t>
  </si>
  <si>
    <t>besoin de sentir son corps / besoin de bouger</t>
  </si>
  <si>
    <t>peur de perdre le contrôle du corps / de lui faire confiance</t>
  </si>
  <si>
    <t>córtex somatosensorial</t>
  </si>
  <si>
    <t>necesidad de sentir el cuerpo, de moverse</t>
  </si>
  <si>
    <t>miedo a perder el control del cuerpo, miedo a confiar en el cuerpo</t>
  </si>
  <si>
    <t>buena percepción del cuerpo</t>
  </si>
  <si>
    <t>apreciar las sensaciones fuertes</t>
  </si>
  <si>
    <t xml:space="preserve">besoin de trouver un sens à sa vie / besoin de donner du sens à tout / sens de l'innovation </t>
  </si>
  <si>
    <t>détachement / pas d'attentes / déprime / père absent</t>
  </si>
  <si>
    <t xml:space="preserve">être dans l'instant présent / sagesse / autorité naturelle </t>
  </si>
  <si>
    <t>enthousiasme / conflit avec l'autorité / recherche spirituelle ou du père absent</t>
  </si>
  <si>
    <t>fontanela</t>
  </si>
  <si>
    <t xml:space="preserve">necesidad de encontrarle sentido a la vida, de darle sentido a todo, sentido de la innovación </t>
  </si>
  <si>
    <t>desprendimiento, no esperar nada, depresión, padre ausente</t>
  </si>
  <si>
    <t xml:space="preserve">estar en el momento presente, sabiduría, autoridad natural </t>
  </si>
  <si>
    <t>entusiasmo, conflicto con la autoridad, búsqueda espiritual o del padre ausente</t>
  </si>
  <si>
    <t>sentiment de vide dans la vie / qu'elle n'a pas de sens</t>
  </si>
  <si>
    <t>rester centré sur la suite que l'on s'est choisie / mais s'adapter si nécessaire</t>
  </si>
  <si>
    <t>agir dans l'urgence / dispersion pour se sentir vivant</t>
  </si>
  <si>
    <t>necesidad de reflexionar sobre lo que ha de venir</t>
  </si>
  <si>
    <t>sensación de vacío en la vida, de que la vida no tiene sentido</t>
  </si>
  <si>
    <t>permanecer centrado en lo que ha de venir y hemos elegido, pero adaptarse si es necesario</t>
  </si>
  <si>
    <t>actuar con urgencia, dispersión para sentirse vivo</t>
  </si>
  <si>
    <t>envie de ne rien faire / démotivation</t>
  </si>
  <si>
    <t>constance / stabilité / motivation / bonne gestion du temps</t>
  </si>
  <si>
    <t>ne jamais avoir le temps / dispersion dans les activités / frustrations</t>
  </si>
  <si>
    <t>necesidad de constancia y de estabilidad en lo que hemos de hacer</t>
  </si>
  <si>
    <t>deseo de no hacer nada, desmotivación</t>
  </si>
  <si>
    <t>constancia, motivación, buena gestión del tiempo</t>
  </si>
  <si>
    <t>estar siempre falto de tiempo, dispersión en las actividades, frustraciones</t>
  </si>
  <si>
    <t>aimer fuir dans d'autres réalités / dans le virtuel</t>
  </si>
  <si>
    <t>être dans la réalité / perceptions extrasensorielles concrètes</t>
  </si>
  <si>
    <t>fuite dans d'autres réalités / vouloir échapper à la réalité</t>
  </si>
  <si>
    <t>necesidad de cosas concretas para el futuro</t>
  </si>
  <si>
    <t>preferir huir hacia otras realidades, hacia lo virtual</t>
  </si>
  <si>
    <t>estar en la realidad, percepciones extrasensoriales concretas</t>
  </si>
  <si>
    <t>huida a otras realidades, querer escapar de la realidad</t>
  </si>
  <si>
    <t>gestion des possibles / être flexible avec ses propres besoins / gérer les frustrations</t>
  </si>
  <si>
    <t>créativité excessive / frustrations / vouloir être différent des autres / enfant non désiré</t>
  </si>
  <si>
    <t>necesidad de expresar nuestro potencial de creatividad</t>
  </si>
  <si>
    <t>falta de espacio para expresar la creatividad</t>
  </si>
  <si>
    <t>gestión de las posibilidades, ser flexible con las propias necesidades, gestionar las frustraciones</t>
  </si>
  <si>
    <t>creatividad excesiva, frustraciones, querer ser diferente a los demás, hijo no deseado</t>
  </si>
  <si>
    <t>besoin d'intégrer avant de passer à la suite / besoin de faire un choix de vie</t>
  </si>
  <si>
    <t xml:space="preserve">ne pas vouloir passer à la suite / expérience non digérée </t>
  </si>
  <si>
    <t>être en phase avec la suite logique des événements / prêt à passer à la suite</t>
  </si>
  <si>
    <t>dispersion dans ses choix de vie / refuser la suite naturelle des événements</t>
  </si>
  <si>
    <t>necesidad de integrar antes de pasar a lo siguiente, necesidad de hacer una elección de vida</t>
  </si>
  <si>
    <t xml:space="preserve">no querer pasar a lo siguiente, experiencia no digerida </t>
  </si>
  <si>
    <t>estar en conexión con la lógica de los acontecimientos que se van a presentar, listo para pasar a lo siguiente</t>
  </si>
  <si>
    <t>dispersión en las opciones de vida, rechazar el flujo natural de los acontecimientos</t>
  </si>
  <si>
    <t>attachement à la matière ou à son corps / aimer ce qui ne change pas</t>
  </si>
  <si>
    <t>en paix avec la société / non influencé par le collectif / poser des actions concrètes</t>
  </si>
  <si>
    <t>émotionnel amplifié par le collectif / résistance face aux changements dans la société</t>
  </si>
  <si>
    <t>necesidad inmediata de seguridad emocional y material</t>
  </si>
  <si>
    <t>apego a la materia o al cuerpo, preferir lo que no cambia</t>
  </si>
  <si>
    <t>en paz con la sociedad, no influenciado por la colectividad, llevar a cabo actos concretos</t>
  </si>
  <si>
    <t>emocional amplificado por la colectividad, resistencia frente a los cambios en la sociedad</t>
  </si>
  <si>
    <t>besoin d'évoluer / besoin d'avoir sa place</t>
  </si>
  <si>
    <t>se couper du monde / ne pas avoir sa place / ne pas évoluer / vivre par procuration</t>
  </si>
  <si>
    <t>égo équilibré / en paix avec son incarnation</t>
  </si>
  <si>
    <t>se mettre la pression pour évoluer / générer des conflits avec les autres / tyrannisme</t>
  </si>
  <si>
    <t>necesidad de evolucionar, necesidad de tener nuestro lugar</t>
  </si>
  <si>
    <t>desligarnos del mundo, no tener nuestro lugar, no evolucionar, vivir por poderes</t>
  </si>
  <si>
    <t>ego equilibrado, en paz con la encarnación</t>
  </si>
  <si>
    <t>meterse presión para evolucionar, generar conflictos con los demás, tiranía</t>
  </si>
  <si>
    <t>besoin de voir la suite / besoin de digérer le passé</t>
  </si>
  <si>
    <t>ne pas voir la suite / ne voir que le beau côté des choses / manque de discernement</t>
  </si>
  <si>
    <t>visionnaire / vision objective sur la réalité / capacité à observer des synchronicités</t>
  </si>
  <si>
    <t>refus de voircertaines réalités / incapacité à dissocier réalité et imaginaire</t>
  </si>
  <si>
    <t>necesidad de ver lo que sigue, necesidad de digerir el pasado</t>
  </si>
  <si>
    <t>no ver lo que ha de venir, no ver más que el lado bueno de las cosas, falta de discernimiento</t>
  </si>
  <si>
    <t>visionario, visión objetiva de la realidad, capacidad de ver las sincronías</t>
  </si>
  <si>
    <t>rechazo a ver ciertas realidades, incapacidad de disociar la realidad de lo imaginario</t>
  </si>
  <si>
    <t>besoin de se libérer du passé / besoin de passer à la suite</t>
  </si>
  <si>
    <t>fuir la réalité ou le passé / laisser faire / se laisser porter</t>
  </si>
  <si>
    <t>libre de son passé</t>
  </si>
  <si>
    <t>trop se focaliser sur les problèmes du passé / se battre contre son passé</t>
  </si>
  <si>
    <t>necesidad de liberarse del pasado, necesidad de pasar a lo siguiente</t>
  </si>
  <si>
    <t>huir de la realidad o del pasado, dejar hacer, dejarse llevar</t>
  </si>
  <si>
    <t>libre del propio pasado</t>
  </si>
  <si>
    <t>focalizarse demasiado en los problemas del pasado, luchar contra nuestro pasado</t>
  </si>
  <si>
    <t>besoin de voir et de structurer la suite (plan d’action / méthode / structure)</t>
  </si>
  <si>
    <t>passivité / subir les autres / se sentir manipulé / pensées non alignées</t>
  </si>
  <si>
    <t>en paix avec l'autorité / conciliant / respectueux / se donner les moyens pour vivre</t>
  </si>
  <si>
    <t xml:space="preserve"> révolte contre l'autorité / en résistance face au monde / conspirationisme</t>
  </si>
  <si>
    <t>necesidad de ver y estructurar lo que ha de venir (plan de acción, método, estructura)</t>
  </si>
  <si>
    <t>pasividad, soportar a los demás, sentirse manipulado, pensamientos no alineados</t>
  </si>
  <si>
    <t>en paz con la autoridad, conciliador, respetuoso, dotarse de medios para vivir</t>
  </si>
  <si>
    <t>revuelta contra la autoridad, resistencia frente al mundo, conspiracionismo</t>
  </si>
  <si>
    <t xml:space="preserve">besoin de posséder des biens / besoin de faire un bilan objectif et de passer à autre chose </t>
  </si>
  <si>
    <t>se contenter de peu / vivre le détachement</t>
  </si>
  <si>
    <t>non-jugements de soi et des autres / perception de l’astralité (l'Au-delà et le collectif)</t>
  </si>
  <si>
    <t>réactivité émotionnelle contre le collectif / se sentir jugé par le collectif / vivre une injustice</t>
  </si>
  <si>
    <t xml:space="preserve">necesidad de tener posesiones, de hacer un balance objetivo y pasar a otra cosa </t>
  </si>
  <si>
    <t>conformarse con poco, vivir el desprendimiento</t>
  </si>
  <si>
    <t>no juzgarse y no juzgar a los demás, percepción de la astralidad (más allá y colectividad)</t>
  </si>
  <si>
    <t>reactividad emocional contra la colectividad, sentirse juzgado por la colectividad, injusticia</t>
  </si>
  <si>
    <t xml:space="preserve">besoin d'exprimer son potentiel ou sa différence ou son individualité </t>
  </si>
  <si>
    <t>se faire bouffer son espace / éponge / sous l'infuence du collectif / potentiel réprimé</t>
  </si>
  <si>
    <t>sortir de la pression du collectif / avoir son espace vital / potentiel exprimé</t>
  </si>
  <si>
    <t>individualisme / défendre sa place / prendre beaucoup d'espace / s'étaler</t>
  </si>
  <si>
    <t xml:space="preserve">necesidad de expresar nuestro potencial, nuestra diferencia, nuestra individualidad </t>
  </si>
  <si>
    <t>dejar que nos coman el terreno, esponja, estar bajo la influencia de la colectividad, potencial reprimido</t>
  </si>
  <si>
    <t>salir de la presión de la colectividad, tener nuestro espacio vital, potencial expresado</t>
  </si>
  <si>
    <t>individualismo, defender nuestro lugar, ocupar mucho espacio, extenderse</t>
  </si>
  <si>
    <t>besoin d'accepter / besoin de relâcher / constater des synchronicités / se laisser inspirer</t>
  </si>
  <si>
    <t>relâcher / se détendre / laisser agir / se laisser porter / être dans son corps</t>
  </si>
  <si>
    <t xml:space="preserve">acceptation / relâchement / se sentir inspiré par des synchronicités / fluidité </t>
  </si>
  <si>
    <t>incapacité à s’arrêter ou à relâcher / réactivité à ce qui ne bouge pas</t>
  </si>
  <si>
    <t>necesidad de aceptar, de soltar, constatar sincronías, dejarse inspirar</t>
  </si>
  <si>
    <t>soltar, distenderse, dejar actuar, dejarse llevar, estar en el cuerpo</t>
  </si>
  <si>
    <t xml:space="preserve">aceptación, liberación, sentirse inspirado por sincronías, fluidez </t>
  </si>
  <si>
    <t>incapacidad de parar o soltar, reactividad frente al inmovilismo</t>
  </si>
  <si>
    <t xml:space="preserve">besoin d'avoir sa place sociale / besoin de tout avoir immédiatement </t>
  </si>
  <si>
    <t>ne pas avoir sa place sociale / ne pas être soutenu par le collectif</t>
  </si>
  <si>
    <t>avoir sa place sur le plan collectif / être soutenu par le collectif</t>
  </si>
  <si>
    <t xml:space="preserve">necesidad de tener nuestro lugar social, necesidad de tenerlo todo inmediatamente </t>
  </si>
  <si>
    <t>no tener nuestro lugar social, no estar apoyado por la colectividad</t>
  </si>
  <si>
    <t>tener nuestro lugar en el plano colectivo, estar apoyado por la colectividad</t>
  </si>
  <si>
    <t>rechazo al apoyo de la colectividad o tener que estar apoyado por la colectividad</t>
  </si>
  <si>
    <t>besoin de communiquer avec tous les règnes / connexion avec la conscience collective</t>
  </si>
  <si>
    <t>retour à son intériorité / dans son cocon / être influencé par la conscience collective</t>
  </si>
  <si>
    <t>collaboration et communication facile avec les autres règnes / paix intérieure / confiance</t>
  </si>
  <si>
    <t xml:space="preserve">être sur le qui-vive / difficulté à collaborer / mais peur d’être tout seul </t>
  </si>
  <si>
    <t>necesidad de comunicarse con todos los reinos, conexión con la consciencia colectiva</t>
  </si>
  <si>
    <t>vuelta a nuestro interior, a nuestra burbuja, estar influenciados por la consciencia colectiva</t>
  </si>
  <si>
    <t>colaboración y comunicación fácil con los demás reinos, paz interior, confianza</t>
  </si>
  <si>
    <t>estar en guardia, dificultad para colaborar pero miedo a estar solo</t>
  </si>
  <si>
    <t>besoin d'agir (par devoir ou par obligation) / forte volonté</t>
  </si>
  <si>
    <t>absence de participation / désintérêt pour certaines choses</t>
  </si>
  <si>
    <t>bonne collaboration / mise en commun des forces à disposition / bonne humeur</t>
  </si>
  <si>
    <t>enthousiasme excessif / dispersion dans la création / trop de pensées non concrètes</t>
  </si>
  <si>
    <t>necesidad de actuar (por deber u obligación), fuerte voluntad</t>
  </si>
  <si>
    <t>ausencia de participación, desinterés por ciertas cosas</t>
  </si>
  <si>
    <t>buena colaboración, puesta en común de las fuerzas a disposición, buen humor</t>
  </si>
  <si>
    <t>entusiasmo excesivo, dispersión en la creación, demasiados pensamientos no concretos</t>
  </si>
  <si>
    <t>besoin d'être dans son corps / besoin de se sentir dense / être sans peurs</t>
  </si>
  <si>
    <t>ne pas agir / manque de positionnement / peur / manque de densité énergétique</t>
  </si>
  <si>
    <t>positionnement ferme / mais juste et adapté en toute circonstance</t>
  </si>
  <si>
    <t>envie d’agir ou de réagir / de pouvoir décider / maintenir ses décisions</t>
  </si>
  <si>
    <t>necesidad de estar en el cuerpo, de sentirse denso, sin miedos</t>
  </si>
  <si>
    <t>no hacer, falta de posicionamiento, miedo, falta de densidad energética</t>
  </si>
  <si>
    <t>posicionamiento firme pero justo y adaptado en cualquier circunstancia</t>
  </si>
  <si>
    <t>deseo de actuar o reaccionar, de poder decidir, de mantener las decisiones</t>
  </si>
  <si>
    <t>besoin de mettre une limite incontestable / affirmer sa puissance</t>
  </si>
  <si>
    <t>calme dans la tête / ne plus agir momentanément / être influencé</t>
  </si>
  <si>
    <t>action sur les autres par le simple fait de rester centré / non influencé / non destabilisé</t>
  </si>
  <si>
    <t>réactivité contre les contraintes extérieures / bouillonnement intérieur</t>
  </si>
  <si>
    <t>necesidad de fijar un límite incontestable, afirmar el propio poder</t>
  </si>
  <si>
    <t>serenidad mental, dejar de hacer momentáneamente, estar influenciado</t>
  </si>
  <si>
    <t>acción sobre los demás por el simple hecho de estar centrado, no influenciado, no desestabilizado</t>
  </si>
  <si>
    <t>estar en reacción frente a las obligaciones exteriores, agitación interior</t>
  </si>
  <si>
    <t>besoin de gérer des informations / imaginaire et claire-information actifs / mental clair</t>
  </si>
  <si>
    <t>calme dans la tête / ne plus agir momentanément / ne plus se disperser</t>
  </si>
  <si>
    <t>alignement mental / mental efficace / perceptions extrasensorielles</t>
  </si>
  <si>
    <t>dispersion ou distraction / submergé par les informations / déconnecté de la réalité</t>
  </si>
  <si>
    <t>necesidad de gestionar información, imaginario y clariinformación activos, mente clara</t>
  </si>
  <si>
    <t>serenidad mental, dejar de hacer momentáneamente, dejar de dispersarse</t>
  </si>
  <si>
    <t>alineamiento mental, mente eficaz, percepciones extrasensoriales</t>
  </si>
  <si>
    <t>dispersión o distracción, sumergido en la información, desconectado de la realidad</t>
  </si>
  <si>
    <t>sortir des jeux de pouvoir / capacité à saisir les bonnes opportunités / pragmatisme</t>
  </si>
  <si>
    <t>besoin d'avoir raison / tenir sa position à tout prix / ne pas supporter d'être contredit</t>
  </si>
  <si>
    <t>necesidad de afirmar nuestra autoridad</t>
  </si>
  <si>
    <t>soportar una autoridad injusta o manipuladora</t>
  </si>
  <si>
    <t>salir de los juegos de poder, capacidad de no dejar pasar las ocasiones, pragmatismo</t>
  </si>
  <si>
    <t>necesidad de tener razón, mantener nuestra posición a cualquier precio, no soportar que nos contradigan</t>
  </si>
  <si>
    <t>besoin de se positionner / besoin de ne pas laisser faire / besoin d'occuper son corps</t>
  </si>
  <si>
    <t>laisser faire / de suivre les autres / être influençable / accepter les rapports de force</t>
  </si>
  <si>
    <t>respectueux envers les autres et le monde / capacité à jouer toutes sortes de rôles</t>
  </si>
  <si>
    <t>necesidad de posicionarse, de no conformarse, necesidad de ocupar el cuerpo</t>
  </si>
  <si>
    <t>dejar hacer, dejar de seguir a los demás, ser influenciable, aceptar la relación de fuerza</t>
  </si>
  <si>
    <t>respetuoso con los demás y con el mundo, capacidad de interpretar cualquier papel</t>
  </si>
  <si>
    <t>confrontarse o querer confrontarse a otras fuerzas</t>
  </si>
  <si>
    <t>besoin d'agrandir son cercle d'influence / s'étendre</t>
  </si>
  <si>
    <t>perte de confiance / déception / ne plus se sentir à la hauteur</t>
  </si>
  <si>
    <t>respect de soi et des autres / connaître ses limites ou celles des autres</t>
  </si>
  <si>
    <t>tester les limites / besoin de dépasser les limites / parfois irrespect</t>
  </si>
  <si>
    <t>necesidad de ampliar nuestro círculo de influencia, expandirse</t>
  </si>
  <si>
    <t>pérdida de confianza, decepción, no sentirse a la altura</t>
  </si>
  <si>
    <t>respeto a uno mismo y a los demás, conocer nuestro límites o los de los demás</t>
  </si>
  <si>
    <t>comprobar los límites, necesidad de superar los límites, en ocasiones falta de respeto</t>
  </si>
  <si>
    <t>besoin de décider / besoin d'ordre ou de remise en ordre / clarté mentale</t>
  </si>
  <si>
    <t>offrir de la place à d’autres énergies plus douces / moins bouger / se calmer</t>
  </si>
  <si>
    <t>être calme / inspirer confiance / être ordré</t>
  </si>
  <si>
    <t>envie de s’activer pour passer à autre chose / faire de l’ordre (géométrie sacrée)</t>
  </si>
  <si>
    <t>necesidad de decidir, necesidad de orden o de volver a poner en orden, claridad mental</t>
  </si>
  <si>
    <t>ofrecer espacio a energías más amorosas, moverse menos, tranquilizarse</t>
  </si>
  <si>
    <t>estar tranquilo, inspirar confianza, ser ordenado</t>
  </si>
  <si>
    <t>deseo de ponerse en marcha para pasar a otra cosa, poner orden (geometría sagrada)</t>
  </si>
  <si>
    <t>besoin d'agir / besoin d'extérioriser</t>
  </si>
  <si>
    <t>peur de déranger / rester dans son coin</t>
  </si>
  <si>
    <t>calme intérieur / retour à son intériorité</t>
  </si>
  <si>
    <t>extraversion / besoin de se décharger sur les autres ou de se défouler</t>
  </si>
  <si>
    <t>necesidad de actuar, de exteriorizar</t>
  </si>
  <si>
    <t>miedo a molestar, quedarnos en nuestro rincón</t>
  </si>
  <si>
    <t>tranquilidad interior, vuelta a nuestro interior</t>
  </si>
  <si>
    <t>extraversión, necesidad de descargar en los demás o de "desmadrarse"</t>
  </si>
  <si>
    <t>besoin d'être efficace et organisé / saisir rapidement les concepts / avoir une direction claire dans sa vie</t>
  </si>
  <si>
    <t>se laisser guider / moins décider / sabotage mental</t>
  </si>
  <si>
    <t>liberté d’engagement / sincérité / mental calme</t>
  </si>
  <si>
    <t>être acteur de sa destinée / être dans l’action / besoin d’agir et de s’engager</t>
  </si>
  <si>
    <t>necesidad de ser eficaz y organizado, captar rápidamente los conceptos, dirección clara</t>
  </si>
  <si>
    <t>dejarse guiar, decidir menos, sabotaje mental</t>
  </si>
  <si>
    <t>libertad de compromiso, sinceridad, mente tranquila</t>
  </si>
  <si>
    <t>ser actor de nuestro destino, estar en la acción, necesidad de actuar y comprometerse</t>
  </si>
  <si>
    <t>besoin de déléguer / mais ne pas le faire</t>
  </si>
  <si>
    <t>être dans la lune / dans son monde / désengagement</t>
  </si>
  <si>
    <t>savoir respecter ses limites / savoir déléguer</t>
  </si>
  <si>
    <t>necesidad de delegar, pero no hacerlo</t>
  </si>
  <si>
    <t>estar en la Luna, en nuestro mundo, sin querer compromisos</t>
  </si>
  <si>
    <t>saber respetar nuestros límites, saber delegar</t>
  </si>
  <si>
    <t>querer hacerlo todo uno mismo</t>
  </si>
  <si>
    <t>besoin d'une présence féminine douce / se sentir accompagné</t>
  </si>
  <si>
    <t>être dans un cocon rassurant et bienveillant / maternel</t>
  </si>
  <si>
    <t>être bienveillant et réconfortant / dans le coeur / amour maternel / féminin sacré</t>
  </si>
  <si>
    <t>dureté envers les autres / autoritarisme</t>
  </si>
  <si>
    <t>necesidad de una presencia femenina amorosa, de sentirse acompañado</t>
  </si>
  <si>
    <t>estar en una envoltura tranquilizadora y amorosa, maternal</t>
  </si>
  <si>
    <t>ser amoroso y reconfortante, estar en el corazón, amor maternal, femenino sagrado</t>
  </si>
  <si>
    <t>dureza hacia los demás, autoritarismo</t>
  </si>
  <si>
    <t>subir l'environnement / empathie / hypersensibilité</t>
  </si>
  <si>
    <t>se sentir agressé / envahi / oppressé</t>
  </si>
  <si>
    <t>necesidad de protegerse del entorno</t>
  </si>
  <si>
    <t>soportar el entorno, empatía, hipersensibilidad</t>
  </si>
  <si>
    <t>estar atento y vigilante</t>
  </si>
  <si>
    <t>sentirse agredido, invadido, oprimido</t>
  </si>
  <si>
    <t>besoin de se sentir entouré de douceur ou d'entourer les autres / aimer l'énergie mariale</t>
  </si>
  <si>
    <t>être attentionné et compatissant / énergie mariale</t>
  </si>
  <si>
    <t>envie que l'on s'occupe de soi / envie de s'occuper des autres</t>
  </si>
  <si>
    <t>necesidad de sentirse rodeado de dulzura o de rodear a los demás con ella, de energía mariana</t>
  </si>
  <si>
    <t>vivir la calma y la contemplación</t>
  </si>
  <si>
    <t>ser atento y complaciente, energía mariana</t>
  </si>
  <si>
    <t>deseo de que se ocupen de nosotros, deseo de ocuparnos de los demás</t>
  </si>
  <si>
    <t>ne s'occuper que de soi / ne pas vouloir de responsabilités</t>
  </si>
  <si>
    <t>être lié à son environnement / ne pas dépendre des autres</t>
  </si>
  <si>
    <t>necesidad de ser responsable de alguien</t>
  </si>
  <si>
    <t>no ocuparnos más que de nosotros mismos, no querer responsabilidades</t>
  </si>
  <si>
    <t>estar unido al entorno, no depender de los demás</t>
  </si>
  <si>
    <t>sentirse responsable de los demás</t>
  </si>
  <si>
    <t>besoin d'être l'autorité / non contesté / intouchable / paroles justes et percutantes</t>
  </si>
  <si>
    <t>se laisser vivre / se laisser guider</t>
  </si>
  <si>
    <t>intelligence du cœur / autorité douce et juste / se sentir libre / rechercher l’équilibre</t>
  </si>
  <si>
    <t>autoritarisme / besoin d’être un leader</t>
  </si>
  <si>
    <t>necesidad de ser la autoridad, sin oposición, intocable, con palabras justas y contundentes</t>
  </si>
  <si>
    <t>dejarse vivir, dejarse guiar</t>
  </si>
  <si>
    <t>inteligencia del corazón, autoridad amorosa y justa, sentirse libre, buscar el equilibrio</t>
  </si>
  <si>
    <t>autoritarismo, necesidad de ser un líder</t>
  </si>
  <si>
    <t>introversion / être influencé par les autres / suivre</t>
  </si>
  <si>
    <t>charisme / être l'exemple / rayonner une autorité naturelle</t>
  </si>
  <si>
    <t>necesidad de meterse presión para afirmar nuestra autoridad</t>
  </si>
  <si>
    <t>introversión, estar influenciado por los demás, seguir</t>
  </si>
  <si>
    <t>carisma, ser un modelo, irradiar una autoridad natural</t>
  </si>
  <si>
    <t>meterse presión para demostrar quién manda</t>
  </si>
  <si>
    <t>besoin de défendre une cause / besoin d'agir pour le collectif</t>
  </si>
  <si>
    <t>introversion / se retirer du monde / ermite</t>
  </si>
  <si>
    <t>accepter et suivre sa destinée / ne défendre aucune cause</t>
  </si>
  <si>
    <t>se sentir investi d'une mission / vouloir entraîner les autres avec soi / prosélytisme</t>
  </si>
  <si>
    <t>necesidad de defender una causa, de actuar para la colectividad</t>
  </si>
  <si>
    <t>introversión, retirarse del mundo, eremita</t>
  </si>
  <si>
    <t>aceptar y seguir nuestro destino, no defender causa alguna</t>
  </si>
  <si>
    <t>sentirse investido de una misión, querer arrastrar a los demás consigo, proselitismo</t>
  </si>
  <si>
    <t>ne jamais aller jusqu'au bout / abandonner en cours de route / se laisser influencer</t>
  </si>
  <si>
    <t>imperturbable / non influençable</t>
  </si>
  <si>
    <t>tenacité / ne pas relâcher avant d'y être arrivé</t>
  </si>
  <si>
    <t>necesidad de llegar hasta el final</t>
  </si>
  <si>
    <t>no llegar nunca hasta el final, abandonar en el camino, dejarse influenciar</t>
  </si>
  <si>
    <t>imperturbable, no influenciable</t>
  </si>
  <si>
    <t>tenacidad, no parar hasta conseguirlo</t>
  </si>
  <si>
    <t>besoin d'être une force tranquille / pensées constructives et concrètes / constance</t>
  </si>
  <si>
    <t>être dans sa bulle / dans son corps / en sécurité / ermite</t>
  </si>
  <si>
    <t>engagement pour une remise en ordre / être porte-parole</t>
  </si>
  <si>
    <t>necesidad de ser una fuerza tranquila, pensamientos constructivos y concretos, constancia</t>
  </si>
  <si>
    <t>estar en nuestra burbuja, en el cuerpo, seguro, eremita</t>
  </si>
  <si>
    <t>ser sabio y auténtico</t>
  </si>
  <si>
    <t>compromiso para volver a poner las cosas en orden, ser portavoz</t>
  </si>
  <si>
    <t>ne pas occuper pleinement son corps / être perturbé par les autres</t>
  </si>
  <si>
    <t>occuper son corps / juste limite avec les autres / ouverture aux autres</t>
  </si>
  <si>
    <t>devoir se protéger des autres / empathie excessive</t>
  </si>
  <si>
    <t>necesidad de poner un límite respecto a los demás</t>
  </si>
  <si>
    <t>no ocupar plenamente el cuerpo, estar perturbado por los demás</t>
  </si>
  <si>
    <t>ocupar el cuerpo, límite justo con los demás, apertura a los demás</t>
  </si>
  <si>
    <t>tener que protegerse de los demás, empatía excesiva</t>
  </si>
  <si>
    <t>besoin d'être libre de s’exprimer / être plein d'énergie</t>
  </si>
  <si>
    <t>introversion / s'interdire de rayonner / vide intérieur</t>
  </si>
  <si>
    <t>rayonner autour de soi / charisme</t>
  </si>
  <si>
    <t>contenir sa colère / serrez les dents</t>
  </si>
  <si>
    <t>necesidad de ser libre para expresarse, estar lleno de energía</t>
  </si>
  <si>
    <t>introversión, prohibirnos irradiar, vacío interior</t>
  </si>
  <si>
    <t>irradiar a nuestro alrededor, carisma</t>
  </si>
  <si>
    <t>contener la cólera, apretar los dientes</t>
  </si>
  <si>
    <t>ne pas écouter les autres / manque de curiosité</t>
  </si>
  <si>
    <t>ouverture au monde / tolérant et conciliant</t>
  </si>
  <si>
    <t>devoir défendre ses idées / frustration / agressivité</t>
  </si>
  <si>
    <t>necesidad de expresar nuestras ideas</t>
  </si>
  <si>
    <t>no escuchar a los demás, falta de curiosidad</t>
  </si>
  <si>
    <t>apertura al mundo, tolerancia y conciliación</t>
  </si>
  <si>
    <t>tener que defender nuestras ideas, frustración, agresividad</t>
  </si>
  <si>
    <t>besoin d'agir concrètement / sens amplifiés (surtout ouïe / nez / corps)</t>
  </si>
  <si>
    <t>être en retrait / en observation et à l'écoute</t>
  </si>
  <si>
    <t>recevoir ce dont on a besoin / connexion à tout / foi / silence</t>
  </si>
  <si>
    <t>besoin de tout sentir / soif d’expérimentation / éparpillement</t>
  </si>
  <si>
    <t>necesidad de actuar de manera concreta, sentidos amplificados (sobre todo oído, olfato, cuerpo)</t>
  </si>
  <si>
    <t>estar en retiro, en observación y a la escucha</t>
  </si>
  <si>
    <t>recibir lo que necesitamos, conexión con todo, fe, silencio</t>
  </si>
  <si>
    <t>necesidad de sentirlo todo, deseo de experimentar, dispersión</t>
  </si>
  <si>
    <t>besoin de connaître / d'apprendre</t>
  </si>
  <si>
    <t>savoir intuitif / accès non conscient à l'information</t>
  </si>
  <si>
    <t>necesidad de conocer, de aprender</t>
  </si>
  <si>
    <t>falta de curiosidad</t>
  </si>
  <si>
    <t>saber intuitivo, acceso no consciente a la información</t>
  </si>
  <si>
    <t>ávido de conocimientos</t>
  </si>
  <si>
    <t>besoin de se connecter au champ quantique (nombres /formes / géométrie sacrée)</t>
  </si>
  <si>
    <t>attaché à la matière / dans son corps / gérer les informations de la matière et du corps</t>
  </si>
  <si>
    <t>mental connecté au champ quantique / maîtrise et gestion de l’information</t>
  </si>
  <si>
    <t>submergé d’informations / dispersion</t>
  </si>
  <si>
    <t>necesidad de conectarse al campo cuántico (números, formas, geometría sagrada)</t>
  </si>
  <si>
    <t>atado a la materia, en el cuerpo, gestionar la información de la materia y del cuerpo</t>
  </si>
  <si>
    <t>mente conectada al campo cuántico, control y gestión de la información</t>
  </si>
  <si>
    <t>sumergido en información, dispersión</t>
  </si>
  <si>
    <t>manque de structure mentale / éclectisme</t>
  </si>
  <si>
    <t>mental partant dans tous les sens / mélanger toutes les idées / tous les concepts</t>
  </si>
  <si>
    <t>necesidad de estructurar la información</t>
  </si>
  <si>
    <t>falta de estructura mental, eclecticismo</t>
  </si>
  <si>
    <t>capacidad de sintetizar la información</t>
  </si>
  <si>
    <t>mente dispersa, mezclar todas las ideas, todos los conceptos</t>
  </si>
  <si>
    <t>besoin de détachement / besoin de prendre de la distance</t>
  </si>
  <si>
    <t>connexion au spirituel / connexion à son moi profond / être paisible</t>
  </si>
  <si>
    <t>necesidad de desprendimiento, de tomar distancia</t>
  </si>
  <si>
    <t>estar tranquilos para conectarnos a nuestro interior</t>
  </si>
  <si>
    <t>conexión a lo espiritual, conexión al yo profundo, ser apacible</t>
  </si>
  <si>
    <t>huida hacia la espiritualidad</t>
  </si>
  <si>
    <t>refus d'intégrer dans son corps / tout reste dans la tête</t>
  </si>
  <si>
    <t>acceptation et intégration du vécu / résilience</t>
  </si>
  <si>
    <t>résistance aux expériences vécues / ne pas en faire profiter le corps</t>
  </si>
  <si>
    <t>necesidad de integrar las experiencias vividas en el cuerpo</t>
  </si>
  <si>
    <t>rechazo a integrar en el cuerpo, todo queda en la mente</t>
  </si>
  <si>
    <t>aceptación e integración de lo vivido, resiliencia</t>
  </si>
  <si>
    <t>resistencia a las experiencias vividas, no hacer que el cuerpo se sirva de ellas</t>
  </si>
  <si>
    <t>besoin de densité du corps / capacité à se régénérer / ne plus générer de pensées</t>
  </si>
  <si>
    <t>capacité à déconnecter le mental du corps / imaginaire générant de la régénération</t>
  </si>
  <si>
    <t>intelligence du corps / confiance dans le corps / maîtrise de la régénération</t>
  </si>
  <si>
    <t>ne pas respecter les limites de son corps / négliger les besoins du corps</t>
  </si>
  <si>
    <t>necesidad de densidad corporal, capacidad de regeneración, dejar de generar pensamientos</t>
  </si>
  <si>
    <t>capacidad de desconectar la mente del cuerpo, imaginario que produce regeneración</t>
  </si>
  <si>
    <t>inteligencia del cuerpo, confianza en el cuerpo, control de la regeneración</t>
  </si>
  <si>
    <t>no respetar los límites del cuerpo, ignorar las necesidades del cuerpo</t>
  </si>
  <si>
    <t>besoin d'être une autorité exemplaire / besoin d'écouter son cœur</t>
  </si>
  <si>
    <t>écoute du cœur / être un leader charismatique</t>
  </si>
  <si>
    <t>négliger les besoins du cœur / diriger les autres sans cœur</t>
  </si>
  <si>
    <t>necesidad de ser una autoridad ejemplar, necesidad de escuchar al corazón</t>
  </si>
  <si>
    <t>no escuchar al corazón</t>
  </si>
  <si>
    <t>escuchar al corazón, ser un líder carismático</t>
  </si>
  <si>
    <t>ignorar las necesidades del corazón, dirigir a los demás sin corazón</t>
  </si>
  <si>
    <t>besoin de faire une pause / cesser de reporter à plus tard ou de repousser les limites</t>
  </si>
  <si>
    <t>remplir le vide / peur du silence / besoin d'être hyperactif</t>
  </si>
  <si>
    <t>capacité à se remettre en question / à faire un "reset" / mourir à soi-même et renaître</t>
  </si>
  <si>
    <t>besoin de se sentir vivant par peur ou refus de la mort / ou du vide existentiel</t>
  </si>
  <si>
    <t>necesidad de hacer una pausa, dejar de posponer cosas o de ampliar los límites</t>
  </si>
  <si>
    <t>colmar el vacío, miedo al silencio, necesidad de ser hiperactivo</t>
  </si>
  <si>
    <t>capacidad para cuestionarse, para hacer un "reset", morir para uno mismo y renacer</t>
  </si>
  <si>
    <t>necesidad de sentirse vivo por miedo o rechazo a la muerte o al vacío existencial</t>
  </si>
  <si>
    <t>besoin de voir tous les possibles / lucidité</t>
  </si>
  <si>
    <t xml:space="preserve">se concentrer sur une seule chose à la fois / pensée linéaire / raisonnement </t>
  </si>
  <si>
    <t>sortir des conditionnements / maîtrise des limites / percevoir la direction adéquate</t>
  </si>
  <si>
    <t>besoin de repousser les limites / de se dépasser</t>
  </si>
  <si>
    <t>necesidad de ver todas las posibilidades, lucidez</t>
  </si>
  <si>
    <t xml:space="preserve">concentrarse en una única cosa a la vez, pensamiento lineal, razonamiento </t>
  </si>
  <si>
    <t>salir de los condicionamientos, control de los límites, percibir la dirección adecuada</t>
  </si>
  <si>
    <t>necesidad de ir más allá de los límites, de superarnos</t>
  </si>
  <si>
    <t>besoin d'être dans son corps / présence en soi / sensation de puissance</t>
  </si>
  <si>
    <t>manque de confiance dans le corps / ne pas trop le sentir / ne pas être dans la réalité</t>
  </si>
  <si>
    <t>certitude dans ce que perçoit le corps / présent dans son corps / être soi-même</t>
  </si>
  <si>
    <t>se sentir exister / vouloir se faire remarquer / attirer l'attention</t>
  </si>
  <si>
    <t>necesidad de estar en el cuerpo, presencia en uno mismo, sensación de poder</t>
  </si>
  <si>
    <t>falta de confianza en el cuerpo, no sentirlo mucho, no estar en la realidad</t>
  </si>
  <si>
    <t>seguridad en lo que percibimos en el cuerpo, estar presente en el cuerpo, ser uno mismo</t>
  </si>
  <si>
    <t>sentir que existimos, querer destacar, llamar la atención</t>
  </si>
  <si>
    <t>besoin de se sentir en totale sécurité / densité énergétique / besoin de protection sur le plan spirituel</t>
  </si>
  <si>
    <t>manque de protection sur le plan spirituel / subir des attaques (entités / magie noire)</t>
  </si>
  <si>
    <t>percevoir au-delà des apparences / reliance spirituelle / équilibrer sur tous les plans</t>
  </si>
  <si>
    <t>percevoir tout ce qui dérange / mise en évidence des résistances et des incohérences</t>
  </si>
  <si>
    <t xml:space="preserve">necesidad de sentirse en total seguridad, densidad energética, protección espiritual </t>
  </si>
  <si>
    <t>falta de protección en el plano espiritual, sufrir ataques (entidades, magia negra)</t>
  </si>
  <si>
    <t>percibir más allá de las apariencias, conexión espiritual, equilibrio en todos los planos</t>
  </si>
  <si>
    <t>percibir todo lo que molesta, puesta en evidencia de las resistencias e incoherencias</t>
  </si>
  <si>
    <t>besoin de lire des informations utiles et concrètes dans tous les plans</t>
  </si>
  <si>
    <t>savoir observer / décoder et transformer les informations dans le corps ou la matière</t>
  </si>
  <si>
    <t>résistance avant de passer à un autre palier de conscience / vouloir changer les autres</t>
  </si>
  <si>
    <t>necesidad de leer información útil y concreta en todos los planos</t>
  </si>
  <si>
    <t>volver a nuestro interior para observar lo que no va bien</t>
  </si>
  <si>
    <t>saber observar, descodificar y transformar la información en el cuerpo o la materia</t>
  </si>
  <si>
    <t>resistencia antes de pasar a otro plano de consciencia, querer cambiar a los demás</t>
  </si>
  <si>
    <t>fuite en avant / tensions vis à vis des autres</t>
  </si>
  <si>
    <t>necesidad de tomar distancia respecto al pasado</t>
  </si>
  <si>
    <t>ser dependiente de los demás o de nuestro pasado</t>
  </si>
  <si>
    <t>autonomía energética respecto a los demás</t>
  </si>
  <si>
    <t>huida hacia adelante, tensiones con los demás</t>
  </si>
  <si>
    <t>constater les manques / vivre des frustations et des tensions</t>
  </si>
  <si>
    <t>necesidad de tomar distancia para escuchar nuestras necesidades y disminuir las tensiones</t>
  </si>
  <si>
    <t>constatar las carencias, vivir frustraciones y tensiones</t>
  </si>
  <si>
    <t>capacidad de responder a nuestras necesidades en cualquier plano</t>
  </si>
  <si>
    <t>deseo de responder inmediatamente a toda necesidad</t>
  </si>
  <si>
    <t>ne plus avoir d'énergie / stagner</t>
  </si>
  <si>
    <t>être en syntonie / en phase avec le tout</t>
  </si>
  <si>
    <t>necesidad de estar lleno de energía para lo que ha de venir</t>
  </si>
  <si>
    <t>ya no tener energía, estancarse</t>
  </si>
  <si>
    <t>estar en sintonía, en conexión con el todo</t>
  </si>
  <si>
    <t>sentirse agredido por todo</t>
  </si>
  <si>
    <t>besoin d'être en accord avec ce que l'on fait / être absorbé par ce que l'on fait</t>
  </si>
  <si>
    <t>ne pas être en accord avec ce que l'on fait / distant avec le monde environnant</t>
  </si>
  <si>
    <t>capacité à se sentir relié à tout / amour universel / silence intérieur</t>
  </si>
  <si>
    <t>aller jusqu’au bout sans se préoccuper des obstacles / être en lutte contre le monde</t>
  </si>
  <si>
    <t>necesidad de estar en armonía con lo que hacemos, absorbidos por lo que hacemos</t>
  </si>
  <si>
    <t>no estar en armonía con lo que hacemos, distantes con el mundo</t>
  </si>
  <si>
    <t>capacidad de sentirse unido a todo, amor universal, silencio interior</t>
  </si>
  <si>
    <t>llegar hasta el final sin preocuparnos por los obstáculos, estar en lucha contra el mundo</t>
  </si>
  <si>
    <t>besoin de s'engager / besoin d'utiliser sa force intérieure</t>
  </si>
  <si>
    <t>capacité à observer / à prendre du recul et écouter les différents besoins</t>
  </si>
  <si>
    <t>détermination et force intérieure / répondre à ses besoins sur tous les plans</t>
  </si>
  <si>
    <t>besoin d’être le pouvoir décisionnel sur soi / les autres et la matière / d'être un leader</t>
  </si>
  <si>
    <t>necesidad de comprometerse, de utilizar la fuerza interior</t>
  </si>
  <si>
    <t>capacidad de observación, de tomar distancia y ver las distintas necesidades</t>
  </si>
  <si>
    <t>determinación y fuerza interior, responder a nuestras necesidades en cualquier plano</t>
  </si>
  <si>
    <t>necesidad de tener poder de decisión sobre uno mismo, los demás y la materia, de ser un líder</t>
  </si>
  <si>
    <t>besoin de percevoir les perturbations physiques et subtiles / avoir le sens de l'orientation</t>
  </si>
  <si>
    <t>manque de perceptions / pas le sens de l'orientation</t>
  </si>
  <si>
    <t>confusion sur le plan mental et spirituel / déviance / naïveté</t>
  </si>
  <si>
    <t>necesidad de percibir las alteraciones físicas y sutiles, sentido de la orientación</t>
  </si>
  <si>
    <t>falta de percepciones, sin sentido de la orientación</t>
  </si>
  <si>
    <t>capacidad de viajar y de percibirse en los diferentes planos de consciencia</t>
  </si>
  <si>
    <t>confusión en el plano mental y espiritual, desviación, ingenuidad</t>
  </si>
  <si>
    <t>se laisser aller / se laisser porter</t>
  </si>
  <si>
    <t>n'agir que si c'est utile / disponibilité / non implication émotionnelle</t>
  </si>
  <si>
    <t>dépasser les limites / s'épuiser inutilement</t>
  </si>
  <si>
    <t>necesidad de posicionarse</t>
  </si>
  <si>
    <t>dejarse ir, dejarse llevar</t>
  </si>
  <si>
    <t>no actuar más que en caso de utilidad, disponibilidad, no implicación emocional</t>
  </si>
  <si>
    <t>superar nuestros límites, agotarnos inútilmente</t>
  </si>
  <si>
    <t>besoin de bouger / besoin de passer à l'action</t>
  </si>
  <si>
    <t>envie de rien / apathie / démotivation</t>
  </si>
  <si>
    <t>être prêt / disponible pour des actions utiles</t>
  </si>
  <si>
    <t>se mettre la pression pour des actions inutiles / être aux aguets / stressé</t>
  </si>
  <si>
    <t>necesidad de moverse, de pasar a la acción</t>
  </si>
  <si>
    <t>no desear nada, apatía, desmotivación</t>
  </si>
  <si>
    <t>estar listo, disponible para actos útiles</t>
  </si>
  <si>
    <t>meterse presión para actos inútiles, estar al acecho, estresado</t>
  </si>
  <si>
    <t>avoir moins de responsabilités / reporter à plus tard</t>
  </si>
  <si>
    <t>necesidad de actuar de manera independiente</t>
  </si>
  <si>
    <t>tener menos responsabilidades, dejar para más adelante</t>
  </si>
  <si>
    <t>actuar en función de lo que somos</t>
  </si>
  <si>
    <t>espíritu de provocación</t>
  </si>
  <si>
    <t>besoin de se sentir en sécurité / l'attention se porte où il y a un bruit / être aux aguets</t>
  </si>
  <si>
    <t>n'écouter que ce que l'on veut bien entendre / laisser faire</t>
  </si>
  <si>
    <t>ressentir fortement les sons dans son corps / sensible à la musique</t>
  </si>
  <si>
    <t>necesidad de sentirse seguro, tener la atención centrada en los ruidos, estar al acecho</t>
  </si>
  <si>
    <t>no escuchar más que lo que queremos oír, dejar hacer</t>
  </si>
  <si>
    <t>sentir intensamente los sonidos en el cuerpo, sensibilidad para la música</t>
  </si>
  <si>
    <t>amplificar las percepciones externas de todos los sentidos</t>
  </si>
  <si>
    <t>s'adapter à la façon de penser des autres / écoute des autres au-delà des paroles</t>
  </si>
  <si>
    <t>refus de penser comme les autres / esprit rebelle</t>
  </si>
  <si>
    <t>necesidad de pensar de un modo diferente a los demás</t>
  </si>
  <si>
    <t>estar influenciado por los pensamientos de los demás</t>
  </si>
  <si>
    <t>adaptarse al modo de pensar de los demás, escuchar a los demás más allá de las palabras</t>
  </si>
  <si>
    <t>rechazo a pensar como los demás</t>
  </si>
  <si>
    <t>besoin de sortir des limitations / besoin de faire le fou ou le bouffon</t>
  </si>
  <si>
    <t>se sentir enfermé / s'enfermer soi-même / autopersécution / victimisation</t>
  </si>
  <si>
    <t>auto-dérision et enthousiasme / légèreté de l'être / savoir dédramatiser / rire de tout</t>
  </si>
  <si>
    <t>trop d'obligations / submergé d'informations / avoir des éclairs de génie</t>
  </si>
  <si>
    <t>necesidad de saltarse los límites, de hacer locuras, bufonadas</t>
  </si>
  <si>
    <t>sentirse encerrado, encerrarnos nosotros mismos, autopersecución, victimización</t>
  </si>
  <si>
    <t>no tomarse en serio, entusiasmo, ligereza del ser, saber desdramatizar, reírse de todo</t>
  </si>
  <si>
    <t>demasiadas obligaciones, sumergido en información, momentos de genialidad</t>
  </si>
  <si>
    <t>souffrir pour se sentir exister / générer des douleurs inutiles / détruire pour exister</t>
  </si>
  <si>
    <t>necesidad de asumir para sentirse vivo</t>
  </si>
  <si>
    <t>retirarse de la vida activa</t>
  </si>
  <si>
    <t>espíritu y mente al servicio del cuerpo</t>
  </si>
  <si>
    <t>sufrir para sentir que existimos, generar dolores inútiles, destruir para existir</t>
  </si>
  <si>
    <t>besoin de temps et d'espace pour soi et pour créer</t>
  </si>
  <si>
    <t>manque d'espace personnel / manque d'espace pour vivre ou créer</t>
  </si>
  <si>
    <t>enthousiasme de création / vivre pleinement</t>
  </si>
  <si>
    <t>se sentir obligé / vivre de la contrariété et des frustrations</t>
  </si>
  <si>
    <t>necesidad de tiempo y de espacio para uno mismo, para crear</t>
  </si>
  <si>
    <t>falta de espacio personal, falta de espacio para vivir</t>
  </si>
  <si>
    <t>entusiasmo de creación, vivir plenamente</t>
  </si>
  <si>
    <t>sentirse obligado, vivir contrariedades y frustraciones</t>
  </si>
  <si>
    <t>autosuffisance / spontanéité / suivre l'ordre naturel des choses / être heureux</t>
  </si>
  <si>
    <t>résistance face à l'ordre inutile et imposé / s'imposer des règles et des contraintes</t>
  </si>
  <si>
    <t>necesidad de sentir las necesidades del cuerpo</t>
  </si>
  <si>
    <t>dejar para más adelante o reprimir nuestras emociones</t>
  </si>
  <si>
    <t>autosuficiencia, espontaneidad, seguir el orden natural de las cosas, ser feliz</t>
  </si>
  <si>
    <t>resistir frente al orden inútil e impuesto, imponerse reglas y obligaciones</t>
  </si>
  <si>
    <t>subir les autres / être ou avoir été maltraité</t>
  </si>
  <si>
    <t>capacité à laisser les émotions traverser le corps / fluidité émotionnelle / résilience</t>
  </si>
  <si>
    <t>générer des tensions / résister aux émotions</t>
  </si>
  <si>
    <t>necesidad de estar en tensión con los demás</t>
  </si>
  <si>
    <t>soportar a los demás, ser o haber sido maltratado</t>
  </si>
  <si>
    <t>capacidad de dejar que las emociones atraviesen el cuerpo, fluidez emocional, resiliencia</t>
  </si>
  <si>
    <t>generar tensiones, resistir a las emociones</t>
  </si>
  <si>
    <t>ne plus se battre pour exister / vivre de l'instabilité</t>
  </si>
  <si>
    <t>stabilité intérieure / stabilité psychologique et spirituelle</t>
  </si>
  <si>
    <t>devoir toujours résister / se battre contre l'ordre des choses</t>
  </si>
  <si>
    <t>necesidad de estabilidad psicológica y espiritual</t>
  </si>
  <si>
    <t>dejar de luchar para existir, vivir inestabilidad</t>
  </si>
  <si>
    <t>estabilidad interior, estabilidad psicológica y espiritual</t>
  </si>
  <si>
    <t>tener que resistir siempre, luchar contra el orden de las cosas</t>
  </si>
  <si>
    <t>besoin de se remettre en question / besoin d'amour</t>
  </si>
  <si>
    <t>se sentir sans défense / en manque d'amour</t>
  </si>
  <si>
    <t>amour inconditionnel / acceptation de soi / gratitude envers la vie</t>
  </si>
  <si>
    <t>refuser de se remettre en question / refus de l'amour</t>
  </si>
  <si>
    <t xml:space="preserve">necesidad de cuestionarnos </t>
  </si>
  <si>
    <t>sentirse indefenso, falta de amor</t>
  </si>
  <si>
    <t>amor incondicional, aceptación de uno mismo, gratitud a la vida</t>
  </si>
  <si>
    <t>rechazo a cuestionarse uno mismo, rechazo al amor</t>
  </si>
  <si>
    <t>besoin d'avoir sa place sur Terre / besoin d'être utile</t>
  </si>
  <si>
    <t>sentiment d'être inutile ou pas au bon endroit / pas à sa juste place</t>
  </si>
  <si>
    <t>aller de l'avant tout en écoutant son corps / ne pas forcément répondre aux attentes</t>
  </si>
  <si>
    <t>prendre des responsabilités ou jouer un rôle pour justifier sa place ou son utilité</t>
  </si>
  <si>
    <t>necesidad de tener nuestro lugar en la Tierra, de ser útil</t>
  </si>
  <si>
    <t>sensación de ser inútil o de no estar en el lugar correcto, en el que nos corresponde</t>
  </si>
  <si>
    <t>avanzar escuchando al cuerpo, no responder necesariamente a las expectativas</t>
  </si>
  <si>
    <t>asumir responsabilidades o desempeñar un rol para justificar nuestro lugar, nuestra utilidad</t>
  </si>
  <si>
    <t>peur de se mettre des charges / se sentir vide à l'intérieur</t>
  </si>
  <si>
    <t>autorité naturelle émanant du corps / puissance de rayonnement / présence en soi</t>
  </si>
  <si>
    <t>necesidad de soportar para ocupar nuestro lugar</t>
  </si>
  <si>
    <t>miedo a cargar con algo, sentirse interiormente vacío</t>
  </si>
  <si>
    <t>autoridad natural que emana del cuerpo, poder de irradiar, presencia en uno mismo</t>
  </si>
  <si>
    <t>cargar con todo para que las cosas avancen</t>
  </si>
  <si>
    <t>besoin de créer pour montrer son individualité / besoin d'être le centre de l'univers</t>
  </si>
  <si>
    <t>se laisser vivre / ne rien imposer aux autres</t>
  </si>
  <si>
    <t>s'imposer aux autres / besoin excessif de faire</t>
  </si>
  <si>
    <t>necesidad de crear para mostrar nuestra individualidad, de ser el centro del universo</t>
  </si>
  <si>
    <t>dejarse vivir, no imponer nada a los demás</t>
  </si>
  <si>
    <t>hacer lo que hay que hacer para uno mismo</t>
  </si>
  <si>
    <t>imponerse a los demás, necesidad excesiva de hacer</t>
  </si>
  <si>
    <t>besoin de répondre à ses attentes / besoin de combler ses besoins</t>
  </si>
  <si>
    <t>joie communicative / aimer les choses simples / humilité / s'en remettre à l'univers</t>
  </si>
  <si>
    <t>necesidad de responder a nuestras expectativas, de colmar nuestras necesidades</t>
  </si>
  <si>
    <t>no actuar más que estando seguros de lo que elegimos</t>
  </si>
  <si>
    <t>alegría comunicativa, disfrutar de las cosas sencillas, humildad, entregarse al universo</t>
  </si>
  <si>
    <t>usar la rabia como motor para avanzar en la vida</t>
  </si>
  <si>
    <t>besoin d'être dur avec soi / sentiment que la vie est dure</t>
  </si>
  <si>
    <t>autosatisfaction / être prétentieux / rempli d'amour propre</t>
  </si>
  <si>
    <t>necesidad de ser duro consigo mismo, vida dura</t>
  </si>
  <si>
    <t>no poder quererse a sí mismo</t>
  </si>
  <si>
    <t>aceptarnos y querernos como somos</t>
  </si>
  <si>
    <t>autosatisfacción, ser pretencioso, con mucho amor propio</t>
  </si>
  <si>
    <t>besoin d'être soutenu par l'univers / besoin d'une remise en ordre intérieure</t>
  </si>
  <si>
    <t>se sentir dévalorisé / pas soutenu par l'univers</t>
  </si>
  <si>
    <t>se sentir valorisé et en retirer une force inépuisable / capacité à se régénérer sans le mental</t>
  </si>
  <si>
    <t>tendance à dévaloriser les autres / profiter de son pouvoir dans un but personnel</t>
  </si>
  <si>
    <t>necesidad de ser apoyado por el universo, necesidad de reordenarnos interiormente</t>
  </si>
  <si>
    <t>sentirse desvalorizado, no apoyado por el universo</t>
  </si>
  <si>
    <t>sentirse valorado, obtener de ello una fuerza inagotable, regenerarse sin la mente</t>
  </si>
  <si>
    <t>abusar de nuestro poder para algo personal, restar valor a otros para conseguir algo</t>
  </si>
  <si>
    <t>besoin de créer une famille d'âme / besoin de combler un vide par le spirituel</t>
  </si>
  <si>
    <t>ne pas écouter son âme / incarnation difficile / liens coupés avec la famille terrestre</t>
  </si>
  <si>
    <t>sentiment de faire partie de l'humanité / bien incarné sur Terre</t>
  </si>
  <si>
    <t>lien toxique avec un maître / devoir remplir une mission / conflit entre bien et mal</t>
  </si>
  <si>
    <t>necesidad de crear una familia álmica, necesidad de colmar un vacío con la espiritualidad</t>
  </si>
  <si>
    <t>no escuchar al alma, encarnación difícil, vínculos cortados con la familia terrestre</t>
  </si>
  <si>
    <t>sensación de formar parte de la humanidad, bien encarnado en la Tierra</t>
  </si>
  <si>
    <t>relación tóxica con un maestro, tener que llevar a cabo una misión, conflicto entre el bien y el mal</t>
  </si>
  <si>
    <t>sentiment d'être un étranger pour sa famille / incompréhension / insécurité chronique</t>
  </si>
  <si>
    <t>manipuler pour convaincre ou sentiment d'être manipulé sur le plan spirituel</t>
  </si>
  <si>
    <t>necesidad de parar y de crear vínculos sociales para sentirse comprendido</t>
  </si>
  <si>
    <t>sensación de ser un extraño para la familia, incomprensión, inseguridad crónica</t>
  </si>
  <si>
    <t>sensación de estar en el lugar correcto y rodeado de las personas adecuadas</t>
  </si>
  <si>
    <t>manipular para convencer o sensación de ser manipulado, en el plano espiritual</t>
  </si>
  <si>
    <t>rapidité instinctive / certitude instinctive</t>
  </si>
  <si>
    <t>necesidad de enfrentarse a la muerte</t>
  </si>
  <si>
    <t xml:space="preserve">no escuchar al instinto de supervivencia </t>
  </si>
  <si>
    <t>rapidez instintiva, certeza instintiva</t>
  </si>
  <si>
    <t>dejar lo inevitable para más adelante</t>
  </si>
  <si>
    <t>besoin de trouver l'âme sœur / besoin de réaliser ses rêves</t>
  </si>
  <si>
    <t>réprimer ou être coupé de son enfant intérieur / être un enfant non désiré</t>
  </si>
  <si>
    <t>s'adapter à tout / être connecté à son âme ou avoir trouvé son âme sœur</t>
  </si>
  <si>
    <t>résistance à toute évolution /  capacité à mettre une limite ferme</t>
  </si>
  <si>
    <t>necesidad de encontrar al alma gemela, necesidad de cumplir nuestros sueños</t>
  </si>
  <si>
    <t>reprimir al niño interior o estar desvinculado de él, ser un hijo no deseado</t>
  </si>
  <si>
    <t>adaptarse a todo, estar conectado al alma o haber encontrado nuestra alma gemela</t>
  </si>
  <si>
    <t>resistencia a todo tipo de evolución, capacidad para poner un límite firme</t>
  </si>
  <si>
    <t>ne pas s'adapter / résister et supporter ce qui vient de l'extérieur</t>
  </si>
  <si>
    <t>necesidad de integrar o de digerir una experiencia</t>
  </si>
  <si>
    <t>cerrarse a lo que ha de venir del exterior</t>
  </si>
  <si>
    <t>capacidad de aprovechar experiencias vividas para construirse</t>
  </si>
  <si>
    <t>no adaptarse, resistir y soportar lo que viene del exterior</t>
  </si>
  <si>
    <t>besoin de sécurité et de stabilité / besoin de tout assumer</t>
  </si>
  <si>
    <t>necesidad de seguridad y de estabilidad, necesidad de asumirlo todo</t>
  </si>
  <si>
    <t>falta o pérdida de entusiasmo</t>
  </si>
  <si>
    <t>hacer solo lo que tiene sentido para nosotros</t>
  </si>
  <si>
    <t>dispersión y exceso de entusiasmo</t>
  </si>
  <si>
    <t>besoin d'exprimer sa différence / besoin d'assumer son existence</t>
  </si>
  <si>
    <t>perte du sens de la vie / se retrouver seul dans la voie choisie</t>
  </si>
  <si>
    <t>créer sa voie / suivre ses rêves</t>
  </si>
  <si>
    <t>refus de se laisser imposer sa destinée / être à contre-courant</t>
  </si>
  <si>
    <t>necesidad de expresar nuestra diferencia, necesidad de asumir la propia existencia</t>
  </si>
  <si>
    <t>pérdida del sentido de la vida, encontrarse solo en el camino elegido</t>
  </si>
  <si>
    <t>crear nuestro camino, seguir nuestros sueños</t>
  </si>
  <si>
    <t>rechazo a dejarse imponer el propio destino, ir a contracorriente</t>
  </si>
  <si>
    <t>besoin d'avoir une base solide / besoin de réaliser concrètement</t>
  </si>
  <si>
    <t>instabilité / insécurité chronique / difficulté de passer à l'étape de réalisation</t>
  </si>
  <si>
    <t>capacité à réaliser ses idées / à créer sa sécurité</t>
  </si>
  <si>
    <t>devoir assurer ses arrières et être son propre soutien / être sur tous les fronts</t>
  </si>
  <si>
    <t>necesidad de tener una base sólida, necesidad de hacer de manera concreta</t>
  </si>
  <si>
    <t>inestabilidad, inseguridad crónica, dificultad para pasar a la fase de realización</t>
  </si>
  <si>
    <t>capacidad de llevar a cabo nuestras ideas, de crearnos seguridad</t>
  </si>
  <si>
    <t>tener que protegerse las espaldas y ser nuestro propio apoyo, estar en todos los frentes</t>
  </si>
  <si>
    <t>besoin d'exprimer sa créativité / besoin de transmettre ses connaissances</t>
  </si>
  <si>
    <t>solitude / potentiel de créativité non exprimé ou réprimé</t>
  </si>
  <si>
    <t>capacité à réaliser son potentiel / le diffuser ou transmettre son acquis</t>
  </si>
  <si>
    <t>necesidad de expresar la creatividad, necesidad de transmitir nuestros conocimientos</t>
  </si>
  <si>
    <t>soledad, potencial de creatividad no expresado o reprimido</t>
  </si>
  <si>
    <t>capacidad de realizar nuestro potencial, difundir o transmitir lo que hemos aprendido</t>
  </si>
  <si>
    <t>necesidad excesiva de transmitir nuestra creación a la colectividad o a la humanidad</t>
  </si>
  <si>
    <t>être partagé dans des choix de vie et reporter son action à plus tard / procrastination</t>
  </si>
  <si>
    <t>s'exprimer sans filtre / faire les choses de manière naturelle</t>
  </si>
  <si>
    <t>refus de toute autorité / stress de devoir passer à un acte concret</t>
  </si>
  <si>
    <t>necesidad de concretar en la materia y de avanzar</t>
  </si>
  <si>
    <t>estar dividido frente a opciones de vida y dejar la acción para más adelante, procrastinación</t>
  </si>
  <si>
    <t>expresarse sin filtros, hacer las cosas de manera natural</t>
  </si>
  <si>
    <t>rechazo a cualquier autoridad, estrés por tener que hacer algo concreto</t>
  </si>
  <si>
    <t>subir une autorité injuste / vivre par procuration (par ex. jumeau mort-né)</t>
  </si>
  <si>
    <t>capacité d'être partout à sa place / sentiment d'être bien avec les autres</t>
  </si>
  <si>
    <t>se battre pour avoir sa place sur Terre / se confronter aux mémoires liées à la mère</t>
  </si>
  <si>
    <t>necesidad de encontrar nuestro lugar en la Tierra</t>
  </si>
  <si>
    <t>soportar una autoridad injusta, vivir por poderes (por ejemplo: gemelo nacido muerto)</t>
  </si>
  <si>
    <t>capacidad de estar siempre en nuestro lugar, sensación de estar bien con los demás</t>
  </si>
  <si>
    <t>luchar para tener nuestro lugar en la Tierra, enfrentarse a las memorias relacionadas con la madre</t>
  </si>
  <si>
    <t>besoin d'agir pour avoir sa place sur Terre / pour sentir vivant</t>
  </si>
  <si>
    <t>être à sa juste place au sein de la création / vivre en harmonie avec tout</t>
  </si>
  <si>
    <t>necesidad de actuar para tener nuestro lugar en la Tierra, para sentirnos vivos</t>
  </si>
  <si>
    <t xml:space="preserve">abandonar o renunciar si no es justo </t>
  </si>
  <si>
    <t>estar en el lugar que nos corresponde en la creación, vivir en armonía con todo</t>
  </si>
  <si>
    <t>enfrentarse a las grandes fuerzas</t>
  </si>
  <si>
    <t>Besoin de recevoir / besoin de célébrer la vie</t>
  </si>
  <si>
    <t>sentiment de ne pas recevoir / ingratitude</t>
  </si>
  <si>
    <t>stabilité intérieure / gratitude envers la vie</t>
  </si>
  <si>
    <t>se battre pour avoir plus / individualisme excessif</t>
  </si>
  <si>
    <t>necesidad de recibir, necesidad de celebrar la vida</t>
  </si>
  <si>
    <t>sensación de no recibir, ingratitud</t>
  </si>
  <si>
    <t>estabilidad interior, gratitud a la vida</t>
  </si>
  <si>
    <t>luchar para tener más, individualismo excesivo</t>
  </si>
  <si>
    <t>besoin de changer de vie / besoin de se consacrer à quelque chose d'autre</t>
  </si>
  <si>
    <t>subir l'existence / encaisser / sentiment de ne pas être respecté</t>
  </si>
  <si>
    <t>être respecté et reconnu par les plans supérieurs ou pour sa spiritualité</t>
  </si>
  <si>
    <t>necesidad de cambiar de vida, de dedicarse a otra cosa</t>
  </si>
  <si>
    <t>soportar la existencia, aguantar, sensación de no ser respetado</t>
  </si>
  <si>
    <t>ser respetado y reconocido por los planos superiores o por nuestra espiritualidad</t>
  </si>
  <si>
    <t>necesidad excesiva de ser respetado y reconocido en el plano espiritual</t>
  </si>
  <si>
    <t>négativisme / subir le karma familial</t>
  </si>
  <si>
    <t>en paix avec son karma / humilité</t>
  </si>
  <si>
    <t>refus du karma des parents / générer des conflits d'autorité sur le plan spirituel</t>
  </si>
  <si>
    <t>necesidad de cambiar nuestro karma</t>
  </si>
  <si>
    <t>negatividad, soportar el karma familiar</t>
  </si>
  <si>
    <t>en paz con el karma, humildad</t>
  </si>
  <si>
    <t>rechazo al karma de los padres, generar conflictos de autoridad en el plano espiritual</t>
  </si>
  <si>
    <t>besoin de participer à l'équilibre des polarités ou des forces</t>
  </si>
  <si>
    <t>équilibre entre deux forces opposées / sortir du jugement du collectif / neutralité</t>
  </si>
  <si>
    <t>résistance et révolte chroniques / générer des déséquilibres</t>
  </si>
  <si>
    <t>necesidad de participar en el equilibrio de las polaridades</t>
  </si>
  <si>
    <t>impotencia ante los desequilibrios y las injusticias</t>
  </si>
  <si>
    <t>equilibrio entre dos fuerzas opuestas, salir del juicio de la colectividad, neutralidad</t>
  </si>
  <si>
    <t>resistencia y revuelta crónicas, generar desequilibrios</t>
  </si>
  <si>
    <t>besoin de mettre en œuvre son idéal ou son idéologie</t>
  </si>
  <si>
    <t>efficience / se contenter de peu / fonctionner avec ce que l'on a</t>
  </si>
  <si>
    <t>imposer son idéal ou son idéologie / en conflit avec l'autorité supérieure</t>
  </si>
  <si>
    <t>necesidad de poner en práctica nuestro ideal, nuestra ideología</t>
  </si>
  <si>
    <t>limitarnos voluntariamente o sentirnos limitados</t>
  </si>
  <si>
    <t>eficacia, conformarse con poco, hacer con lo que se tiene</t>
  </si>
  <si>
    <t>imponer nuestro ideal, nuestra ideología, conflicto con la autoridad superior</t>
  </si>
  <si>
    <t>besoin de faire de l'ordre pour diminuer les charges / besoin de reprendre le contrôle de sa vie</t>
  </si>
  <si>
    <t>subir les charges données par le collectif / limités par les peurs ancestrales</t>
  </si>
  <si>
    <t>capacité à sortir des charges du collectif / être soutenu et porté par le collectif</t>
  </si>
  <si>
    <t>devoir prendre sur soi pour soutenir les autres / devoir affronter ses peurs ancestrales</t>
  </si>
  <si>
    <t>necesidad de poner orden para disminuir las cargas, de recuperar el control de nuestra vida</t>
  </si>
  <si>
    <t>soportar las cargas procedentes de la colectividad, limitación causada por miedos ancestrales</t>
  </si>
  <si>
    <t>capacidad de salir de las cargas de la colectividad y de tener apoyo y ayuda de la colectividad</t>
  </si>
  <si>
    <t>tener que cargar con todo para apoyar a los demás, hacer frente a miedos ancestrales</t>
  </si>
  <si>
    <t>beoin de retrouver son centre et son calme</t>
  </si>
  <si>
    <t>submergé par la situation / manque de ressources / perte de moyens</t>
  </si>
  <si>
    <t>avoir le collectif contre soi / devoir faire face aux imprévus / avoir une personnalité éclatée</t>
  </si>
  <si>
    <t>necesidad de recuperar nuestro centro, de recuperar la tranquilidad</t>
  </si>
  <si>
    <t>asfixiado por la situación, falta de recursos, pérdida de medios</t>
  </si>
  <si>
    <t>capacidad de recuperar la tranquilidad estando centrado en sí mismo</t>
  </si>
  <si>
    <t>tener a la colectividad contra uno, tener que hacer frente a imprevistos, personalidad dividida</t>
  </si>
  <si>
    <t>liberté individuelle restreinte / espace de liberté limité</t>
  </si>
  <si>
    <t>refus de se laisser imposer par les autres / devoir défendre sa liberté</t>
  </si>
  <si>
    <t>necesidad de un espacio de libertad</t>
  </si>
  <si>
    <t>libertad individual restringida, espacio de libertad limitado</t>
  </si>
  <si>
    <t>gran espacio de libertad</t>
  </si>
  <si>
    <t>rechazo a dejar que nos impongan algo, tener que defender nuestra libertad</t>
  </si>
  <si>
    <t>avoir mis une partie de soi de côté / sentiment d'inexister pour les autres</t>
  </si>
  <si>
    <t>être clair sur qui l'on est / ne pas générer de dépendances sur aucun plan</t>
  </si>
  <si>
    <t>dépendance affective (proche / maître spirituel / défunt) / rôle exagéré ou inapproprié</t>
  </si>
  <si>
    <t>necesidad de identificarse con un rol claro</t>
  </si>
  <si>
    <t>haber dejado de lado una parte de nosotros mismos , sensación de no existir para los demás</t>
  </si>
  <si>
    <t>tener claro quién soy, no generar dependencias en ningún plano</t>
  </si>
  <si>
    <t>dependencia afectiva (alguien cercano, maestro espiritual, difunto), rol exagerado o inadecuado</t>
  </si>
  <si>
    <t>besoin d'agir et de décider pour aller de l'avant / besoin de synchronicités</t>
  </si>
  <si>
    <t>ne pas voir les synchronicités qui se présentent / passer à côté</t>
  </si>
  <si>
    <t>en phase avec sa destinée /  foi / utiliser les synchronicités pour décider et avancer</t>
  </si>
  <si>
    <t>necesidad de actuar y de decidir para avanzar, necesidad de sincronías</t>
  </si>
  <si>
    <t>no ver las sincronías que se presentan, dejarlas pasar</t>
  </si>
  <si>
    <t>en conexión con nuestro destino, fe, servirse de las sincronías para decidir y avanzar</t>
  </si>
  <si>
    <t>forzar al destino para avanzar</t>
  </si>
  <si>
    <t>angoisse existentielle / repli sur soi / peur de la maladie / peur de mourir</t>
  </si>
  <si>
    <t>faire plaisir à son corps / sentir à l'avance les besoins de son corps</t>
  </si>
  <si>
    <t>être en conflit avec son corps / générer des actions inutiles pour se sentir exister</t>
  </si>
  <si>
    <t>necesidad de exteriorizar para sentirse vivo</t>
  </si>
  <si>
    <t>angustia existencial, encerrarse en uno mismo, miedo a la enfermedad, miedo a morir</t>
  </si>
  <si>
    <t>complacer al cuerpo, sentir de antemano las necesidades del cuerpo</t>
  </si>
  <si>
    <t>estar en conflicto con el cuerpo, hacer cosas inútiles para sentir que existimos</t>
  </si>
  <si>
    <t>besoin de retrouver son enfant intérieur / besoin de trouver l'âme sœur / besoin de se sentir accompagné</t>
  </si>
  <si>
    <t>coupé de son enfant intérieur / séparé de son âme sœur / perdu son innocence</t>
  </si>
  <si>
    <t>joie simple / se sentir accompagné (âme sœur / ange gardien / défunt / être spirituel)</t>
  </si>
  <si>
    <t>réprimer son enfant intérieur / tristesse cachée par une fausse joie / vécu traumatisant</t>
  </si>
  <si>
    <t>necesidad de volver a encontrar al niño interior, de tener un alma gemela, de sentirse acompañado</t>
  </si>
  <si>
    <t>separado del niño interior, de nuestra alma gemela, inocencia perdida</t>
  </si>
  <si>
    <t>alegría sencilla, sentirse acompañado (alma gemela, ángel guardián, difunto, ser espiritual)</t>
  </si>
  <si>
    <t>reprimir al niño interior, tristeza oculta por una falsa alegría, vivencias traumatizantes</t>
  </si>
  <si>
    <t>incarnation difficile / souffrance d'être dans un corps / peur de vivre / peur de souffrir</t>
  </si>
  <si>
    <t>refus de son incarnation / de son karma personnel et familial</t>
  </si>
  <si>
    <t>necesidad de comprometerse por completo en esta vida</t>
  </si>
  <si>
    <t>encarnación difícil, sufrimiento por estar en un cuerpo, miedo a vivir, a sufrir</t>
  </si>
  <si>
    <t>vivir plenamente esta existencia</t>
  </si>
  <si>
    <t>rechazo a la encarnación, al karma personal y familiar</t>
  </si>
  <si>
    <t>besoin d'évoluer / besoin d'assouvir ses attentes pour cette vie</t>
  </si>
  <si>
    <t>remettre à plus tard / reporter à sa prochaine incarnation</t>
  </si>
  <si>
    <t>refus d'utiliser cette incarnation pour se transformer / refus d'évoluer</t>
  </si>
  <si>
    <t>necesidad de evolucionar, necesidad de satisfacer nuestras expectativas para esta vida</t>
  </si>
  <si>
    <t>dejar para más adelante, para la siguiente encarnación</t>
  </si>
  <si>
    <t>utilizar plenamente esta vida para evolucionar</t>
  </si>
  <si>
    <t>rechazo a utilizar esta encarnación para transformarse, rechazo a evolucionar</t>
  </si>
  <si>
    <t>besoin d'être entouré de personnes aimantes</t>
  </si>
  <si>
    <t>manque d'entourage aimant / manque d'amour</t>
  </si>
  <si>
    <t>refus de liens affectifs / refus de l'amour</t>
  </si>
  <si>
    <t>necesidad de estar rodeado de personas cariñosas</t>
  </si>
  <si>
    <t>falta de un entorno amoroso</t>
  </si>
  <si>
    <t>sensación de estar rodeado de personas amorosas</t>
  </si>
  <si>
    <t>rechazo a lazos afectivos, rechazo al amor</t>
  </si>
  <si>
    <t>résistance face à la vie / croyances limitantes</t>
  </si>
  <si>
    <t>necesidad de concretar nuestros sueños</t>
  </si>
  <si>
    <t>falta de voluntad para concretar los sueños</t>
  </si>
  <si>
    <t>voluntad y capacidad de cumplir nuestros sueños</t>
  </si>
  <si>
    <t>resistencia frente a la vida, creencias limitantes</t>
  </si>
  <si>
    <t xml:space="preserve">besoin de toute son énergie (pour un déf ou une expérience difficile ou pour transmettre la connaissance) </t>
  </si>
  <si>
    <t>être dans la survie / ne pas accepter de vivre cette expérience</t>
  </si>
  <si>
    <t xml:space="preserve">necesidad de toda nuestra energía (desafío, experiencia difícil, transmitir el conocimiento) </t>
  </si>
  <si>
    <t>estar en supervivencia, no aceptar vivir esta experiencia</t>
  </si>
  <si>
    <t>compartir nuestra experiencia de vida o transmitir nuestros conocimientos</t>
  </si>
  <si>
    <t>resistirse a las experiencias de la vida o hacer lo posible por posponerlas</t>
  </si>
  <si>
    <t>ne pas investir ou ne pas aimer toutes les parties de son corps</t>
  </si>
  <si>
    <t>s'aimer tel que l'on est / s'aimer dans sa totalité</t>
  </si>
  <si>
    <t>necesidad de estar plenamente en el cuerpo</t>
  </si>
  <si>
    <t>no amar ni prestar atención a todas las partes de nuestro cuerpo</t>
  </si>
  <si>
    <t>amarnos como somos, por completo</t>
  </si>
  <si>
    <t>rechazo a algunas partes del cuerpo</t>
  </si>
  <si>
    <t>prendre sur soi les malheurs du monde et en subir les effets</t>
  </si>
  <si>
    <t>compatissant sans être déstabilisé par les problème des autres / œuvrer avec justesse</t>
  </si>
  <si>
    <t>necesidad de utilizar nuestra energía para reducir los conflictos y la miseria en el mundo</t>
  </si>
  <si>
    <t>cargar con todas las desgracias del mundo, soportar sus efectos</t>
  </si>
  <si>
    <t>complaciente, no desestabilizado por la miseria en el mundo, actuar con acierto</t>
  </si>
  <si>
    <t>luchar contra los conflictos y la miseria en el mundo</t>
  </si>
  <si>
    <t>ne pas intégrer dans ses cellules les expériences vécues / pas bénéfice durable</t>
  </si>
  <si>
    <t xml:space="preserve">necesidad de integrar una experiencia espiritual en el cuerpo </t>
  </si>
  <si>
    <t>no integrar en nuestras células las experiencias vividas, sin beneficio duradero</t>
  </si>
  <si>
    <t>capacidad de integrar de un modo duradero en el ADN los beneficios de una experiencia vivida</t>
  </si>
  <si>
    <t>resistirse a las transformaciones o a las sanaciones</t>
  </si>
  <si>
    <t xml:space="preserve">besoin d'offrir de la stabilité ou de la sécurité sur tous les plans </t>
  </si>
  <si>
    <t>ne vouloir prendre aucune responsabilité / instabilité et insécurité chronique</t>
  </si>
  <si>
    <t>fuite dans le spirituel / se sentir responsable de tout ce qui arrive</t>
  </si>
  <si>
    <t xml:space="preserve">necesidad de brindar estabilidad, de brindar seguridad en todos los planos </t>
  </si>
  <si>
    <t>no querer asumir responsabilidades, inestabilidad e inseguridad crónica</t>
  </si>
  <si>
    <t>no ser responsables más que de nuestra propia vida</t>
  </si>
  <si>
    <t>huida hacia lo espiritual, sentirse responsable de todo lo que ocurre</t>
  </si>
  <si>
    <t>besoin de tourner en dérision / besoin de faire sauter les structures</t>
  </si>
  <si>
    <t>désespoir / peur de lâcher de vieux schémas</t>
  </si>
  <si>
    <t>ne pas se prendre au sérieux / obligé de rien / libération profonde</t>
  </si>
  <si>
    <t>révolte contre le monde / autodestruction</t>
  </si>
  <si>
    <t>necesidad de burlarse, de romper moldes</t>
  </si>
  <si>
    <t>desesperación, miedo a dejar ir viejos esquemas</t>
  </si>
  <si>
    <t>no tomarse en serio, sin obligaciones, liberación profunda</t>
  </si>
  <si>
    <t>rebelión contra el mundo, autodestrucción</t>
  </si>
  <si>
    <t>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</si>
</sst>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8" x14ac:knownFonts="1">
    <font>
      <sz val="11"/>
      <color theme="1"/>
      <name val="Calibri"/>
      <family val="2"/>
      <scheme val="minor"/>
    </font>
    <font>
      <sz val="12"/>
      <name val="Calibri"/>
      <family val="2"/>
      <scheme val="minor"/>
    </font>
    <font>
      <sz val="11"/>
      <name val="Calibri"/>
      <family val="2"/>
      <scheme val="minor"/>
    </font>
    <font>
      <sz val="1"/>
      <color theme="0" tint="-4.9989318521683403E-2"/>
      <name val="Calibri"/>
      <family val="2"/>
      <scheme val="minor"/>
    </font>
    <font>
      <sz val="12"/>
      <color theme="1"/>
      <name val="Calibri"/>
      <family val="2"/>
      <scheme val="minor"/>
    </font>
    <font>
      <b/>
      <sz val="12"/>
      <color theme="1"/>
      <name val="Calibri"/>
      <family val="2"/>
      <scheme val="minor"/>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0"/>
      <color theme="1"/>
      <name val="Calibri"/>
      <family val="2"/>
      <scheme val="minor"/>
    </font>
    <font>
      <sz val="12"/>
      <color theme="0"/>
      <name val="Calibri"/>
      <family val="2"/>
      <scheme val="minor"/>
    </font>
    <font>
      <b/>
      <sz val="16"/>
      <color theme="0"/>
      <name val="Calibri"/>
      <family val="2"/>
      <scheme val="minor"/>
    </font>
    <font>
      <sz val="16"/>
      <color theme="1"/>
      <name val="Calibri"/>
      <family val="2"/>
      <scheme val="minor"/>
    </font>
    <font>
      <b/>
      <sz val="16"/>
      <color theme="1"/>
      <name val="Calibri"/>
      <family val="2"/>
      <scheme val="minor"/>
    </font>
    <font>
      <sz val="24"/>
      <color theme="1"/>
      <name val="Calibri"/>
      <family val="2"/>
      <scheme val="minor"/>
    </font>
    <font>
      <b/>
      <sz val="24"/>
      <color theme="0"/>
      <name val="Calibri"/>
      <family val="2"/>
      <scheme val="minor"/>
    </font>
    <font>
      <sz val="20"/>
      <color theme="0"/>
      <name val="Calibri"/>
      <family val="2"/>
      <scheme val="minor"/>
    </font>
    <font>
      <sz val="14"/>
      <color theme="1"/>
      <name val="Calibri"/>
      <family val="2"/>
      <scheme val="minor"/>
    </font>
    <font>
      <sz val="26"/>
      <color theme="1"/>
      <name val="Calibri"/>
      <family val="2"/>
      <scheme val="minor"/>
    </font>
    <font>
      <b/>
      <sz val="12"/>
      <color theme="0"/>
      <name val="Calibri"/>
      <family val="2"/>
      <scheme val="minor"/>
    </font>
    <font>
      <sz val="12"/>
      <color theme="0"/>
      <name val="Calibri"/>
      <family val="2"/>
    </font>
    <font>
      <b/>
      <sz val="12"/>
      <color theme="0"/>
      <name val="Calibri"/>
      <family val="2"/>
    </font>
    <font>
      <sz val="12"/>
      <color theme="0"/>
      <name val="Times"/>
    </font>
    <font>
      <sz val="22"/>
      <color theme="1"/>
      <name val="Calibri"/>
      <family val="2"/>
      <scheme val="minor"/>
    </font>
    <font>
      <sz val="11"/>
      <color rgb="FFFF0000"/>
      <name val="Calibri"/>
      <family val="2"/>
      <scheme val="minor"/>
    </font>
    <font>
      <b/>
      <sz val="24"/>
      <color theme="1"/>
      <name val="Calibri"/>
      <family val="2"/>
      <scheme val="minor"/>
    </font>
    <font>
      <sz val="14"/>
      <color rgb="FF000000"/>
      <name val="Calibri"/>
      <family val="2"/>
      <scheme val="minor"/>
    </font>
    <font>
      <b/>
      <sz val="14"/>
      <color theme="1"/>
      <name val="Calibri"/>
      <family val="2"/>
      <scheme val="minor"/>
    </font>
    <font>
      <b/>
      <sz val="14"/>
      <color theme="1"/>
      <name val="Cambria"/>
      <family val="1"/>
    </font>
    <font>
      <sz val="16"/>
      <color rgb="FF000000"/>
      <name val="Cambria"/>
      <family val="1"/>
    </font>
    <font>
      <sz val="14"/>
      <color theme="1"/>
      <name val="Cambria"/>
      <family val="1"/>
    </font>
    <font>
      <b/>
      <sz val="20"/>
      <color theme="1"/>
      <name val="Calibri"/>
      <family val="2"/>
      <scheme val="minor"/>
    </font>
    <font>
      <sz val="18"/>
      <color theme="1"/>
      <name val="Calibri"/>
      <family val="2"/>
      <scheme val="minor"/>
    </font>
    <font>
      <sz val="9"/>
      <color indexed="81"/>
      <name val="Tahoma"/>
      <family val="2"/>
    </font>
    <font>
      <b/>
      <sz val="9"/>
      <color indexed="81"/>
      <name val="Tahoma"/>
      <family val="2"/>
    </font>
    <font>
      <b/>
      <sz val="14"/>
      <color indexed="81"/>
      <name val="Tahoma"/>
      <family val="2"/>
    </font>
    <font>
      <sz val="12"/>
      <color rgb="FFFF0000"/>
      <name val="Calibri"/>
      <family val="2"/>
      <scheme val="minor"/>
    </font>
  </fonts>
  <fills count="44">
    <fill>
      <patternFill patternType="none"/>
    </fill>
    <fill>
      <patternFill patternType="gray125"/>
    </fill>
    <fill>
      <patternFill patternType="solid">
        <fgColor theme="4" tint="0.79998168889431442"/>
        <bgColor theme="4" tint="0.79998168889431442"/>
      </patternFill>
    </fill>
    <fill>
      <patternFill patternType="solid">
        <fgColor rgb="FFFF0000"/>
        <bgColor indexed="64"/>
      </patternFill>
    </fill>
    <fill>
      <patternFill patternType="solid">
        <fgColor rgb="FFFF33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990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CC0000"/>
        <bgColor indexed="64"/>
      </patternFill>
    </fill>
    <fill>
      <patternFill patternType="solid">
        <fgColor rgb="FFFF5050"/>
        <bgColor indexed="64"/>
      </patternFill>
    </fill>
    <fill>
      <patternFill patternType="solid">
        <fgColor rgb="FF66FF66"/>
        <bgColor indexed="64"/>
      </patternFill>
    </fill>
    <fill>
      <patternFill patternType="solid">
        <fgColor rgb="FF33CC33"/>
        <bgColor indexed="64"/>
      </patternFill>
    </fill>
    <fill>
      <patternFill patternType="solid">
        <fgColor rgb="FF008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79998168889431442"/>
        <bgColor indexed="64"/>
      </patternFill>
    </fill>
    <fill>
      <patternFill patternType="solid">
        <fgColor theme="4"/>
        <bgColor theme="4"/>
      </patternFill>
    </fill>
    <fill>
      <patternFill patternType="solid">
        <fgColor rgb="FF9933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CCFF33"/>
        <bgColor indexed="64"/>
      </patternFill>
    </fill>
    <fill>
      <patternFill patternType="solid">
        <fgColor rgb="FFFF6600"/>
        <bgColor indexed="64"/>
      </patternFill>
    </fill>
    <fill>
      <patternFill patternType="solid">
        <fgColor rgb="FFCC0066"/>
        <bgColor indexed="64"/>
      </patternFill>
    </fill>
    <fill>
      <patternFill patternType="solid">
        <fgColor theme="5" tint="-0.249977111117893"/>
        <bgColor indexed="64"/>
      </patternFill>
    </fill>
    <fill>
      <patternFill patternType="solid">
        <fgColor theme="1"/>
        <bgColor indexed="64"/>
      </patternFill>
    </fill>
    <fill>
      <patternFill patternType="solid">
        <fgColor rgb="FFFF00FF"/>
        <bgColor indexed="64"/>
      </patternFill>
    </fill>
    <fill>
      <patternFill patternType="solid">
        <fgColor rgb="FF7030A0"/>
        <bgColor indexed="64"/>
      </patternFill>
    </fill>
    <fill>
      <patternFill patternType="solid">
        <fgColor rgb="FF002060"/>
        <bgColor indexed="64"/>
      </patternFill>
    </fill>
    <fill>
      <patternFill patternType="solid">
        <fgColor rgb="FF00B0F0"/>
        <bgColor indexed="64"/>
      </patternFill>
    </fill>
    <fill>
      <patternFill patternType="solid">
        <fgColor rgb="FF00FFCC"/>
        <bgColor indexed="64"/>
      </patternFill>
    </fill>
    <fill>
      <patternFill patternType="solid">
        <fgColor theme="7"/>
        <bgColor indexed="64"/>
      </patternFill>
    </fill>
    <fill>
      <patternFill patternType="solid">
        <fgColor theme="3" tint="0.79998168889431442"/>
        <bgColor theme="4" tint="0.79998168889431442"/>
      </patternFill>
    </fill>
    <fill>
      <patternFill patternType="solid">
        <fgColor theme="5" tint="0.79998168889431442"/>
        <bgColor theme="4" tint="0.79998168889431442"/>
      </patternFill>
    </fill>
    <fill>
      <patternFill patternType="solid">
        <fgColor theme="5" tint="0.79998168889431442"/>
        <bgColor indexed="64"/>
      </patternFill>
    </fill>
    <fill>
      <patternFill patternType="solid">
        <fgColor theme="2" tint="-0.249977111117893"/>
        <bgColor theme="4" tint="0.79998168889431442"/>
      </patternFill>
    </fill>
    <fill>
      <patternFill patternType="solid">
        <fgColor theme="2" tint="-0.249977111117893"/>
        <bgColor indexed="64"/>
      </patternFill>
    </fill>
    <fill>
      <patternFill patternType="solid">
        <fgColor theme="4" tint="-0.249977111117893"/>
        <bgColor indexed="64"/>
      </patternFill>
    </fill>
  </fills>
  <borders count="53">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style="thin">
        <color theme="4" tint="0.39997558519241921"/>
      </top>
      <bottom/>
      <diagonal/>
    </border>
    <border>
      <left/>
      <right style="thick">
        <color auto="1"/>
      </right>
      <top style="thin">
        <color theme="4" tint="0.3999755851924192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style="thin">
        <color theme="4" tint="0.39997558519241921"/>
      </top>
      <bottom/>
      <diagonal/>
    </border>
    <border>
      <left style="thick">
        <color auto="1"/>
      </left>
      <right style="thick">
        <color auto="1"/>
      </right>
      <top style="thin">
        <color theme="4" tint="0.39997558519241921"/>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medium">
        <color auto="1"/>
      </left>
      <right style="medium">
        <color auto="1"/>
      </right>
      <top/>
      <bottom/>
      <diagonal/>
    </border>
    <border>
      <left style="thick">
        <color auto="1"/>
      </left>
      <right style="medium">
        <color auto="1"/>
      </right>
      <top/>
      <bottom/>
      <diagonal/>
    </border>
    <border>
      <left style="medium">
        <color auto="1"/>
      </left>
      <right style="thick">
        <color auto="1"/>
      </right>
      <top/>
      <bottom/>
      <diagonal/>
    </border>
    <border>
      <left style="thick">
        <color auto="1"/>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style="thick">
        <color auto="1"/>
      </right>
      <top/>
      <bottom style="thick">
        <color auto="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ck">
        <color theme="4" tint="0.39994506668294322"/>
      </left>
      <right/>
      <top style="thick">
        <color theme="4" tint="0.39994506668294322"/>
      </top>
      <bottom/>
      <diagonal/>
    </border>
    <border>
      <left/>
      <right/>
      <top style="thick">
        <color theme="4" tint="0.39994506668294322"/>
      </top>
      <bottom/>
      <diagonal/>
    </border>
    <border>
      <left/>
      <right style="thick">
        <color theme="4" tint="0.39994506668294322"/>
      </right>
      <top style="thick">
        <color theme="4" tint="0.39994506668294322"/>
      </top>
      <bottom/>
      <diagonal/>
    </border>
    <border>
      <left style="thick">
        <color theme="4" tint="0.39994506668294322"/>
      </left>
      <right/>
      <top style="thin">
        <color theme="4" tint="0.39997558519241921"/>
      </top>
      <bottom/>
      <diagonal/>
    </border>
    <border>
      <left/>
      <right style="thick">
        <color theme="4" tint="0.39994506668294322"/>
      </right>
      <top style="thin">
        <color theme="4" tint="0.39997558519241921"/>
      </top>
      <bottom/>
      <diagonal/>
    </border>
    <border>
      <left style="thin">
        <color theme="4" tint="0.39997558519241921"/>
      </left>
      <right style="thick">
        <color theme="4" tint="0.39994506668294322"/>
      </right>
      <top style="thin">
        <color theme="4" tint="0.39997558519241921"/>
      </top>
      <bottom/>
      <diagonal/>
    </border>
    <border>
      <left style="thick">
        <color theme="4" tint="0.39994506668294322"/>
      </left>
      <right/>
      <top style="thin">
        <color theme="4" tint="0.39997558519241921"/>
      </top>
      <bottom style="thick">
        <color theme="4" tint="0.39994506668294322"/>
      </bottom>
      <diagonal/>
    </border>
    <border>
      <left style="thin">
        <color theme="4" tint="0.39997558519241921"/>
      </left>
      <right/>
      <top style="thin">
        <color theme="4" tint="0.39997558519241921"/>
      </top>
      <bottom style="thick">
        <color theme="4" tint="0.39994506668294322"/>
      </bottom>
      <diagonal/>
    </border>
    <border>
      <left style="thin">
        <color theme="4" tint="0.39997558519241921"/>
      </left>
      <right style="thick">
        <color theme="4" tint="0.39994506668294322"/>
      </right>
      <top style="thin">
        <color theme="4" tint="0.39997558519241921"/>
      </top>
      <bottom style="thick">
        <color theme="4" tint="0.39994506668294322"/>
      </bottom>
      <diagonal/>
    </border>
    <border>
      <left style="thick">
        <color theme="4" tint="0.39991454817346722"/>
      </left>
      <right/>
      <top style="thick">
        <color theme="4" tint="0.39991454817346722"/>
      </top>
      <bottom style="thick">
        <color theme="4" tint="0.39994506668294322"/>
      </bottom>
      <diagonal/>
    </border>
    <border>
      <left/>
      <right/>
      <top style="thick">
        <color theme="4" tint="0.39991454817346722"/>
      </top>
      <bottom style="thick">
        <color theme="4" tint="0.39994506668294322"/>
      </bottom>
      <diagonal/>
    </border>
    <border>
      <left/>
      <right style="thick">
        <color theme="4" tint="0.39991454817346722"/>
      </right>
      <top style="thick">
        <color theme="4" tint="0.39991454817346722"/>
      </top>
      <bottom style="thick">
        <color theme="4" tint="0.39994506668294322"/>
      </bottom>
      <diagonal/>
    </border>
    <border>
      <left style="thick">
        <color theme="4" tint="0.39991454817346722"/>
      </left>
      <right/>
      <top style="thick">
        <color theme="4" tint="0.39994506668294322"/>
      </top>
      <bottom/>
      <diagonal/>
    </border>
    <border>
      <left/>
      <right style="thick">
        <color theme="4" tint="0.39991454817346722"/>
      </right>
      <top style="thick">
        <color theme="4" tint="0.39994506668294322"/>
      </top>
      <bottom/>
      <diagonal/>
    </border>
    <border>
      <left style="thick">
        <color theme="4" tint="0.39991454817346722"/>
      </left>
      <right/>
      <top style="thin">
        <color theme="4" tint="0.39997558519241921"/>
      </top>
      <bottom/>
      <diagonal/>
    </border>
    <border>
      <left style="thin">
        <color theme="4" tint="0.39997558519241921"/>
      </left>
      <right style="thick">
        <color theme="4" tint="0.39991454817346722"/>
      </right>
      <top style="thin">
        <color theme="4" tint="0.39997558519241921"/>
      </top>
      <bottom/>
      <diagonal/>
    </border>
    <border>
      <left/>
      <right style="thick">
        <color theme="4" tint="0.39991454817346722"/>
      </right>
      <top style="thin">
        <color theme="4" tint="0.39997558519241921"/>
      </top>
      <bottom/>
      <diagonal/>
    </border>
    <border>
      <left style="thick">
        <color auto="1"/>
      </left>
      <right style="medium">
        <color auto="1"/>
      </right>
      <top style="thick">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right/>
      <top/>
      <bottom style="medium">
        <color auto="1"/>
      </bottom>
      <diagonal/>
    </border>
  </borders>
  <cellStyleXfs count="3">
    <xf numFmtId="0" fontId="0" fillId="0" borderId="0"/>
    <xf numFmtId="0" fontId="6" fillId="0" borderId="0"/>
    <xf numFmtId="0" fontId="4" fillId="0" borderId="0"/>
  </cellStyleXfs>
  <cellXfs count="259">
    <xf numFmtId="0" fontId="0" fillId="0" borderId="0" xfId="0"/>
    <xf numFmtId="0" fontId="0" fillId="0" borderId="0" xfId="0"/>
    <xf numFmtId="1" fontId="0" fillId="0" borderId="0" xfId="0" applyNumberFormat="1"/>
    <xf numFmtId="0" fontId="1" fillId="0" borderId="0" xfId="0" applyNumberFormat="1" applyFont="1" applyAlignment="1">
      <alignment wrapText="1"/>
    </xf>
    <xf numFmtId="0" fontId="1" fillId="0" borderId="0" xfId="0" applyFont="1"/>
    <xf numFmtId="0" fontId="2" fillId="0" borderId="0" xfId="0" applyNumberFormat="1" applyFont="1" applyAlignment="1">
      <alignment wrapText="1"/>
    </xf>
    <xf numFmtId="164" fontId="1" fillId="0" borderId="0" xfId="0" applyNumberFormat="1" applyFont="1" applyAlignment="1">
      <alignment wrapText="1"/>
    </xf>
    <xf numFmtId="0" fontId="0" fillId="4" borderId="0" xfId="0" applyFill="1"/>
    <xf numFmtId="0" fontId="0" fillId="5" borderId="0" xfId="0" applyFill="1"/>
    <xf numFmtId="0" fontId="0" fillId="6" borderId="0" xfId="0" applyFill="1"/>
    <xf numFmtId="0" fontId="0" fillId="8" borderId="0" xfId="0" applyFill="1"/>
    <xf numFmtId="0" fontId="0" fillId="0" borderId="5" xfId="0" applyBorder="1"/>
    <xf numFmtId="0" fontId="0" fillId="0" borderId="0" xfId="0" applyBorder="1"/>
    <xf numFmtId="0" fontId="0" fillId="0" borderId="7" xfId="0" applyBorder="1"/>
    <xf numFmtId="0" fontId="0" fillId="0" borderId="8" xfId="0" applyBorder="1"/>
    <xf numFmtId="0" fontId="0" fillId="0" borderId="2" xfId="0" applyBorder="1"/>
    <xf numFmtId="0" fontId="0" fillId="0" borderId="4" xfId="0" applyBorder="1"/>
    <xf numFmtId="0" fontId="1" fillId="0" borderId="5" xfId="0" applyNumberFormat="1" applyFont="1" applyBorder="1" applyAlignment="1">
      <alignment wrapText="1"/>
    </xf>
    <xf numFmtId="0" fontId="3" fillId="2" borderId="9" xfId="0" applyFont="1" applyFill="1" applyBorder="1"/>
    <xf numFmtId="0" fontId="1" fillId="0" borderId="7" xfId="0" applyNumberFormat="1" applyFont="1" applyBorder="1" applyAlignment="1">
      <alignment wrapText="1"/>
    </xf>
    <xf numFmtId="0" fontId="3" fillId="2" borderId="10" xfId="0" applyFont="1" applyFill="1" applyBorder="1"/>
    <xf numFmtId="0" fontId="0" fillId="0" borderId="11" xfId="0" applyBorder="1"/>
    <xf numFmtId="0" fontId="1" fillId="0" borderId="12" xfId="0" applyNumberFormat="1" applyFont="1" applyBorder="1" applyAlignment="1">
      <alignment wrapText="1"/>
    </xf>
    <xf numFmtId="0" fontId="3" fillId="2" borderId="13" xfId="0" applyFont="1" applyFill="1" applyBorder="1"/>
    <xf numFmtId="0" fontId="3" fillId="2" borderId="14" xfId="0" applyFont="1" applyFill="1" applyBorder="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1" fontId="0" fillId="0" borderId="0" xfId="0" applyNumberFormat="1" applyBorder="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1" fontId="0" fillId="0" borderId="6" xfId="0" applyNumberFormat="1" applyBorder="1"/>
    <xf numFmtId="0" fontId="3" fillId="2" borderId="6" xfId="0" applyFont="1" applyFill="1" applyBorder="1"/>
    <xf numFmtId="0" fontId="3" fillId="2" borderId="12" xfId="0" applyFont="1" applyFill="1" applyBorder="1"/>
    <xf numFmtId="0" fontId="0" fillId="0" borderId="15" xfId="0" applyBorder="1" applyAlignment="1">
      <alignment textRotation="180"/>
    </xf>
    <xf numFmtId="0" fontId="0" fillId="0" borderId="16" xfId="0" applyBorder="1" applyAlignment="1">
      <alignment textRotation="180"/>
    </xf>
    <xf numFmtId="0" fontId="5" fillId="0" borderId="15" xfId="0" applyFont="1" applyBorder="1" applyAlignment="1">
      <alignment textRotation="180"/>
    </xf>
    <xf numFmtId="0" fontId="5" fillId="0" borderId="17" xfId="0" applyFont="1" applyBorder="1" applyAlignment="1">
      <alignment textRotation="180"/>
    </xf>
    <xf numFmtId="1" fontId="5" fillId="0" borderId="17" xfId="0" applyNumberFormat="1" applyFont="1" applyBorder="1" applyAlignment="1">
      <alignment textRotation="180"/>
    </xf>
    <xf numFmtId="0" fontId="0" fillId="0" borderId="17" xfId="0" applyBorder="1"/>
    <xf numFmtId="0" fontId="0" fillId="0" borderId="1" xfId="0" applyBorder="1" applyAlignment="1">
      <alignment textRotation="180"/>
    </xf>
    <xf numFmtId="0" fontId="1" fillId="7" borderId="1" xfId="0" applyNumberFormat="1" applyFont="1" applyFill="1" applyBorder="1" applyAlignment="1">
      <alignment wrapText="1"/>
    </xf>
    <xf numFmtId="0" fontId="1" fillId="3" borderId="1" xfId="0" applyNumberFormat="1" applyFont="1" applyFill="1" applyBorder="1" applyAlignment="1">
      <alignment wrapText="1"/>
    </xf>
    <xf numFmtId="0" fontId="5" fillId="0" borderId="17" xfId="0" applyFont="1" applyBorder="1" applyAlignment="1">
      <alignment vertical="top" textRotation="180"/>
    </xf>
    <xf numFmtId="0" fontId="5" fillId="0" borderId="15" xfId="0" applyFont="1" applyBorder="1" applyAlignment="1">
      <alignment vertical="top" textRotation="180"/>
    </xf>
    <xf numFmtId="1" fontId="5" fillId="0" borderId="17" xfId="0" applyNumberFormat="1" applyFont="1" applyBorder="1" applyAlignment="1">
      <alignment vertical="top" textRotation="180"/>
    </xf>
    <xf numFmtId="0" fontId="0" fillId="0" borderId="17" xfId="0" applyBorder="1" applyAlignment="1">
      <alignment vertical="top"/>
    </xf>
    <xf numFmtId="0" fontId="5" fillId="0" borderId="16" xfId="0" applyFont="1" applyBorder="1" applyAlignment="1">
      <alignment vertical="top" textRotation="180"/>
    </xf>
    <xf numFmtId="0" fontId="1" fillId="5" borderId="1" xfId="0" applyNumberFormat="1" applyFont="1" applyFill="1" applyBorder="1" applyAlignment="1">
      <alignment wrapText="1"/>
    </xf>
    <xf numFmtId="0" fontId="1" fillId="13" borderId="1" xfId="0" applyNumberFormat="1" applyFont="1" applyFill="1" applyBorder="1" applyAlignment="1">
      <alignment wrapText="1"/>
    </xf>
    <xf numFmtId="164" fontId="0" fillId="21" borderId="19" xfId="0" applyNumberFormat="1" applyFill="1" applyBorder="1"/>
    <xf numFmtId="164" fontId="0" fillId="0" borderId="18" xfId="0" applyNumberFormat="1" applyBorder="1"/>
    <xf numFmtId="164" fontId="0" fillId="0" borderId="20" xfId="0" applyNumberFormat="1" applyBorder="1"/>
    <xf numFmtId="164" fontId="0" fillId="17" borderId="19" xfId="0" applyNumberFormat="1" applyFill="1" applyBorder="1"/>
    <xf numFmtId="164" fontId="0" fillId="0" borderId="19" xfId="0" applyNumberFormat="1" applyBorder="1"/>
    <xf numFmtId="164" fontId="0" fillId="20" borderId="19" xfId="0" applyNumberFormat="1" applyFill="1" applyBorder="1"/>
    <xf numFmtId="164" fontId="0" fillId="20" borderId="18" xfId="0" applyNumberFormat="1" applyFill="1" applyBorder="1" applyAlignment="1">
      <alignment horizontal="center"/>
    </xf>
    <xf numFmtId="164" fontId="0" fillId="20" borderId="20" xfId="0" applyNumberFormat="1" applyFill="1" applyBorder="1" applyAlignment="1">
      <alignment horizontal="center"/>
    </xf>
    <xf numFmtId="164" fontId="0" fillId="19" borderId="19" xfId="0" applyNumberFormat="1" applyFill="1" applyBorder="1"/>
    <xf numFmtId="164" fontId="0" fillId="19" borderId="18" xfId="0" applyNumberFormat="1" applyFill="1" applyBorder="1" applyAlignment="1">
      <alignment horizontal="center"/>
    </xf>
    <xf numFmtId="164" fontId="0" fillId="19" borderId="20" xfId="0" applyNumberFormat="1" applyFill="1" applyBorder="1" applyAlignment="1">
      <alignment horizontal="center"/>
    </xf>
    <xf numFmtId="164" fontId="0" fillId="19" borderId="21" xfId="0" applyNumberFormat="1" applyFill="1" applyBorder="1"/>
    <xf numFmtId="164" fontId="0" fillId="19" borderId="22" xfId="0" applyNumberFormat="1" applyFill="1" applyBorder="1" applyAlignment="1">
      <alignment horizontal="center"/>
    </xf>
    <xf numFmtId="164" fontId="0" fillId="19" borderId="23" xfId="0" applyNumberFormat="1" applyFill="1" applyBorder="1" applyAlignment="1">
      <alignment horizontal="center"/>
    </xf>
    <xf numFmtId="1" fontId="0" fillId="17" borderId="19" xfId="0" applyNumberFormat="1" applyFill="1" applyBorder="1"/>
    <xf numFmtId="1" fontId="0" fillId="21" borderId="19" xfId="0" applyNumberFormat="1" applyFill="1" applyBorder="1"/>
    <xf numFmtId="0" fontId="0" fillId="0" borderId="0" xfId="0"/>
    <xf numFmtId="0" fontId="0" fillId="0" borderId="0" xfId="0"/>
    <xf numFmtId="1" fontId="9" fillId="0" borderId="0" xfId="0" applyNumberFormat="1" applyFont="1"/>
    <xf numFmtId="0" fontId="9" fillId="22" borderId="5" xfId="0" applyFont="1" applyFill="1" applyBorder="1" applyAlignment="1">
      <alignment textRotation="180"/>
    </xf>
    <xf numFmtId="0" fontId="9" fillId="0" borderId="0" xfId="0" applyFont="1" applyAlignment="1">
      <alignment textRotation="180"/>
    </xf>
    <xf numFmtId="0" fontId="9" fillId="5" borderId="0" xfId="0" applyFont="1" applyFill="1" applyAlignment="1">
      <alignment textRotation="180"/>
    </xf>
    <xf numFmtId="0" fontId="9" fillId="0" borderId="0" xfId="0" applyFont="1"/>
    <xf numFmtId="0" fontId="9" fillId="0" borderId="0" xfId="0" applyFont="1" applyAlignment="1"/>
    <xf numFmtId="0" fontId="7" fillId="0" borderId="0" xfId="0" applyFont="1"/>
    <xf numFmtId="0" fontId="0" fillId="0" borderId="0" xfId="0" applyAlignment="1">
      <alignment horizontal="left"/>
    </xf>
    <xf numFmtId="0" fontId="12" fillId="23" borderId="24" xfId="0" applyFont="1" applyFill="1" applyBorder="1"/>
    <xf numFmtId="0" fontId="12" fillId="23" borderId="25" xfId="0" applyFont="1" applyFill="1" applyBorder="1"/>
    <xf numFmtId="0" fontId="13" fillId="0" borderId="24" xfId="0" applyFont="1" applyBorder="1"/>
    <xf numFmtId="9" fontId="13" fillId="0" borderId="25" xfId="0" applyNumberFormat="1" applyFont="1" applyBorder="1"/>
    <xf numFmtId="1" fontId="13" fillId="0" borderId="25" xfId="0" applyNumberFormat="1" applyFont="1" applyBorder="1"/>
    <xf numFmtId="0" fontId="13" fillId="2" borderId="24" xfId="0" applyFont="1" applyFill="1" applyBorder="1"/>
    <xf numFmtId="9" fontId="13" fillId="2" borderId="24" xfId="0" applyNumberFormat="1" applyFont="1" applyFill="1" applyBorder="1"/>
    <xf numFmtId="1" fontId="13" fillId="2" borderId="25" xfId="0" applyNumberFormat="1" applyFont="1" applyFill="1" applyBorder="1"/>
    <xf numFmtId="0" fontId="13" fillId="0" borderId="0" xfId="0" applyFont="1"/>
    <xf numFmtId="0" fontId="13" fillId="0" borderId="25" xfId="0" applyFont="1" applyBorder="1"/>
    <xf numFmtId="0" fontId="13" fillId="2" borderId="25" xfId="0" applyFont="1" applyFill="1" applyBorder="1"/>
    <xf numFmtId="0" fontId="12" fillId="23" borderId="26" xfId="0" applyFont="1" applyFill="1" applyBorder="1"/>
    <xf numFmtId="0" fontId="12" fillId="23" borderId="27" xfId="0" applyFont="1" applyFill="1" applyBorder="1"/>
    <xf numFmtId="0" fontId="12" fillId="23" borderId="28" xfId="0" applyFont="1" applyFill="1" applyBorder="1"/>
    <xf numFmtId="9" fontId="13" fillId="0" borderId="29" xfId="0" applyNumberFormat="1" applyFont="1" applyBorder="1"/>
    <xf numFmtId="9" fontId="13" fillId="0" borderId="30" xfId="0" applyNumberFormat="1" applyFont="1" applyBorder="1"/>
    <xf numFmtId="9" fontId="13" fillId="2" borderId="29" xfId="0" applyNumberFormat="1" applyFont="1" applyFill="1" applyBorder="1"/>
    <xf numFmtId="9" fontId="13" fillId="2" borderId="31" xfId="0" applyNumberFormat="1" applyFont="1" applyFill="1" applyBorder="1"/>
    <xf numFmtId="9" fontId="13" fillId="2" borderId="32" xfId="0" applyNumberFormat="1" applyFont="1" applyFill="1" applyBorder="1"/>
    <xf numFmtId="9" fontId="13" fillId="2" borderId="33" xfId="0" applyNumberFormat="1" applyFont="1" applyFill="1" applyBorder="1"/>
    <xf numFmtId="9" fontId="13" fillId="2" borderId="34" xfId="0" applyNumberFormat="1" applyFont="1" applyFill="1" applyBorder="1"/>
    <xf numFmtId="0" fontId="12" fillId="23" borderId="38" xfId="0" applyFont="1" applyFill="1" applyBorder="1"/>
    <xf numFmtId="0" fontId="12" fillId="23" borderId="39" xfId="0" applyFont="1" applyFill="1" applyBorder="1"/>
    <xf numFmtId="0" fontId="13" fillId="2" borderId="40" xfId="0" applyFont="1" applyFill="1" applyBorder="1"/>
    <xf numFmtId="0" fontId="13" fillId="2" borderId="41" xfId="0" applyFont="1" applyFill="1" applyBorder="1"/>
    <xf numFmtId="9" fontId="13" fillId="0" borderId="40" xfId="0" applyNumberFormat="1" applyFont="1" applyBorder="1"/>
    <xf numFmtId="9" fontId="13" fillId="0" borderId="42" xfId="0" applyNumberFormat="1" applyFont="1" applyBorder="1"/>
    <xf numFmtId="0" fontId="15" fillId="0" borderId="0" xfId="0" applyFont="1"/>
    <xf numFmtId="0" fontId="0" fillId="0" borderId="0" xfId="0" applyAlignment="1">
      <alignment horizontal="right"/>
    </xf>
    <xf numFmtId="0" fontId="0" fillId="0" borderId="0" xfId="0" applyAlignment="1">
      <alignment horizontal="left" vertical="top"/>
    </xf>
    <xf numFmtId="0" fontId="8" fillId="0" borderId="0" xfId="0" applyFont="1"/>
    <xf numFmtId="0" fontId="3" fillId="2" borderId="25" xfId="0" applyFont="1" applyFill="1" applyBorder="1"/>
    <xf numFmtId="0" fontId="13" fillId="0" borderId="0" xfId="0" applyFont="1" applyAlignment="1">
      <alignment horizontal="center" wrapText="1"/>
    </xf>
    <xf numFmtId="0" fontId="0" fillId="0" borderId="0" xfId="0" applyAlignment="1">
      <alignment horizontal="center" wrapText="1"/>
    </xf>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7" borderId="0" xfId="0" applyFill="1"/>
    <xf numFmtId="0" fontId="18" fillId="0" borderId="0" xfId="0" applyFont="1"/>
    <xf numFmtId="0" fontId="0" fillId="22" borderId="0" xfId="0" applyFill="1"/>
    <xf numFmtId="0" fontId="0" fillId="37" borderId="0" xfId="0" applyFill="1"/>
    <xf numFmtId="0" fontId="0" fillId="3" borderId="0" xfId="0" applyFill="1"/>
    <xf numFmtId="0" fontId="16" fillId="24" borderId="0" xfId="0" applyFont="1" applyFill="1" applyAlignment="1">
      <alignment horizontal="center"/>
    </xf>
    <xf numFmtId="0" fontId="0" fillId="0" borderId="0" xfId="0" applyAlignment="1">
      <alignment horizontal="left" vertical="top" wrapText="1"/>
    </xf>
    <xf numFmtId="0" fontId="0" fillId="0" borderId="0" xfId="0"/>
    <xf numFmtId="0" fontId="0" fillId="5" borderId="0" xfId="0" applyFill="1"/>
    <xf numFmtId="0" fontId="0" fillId="8" borderId="0" xfId="0" applyFill="1"/>
    <xf numFmtId="0" fontId="8" fillId="0" borderId="0" xfId="0" applyFont="1"/>
    <xf numFmtId="0" fontId="0" fillId="6" borderId="0" xfId="0" applyFill="1"/>
    <xf numFmtId="0" fontId="0" fillId="4" borderId="0" xfId="0" applyFill="1"/>
    <xf numFmtId="0" fontId="13" fillId="0" borderId="0" xfId="0" applyFont="1"/>
    <xf numFmtId="0" fontId="19" fillId="0" borderId="0" xfId="0" applyFont="1"/>
    <xf numFmtId="0" fontId="20" fillId="0" borderId="0" xfId="0" applyFont="1"/>
    <xf numFmtId="0" fontId="20" fillId="0" borderId="0" xfId="0" applyFont="1" applyAlignment="1">
      <alignment vertical="top"/>
    </xf>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wrapText="1" shrinkToFit="1"/>
    </xf>
    <xf numFmtId="0" fontId="11" fillId="0" borderId="0" xfId="0" applyFont="1" applyAlignment="1">
      <alignment vertical="top" wrapText="1"/>
    </xf>
    <xf numFmtId="0" fontId="8"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justify" vertical="top"/>
    </xf>
    <xf numFmtId="0" fontId="11" fillId="0" borderId="0" xfId="0" applyFont="1" applyAlignment="1">
      <alignment horizontal="left" vertical="top"/>
    </xf>
    <xf numFmtId="0" fontId="21" fillId="0" borderId="0" xfId="0" applyFont="1" applyAlignment="1">
      <alignment horizontal="left" vertical="top" wrapText="1"/>
    </xf>
    <xf numFmtId="0" fontId="8" fillId="0" borderId="0" xfId="0" applyNumberFormat="1" applyFont="1" applyAlignment="1">
      <alignment vertical="top" wrapText="1"/>
    </xf>
    <xf numFmtId="0" fontId="23" fillId="0" borderId="0" xfId="0" applyFont="1" applyAlignment="1">
      <alignment horizontal="left" vertical="top" wrapText="1"/>
    </xf>
    <xf numFmtId="0" fontId="8" fillId="0" borderId="0" xfId="0" applyFont="1" applyAlignment="1">
      <alignment horizontal="left" vertical="top" wrapText="1" shrinkToFit="1"/>
    </xf>
    <xf numFmtId="0" fontId="21" fillId="0" borderId="0" xfId="0" applyFont="1" applyAlignment="1">
      <alignment horizontal="justify" vertical="top"/>
    </xf>
    <xf numFmtId="0" fontId="21" fillId="0" borderId="0" xfId="0" applyFont="1" applyAlignment="1">
      <alignment vertical="top"/>
    </xf>
    <xf numFmtId="0" fontId="8" fillId="0" borderId="0" xfId="0" applyNumberFormat="1" applyFont="1" applyAlignment="1">
      <alignment horizontal="left" vertical="top" wrapText="1"/>
    </xf>
    <xf numFmtId="0" fontId="0" fillId="31" borderId="0" xfId="0" applyFill="1"/>
    <xf numFmtId="0" fontId="0" fillId="32" borderId="0" xfId="0" applyFill="1"/>
    <xf numFmtId="0" fontId="0" fillId="7" borderId="0" xfId="0" applyFill="1"/>
    <xf numFmtId="0" fontId="0" fillId="27" borderId="0" xfId="0" applyFill="1"/>
    <xf numFmtId="0" fontId="0" fillId="28" borderId="0" xfId="0" applyFill="1"/>
    <xf numFmtId="0" fontId="0" fillId="35" borderId="0" xfId="0" applyFill="1"/>
    <xf numFmtId="0" fontId="0" fillId="36" borderId="0" xfId="0" applyFill="1"/>
    <xf numFmtId="0" fontId="0" fillId="34" borderId="0" xfId="0" applyFill="1"/>
    <xf numFmtId="0" fontId="0" fillId="30" borderId="0" xfId="0" applyFill="1"/>
    <xf numFmtId="0" fontId="0" fillId="33" borderId="0" xfId="0" applyFill="1"/>
    <xf numFmtId="0" fontId="0" fillId="29" borderId="0" xfId="0" applyFill="1"/>
    <xf numFmtId="0" fontId="26" fillId="0" borderId="0" xfId="0" applyFont="1" applyAlignment="1">
      <alignment horizontal="center"/>
    </xf>
    <xf numFmtId="0" fontId="18" fillId="2" borderId="24" xfId="0" applyFont="1" applyFill="1" applyBorder="1" applyAlignment="1">
      <alignment horizontal="center" vertical="center"/>
    </xf>
    <xf numFmtId="0" fontId="18" fillId="0" borderId="24" xfId="0" applyFont="1" applyBorder="1" applyAlignment="1">
      <alignment horizontal="center" vertical="center"/>
    </xf>
    <xf numFmtId="0" fontId="27" fillId="0" borderId="24" xfId="0" applyFont="1" applyBorder="1" applyAlignment="1">
      <alignment horizontal="center" vertical="center"/>
    </xf>
    <xf numFmtId="0" fontId="26" fillId="0" borderId="0" xfId="0" applyFont="1"/>
    <xf numFmtId="0" fontId="16" fillId="24" borderId="52" xfId="0" applyFont="1" applyFill="1" applyBorder="1" applyAlignment="1">
      <alignment horizontal="center"/>
    </xf>
    <xf numFmtId="0" fontId="18" fillId="0" borderId="47" xfId="0" applyFont="1" applyBorder="1"/>
    <xf numFmtId="0" fontId="0" fillId="0" borderId="0" xfId="0" applyAlignment="1">
      <alignment wrapText="1"/>
    </xf>
    <xf numFmtId="0" fontId="0" fillId="0" borderId="0" xfId="0" applyAlignment="1"/>
    <xf numFmtId="0" fontId="29" fillId="0" borderId="0" xfId="0" applyFont="1" applyAlignment="1">
      <alignment horizontal="left" vertical="center"/>
    </xf>
    <xf numFmtId="0" fontId="31" fillId="0" borderId="0" xfId="0" applyFont="1" applyAlignment="1">
      <alignment horizontal="left" vertical="top"/>
    </xf>
    <xf numFmtId="0" fontId="32" fillId="0" borderId="0" xfId="0" applyFont="1"/>
    <xf numFmtId="0" fontId="0" fillId="25" borderId="18" xfId="0" applyFill="1" applyBorder="1"/>
    <xf numFmtId="0" fontId="0" fillId="0" borderId="18" xfId="0" applyBorder="1"/>
    <xf numFmtId="0" fontId="18" fillId="0" borderId="0" xfId="0" applyFont="1" applyAlignment="1">
      <alignment horizontal="center"/>
    </xf>
    <xf numFmtId="0" fontId="18" fillId="0" borderId="5" xfId="0" applyFont="1" applyBorder="1" applyAlignment="1">
      <alignment horizontal="center"/>
    </xf>
    <xf numFmtId="0" fontId="17" fillId="24" borderId="0" xfId="0" applyFont="1" applyFill="1" applyBorder="1"/>
    <xf numFmtId="0" fontId="17" fillId="24" borderId="0" xfId="0" applyFont="1" applyFill="1" applyBorder="1" applyAlignment="1">
      <alignment horizontal="center"/>
    </xf>
    <xf numFmtId="0" fontId="8" fillId="0" borderId="0" xfId="0" applyFont="1" applyBorder="1"/>
    <xf numFmtId="0" fontId="13" fillId="38" borderId="24" xfId="0" applyFont="1" applyFill="1" applyBorder="1" applyAlignment="1">
      <alignment vertical="center"/>
    </xf>
    <xf numFmtId="9" fontId="13" fillId="20" borderId="25" xfId="0" applyNumberFormat="1" applyFont="1" applyFill="1" applyBorder="1"/>
    <xf numFmtId="9" fontId="13" fillId="20" borderId="25" xfId="0" applyNumberFormat="1" applyFont="1" applyFill="1" applyBorder="1" applyAlignment="1">
      <alignment vertical="center"/>
    </xf>
    <xf numFmtId="0" fontId="13" fillId="20" borderId="24" xfId="0" applyFont="1" applyFill="1" applyBorder="1" applyAlignment="1">
      <alignment vertical="center"/>
    </xf>
    <xf numFmtId="0" fontId="13" fillId="39" borderId="24" xfId="0" applyFont="1" applyFill="1" applyBorder="1" applyAlignment="1">
      <alignment vertical="center" wrapText="1"/>
    </xf>
    <xf numFmtId="9" fontId="13" fillId="40" borderId="25" xfId="0" applyNumberFormat="1" applyFont="1" applyFill="1" applyBorder="1"/>
    <xf numFmtId="9" fontId="13" fillId="40" borderId="25" xfId="0" applyNumberFormat="1" applyFont="1" applyFill="1" applyBorder="1" applyAlignment="1">
      <alignment vertical="center"/>
    </xf>
    <xf numFmtId="0" fontId="13" fillId="41" borderId="24" xfId="0" applyFont="1" applyFill="1" applyBorder="1" applyAlignment="1">
      <alignment vertical="center"/>
    </xf>
    <xf numFmtId="9" fontId="13" fillId="41" borderId="24" xfId="0" applyNumberFormat="1" applyFont="1" applyFill="1" applyBorder="1" applyAlignment="1">
      <alignment vertical="center"/>
    </xf>
    <xf numFmtId="0" fontId="25" fillId="0" borderId="0" xfId="0" applyNumberFormat="1" applyFont="1" applyAlignment="1">
      <alignment wrapText="1"/>
    </xf>
    <xf numFmtId="0" fontId="37" fillId="0" borderId="0" xfId="0" applyNumberFormat="1" applyFont="1" applyAlignment="1">
      <alignment wrapText="1"/>
    </xf>
    <xf numFmtId="0" fontId="25" fillId="0" borderId="0" xfId="0" applyFont="1" applyAlignment="1">
      <alignment horizontal="right"/>
    </xf>
    <xf numFmtId="0" fontId="8" fillId="42" borderId="0" xfId="0" applyNumberFormat="1" applyFont="1" applyFill="1" applyAlignment="1">
      <alignment wrapText="1"/>
    </xf>
    <xf numFmtId="0" fontId="11" fillId="42" borderId="0" xfId="0" applyNumberFormat="1" applyFont="1" applyFill="1" applyAlignment="1">
      <alignment wrapText="1"/>
    </xf>
    <xf numFmtId="0" fontId="8" fillId="42" borderId="0" xfId="0" applyFont="1" applyFill="1" applyAlignment="1">
      <alignment horizontal="right"/>
    </xf>
    <xf numFmtId="0" fontId="8" fillId="43" borderId="0" xfId="0" applyNumberFormat="1" applyFont="1" applyFill="1" applyAlignment="1">
      <alignment wrapText="1"/>
    </xf>
    <xf numFmtId="0" fontId="11" fillId="43" borderId="0" xfId="0" applyNumberFormat="1" applyFont="1" applyFill="1" applyAlignment="1">
      <alignment wrapText="1"/>
    </xf>
    <xf numFmtId="0" fontId="8" fillId="43" borderId="0" xfId="0" applyFont="1" applyFill="1" applyAlignment="1">
      <alignment horizontal="right"/>
    </xf>
    <xf numFmtId="0" fontId="37" fillId="0" borderId="0" xfId="0" applyFont="1"/>
    <xf numFmtId="0" fontId="25" fillId="0" borderId="0" xfId="0" applyFont="1"/>
    <xf numFmtId="0" fontId="37" fillId="0" borderId="0" xfId="0" applyNumberFormat="1" applyFont="1"/>
    <xf numFmtId="0" fontId="37" fillId="0" borderId="0" xfId="0" applyFont="1" applyAlignment="1">
      <alignment horizontal="right"/>
    </xf>
    <xf numFmtId="0" fontId="8" fillId="42" borderId="0" xfId="0" applyFont="1" applyFill="1"/>
    <xf numFmtId="0" fontId="11" fillId="42" borderId="0" xfId="0" applyNumberFormat="1" applyFont="1" applyFill="1"/>
    <xf numFmtId="0" fontId="11" fillId="42" borderId="0" xfId="0" applyFont="1" applyFill="1"/>
    <xf numFmtId="0" fontId="11" fillId="42" borderId="0" xfId="0" applyFont="1" applyFill="1" applyAlignment="1">
      <alignment horizontal="right"/>
    </xf>
    <xf numFmtId="0" fontId="8" fillId="43" borderId="0" xfId="0" applyFont="1" applyFill="1"/>
    <xf numFmtId="0" fontId="11" fillId="43" borderId="0" xfId="0" applyNumberFormat="1" applyFont="1" applyFill="1"/>
    <xf numFmtId="0" fontId="11" fillId="43" borderId="0" xfId="0" applyFont="1" applyFill="1"/>
    <xf numFmtId="0" fontId="11" fillId="43" borderId="0" xfId="0" applyFont="1" applyFill="1" applyAlignment="1">
      <alignment horizontal="right"/>
    </xf>
    <xf numFmtId="0" fontId="8" fillId="42" borderId="0" xfId="0" applyNumberFormat="1" applyFont="1" applyFill="1" applyAlignment="1">
      <alignment wrapText="1" shrinkToFit="1"/>
    </xf>
    <xf numFmtId="0" fontId="11" fillId="42" borderId="0" xfId="0" applyFont="1" applyFill="1" applyAlignment="1">
      <alignment wrapText="1"/>
    </xf>
    <xf numFmtId="49" fontId="11" fillId="42" borderId="0" xfId="0" applyNumberFormat="1" applyFont="1" applyFill="1" applyAlignment="1">
      <alignment wrapText="1"/>
    </xf>
    <xf numFmtId="49" fontId="1" fillId="0" borderId="0" xfId="0" applyNumberFormat="1" applyFont="1" applyAlignment="1">
      <alignment wrapText="1"/>
    </xf>
    <xf numFmtId="0" fontId="1" fillId="0" borderId="0" xfId="0" applyFont="1" applyAlignment="1">
      <alignment wrapText="1"/>
    </xf>
    <xf numFmtId="164" fontId="8" fillId="42" borderId="0" xfId="0" applyNumberFormat="1" applyFont="1" applyFill="1" applyAlignment="1">
      <alignment wrapText="1"/>
    </xf>
    <xf numFmtId="0" fontId="2" fillId="0" borderId="0" xfId="0" applyFont="1" applyAlignment="1">
      <alignment wrapText="1"/>
    </xf>
    <xf numFmtId="0" fontId="10" fillId="0" borderId="0" xfId="0" applyFont="1" applyAlignment="1">
      <alignment horizontal="center"/>
    </xf>
    <xf numFmtId="0" fontId="9" fillId="0" borderId="0" xfId="0" applyFont="1" applyAlignment="1">
      <alignment horizontal="center"/>
    </xf>
    <xf numFmtId="0" fontId="5" fillId="25" borderId="46" xfId="0" applyFont="1" applyFill="1" applyBorder="1" applyAlignment="1">
      <alignment horizontal="center" vertical="top" wrapText="1"/>
    </xf>
    <xf numFmtId="0" fontId="5" fillId="25" borderId="47" xfId="0" applyFont="1" applyFill="1" applyBorder="1" applyAlignment="1">
      <alignment horizontal="center" vertical="top" wrapText="1"/>
    </xf>
    <xf numFmtId="0" fontId="0" fillId="25" borderId="47" xfId="0" applyFill="1" applyBorder="1" applyAlignment="1">
      <alignment horizontal="left" vertical="top" wrapText="1"/>
    </xf>
    <xf numFmtId="0" fontId="0" fillId="25" borderId="48" xfId="0" applyFill="1" applyBorder="1" applyAlignment="1">
      <alignment horizontal="left" vertical="top" wrapText="1"/>
    </xf>
    <xf numFmtId="0" fontId="16" fillId="24" borderId="0" xfId="0" applyFont="1" applyFill="1" applyAlignment="1">
      <alignment horizontal="center"/>
    </xf>
    <xf numFmtId="0" fontId="5" fillId="25" borderId="43" xfId="0" applyFont="1" applyFill="1" applyBorder="1" applyAlignment="1">
      <alignment horizontal="center" vertical="top" wrapText="1"/>
    </xf>
    <xf numFmtId="0" fontId="5" fillId="25" borderId="44" xfId="0" applyFont="1" applyFill="1" applyBorder="1" applyAlignment="1">
      <alignment horizontal="center" vertical="top" wrapText="1"/>
    </xf>
    <xf numFmtId="0" fontId="0" fillId="25" borderId="44" xfId="0" applyFill="1" applyBorder="1" applyAlignment="1">
      <alignment horizontal="left" vertical="top" wrapText="1"/>
    </xf>
    <xf numFmtId="0" fontId="0" fillId="25" borderId="45" xfId="0" applyFill="1" applyBorder="1" applyAlignment="1">
      <alignment horizontal="left" vertical="top" wrapText="1"/>
    </xf>
    <xf numFmtId="0" fontId="5" fillId="26" borderId="46" xfId="0" applyFont="1" applyFill="1" applyBorder="1" applyAlignment="1">
      <alignment horizontal="center" vertical="top" wrapText="1"/>
    </xf>
    <xf numFmtId="0" fontId="5" fillId="26" borderId="47" xfId="0" applyFont="1" applyFill="1" applyBorder="1" applyAlignment="1">
      <alignment horizontal="center" vertical="top" wrapText="1"/>
    </xf>
    <xf numFmtId="0" fontId="0" fillId="26" borderId="47" xfId="0" applyFill="1" applyBorder="1" applyAlignment="1">
      <alignment horizontal="left" vertical="top" wrapText="1"/>
    </xf>
    <xf numFmtId="0" fontId="0" fillId="26" borderId="48" xfId="0" applyFill="1" applyBorder="1" applyAlignment="1">
      <alignment horizontal="left" vertical="top" wrapText="1"/>
    </xf>
    <xf numFmtId="0" fontId="0" fillId="26" borderId="47" xfId="0" applyFill="1" applyBorder="1" applyAlignment="1">
      <alignment horizontal="center" wrapText="1"/>
    </xf>
    <xf numFmtId="0" fontId="0" fillId="26" borderId="48" xfId="0" applyFill="1" applyBorder="1" applyAlignment="1">
      <alignment horizontal="center" wrapText="1"/>
    </xf>
    <xf numFmtId="0" fontId="0" fillId="25" borderId="47" xfId="0" applyFill="1" applyBorder="1" applyAlignment="1">
      <alignment horizontal="center" wrapText="1"/>
    </xf>
    <xf numFmtId="0" fontId="0" fillId="25" borderId="48" xfId="0" applyFill="1" applyBorder="1" applyAlignment="1">
      <alignment horizontal="center" wrapText="1"/>
    </xf>
    <xf numFmtId="0" fontId="5" fillId="25" borderId="49" xfId="0" applyFont="1" applyFill="1" applyBorder="1" applyAlignment="1">
      <alignment horizontal="center" vertical="top" wrapText="1"/>
    </xf>
    <xf numFmtId="0" fontId="5" fillId="25" borderId="50" xfId="0" applyFont="1" applyFill="1" applyBorder="1" applyAlignment="1">
      <alignment horizontal="center" vertical="top" wrapText="1"/>
    </xf>
    <xf numFmtId="0" fontId="0" fillId="25" borderId="50" xfId="0" applyFill="1" applyBorder="1" applyAlignment="1">
      <alignment horizontal="left" vertical="top" wrapText="1"/>
    </xf>
    <xf numFmtId="0" fontId="0" fillId="25" borderId="51" xfId="0" applyFill="1" applyBorder="1" applyAlignment="1">
      <alignment horizontal="left" vertical="top" wrapText="1"/>
    </xf>
    <xf numFmtId="0" fontId="17" fillId="24" borderId="0" xfId="0" applyFont="1" applyFill="1" applyAlignment="1">
      <alignment horizontal="center"/>
    </xf>
    <xf numFmtId="0" fontId="0" fillId="0" borderId="0" xfId="0" applyAlignment="1">
      <alignment horizontal="left" vertical="top" wrapText="1"/>
    </xf>
    <xf numFmtId="0" fontId="24" fillId="7" borderId="0" xfId="0" applyFont="1" applyFill="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4"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4" fillId="0" borderId="37" xfId="0" applyFont="1" applyBorder="1" applyAlignment="1">
      <alignment horizontal="center"/>
    </xf>
    <xf numFmtId="0" fontId="33" fillId="0" borderId="0" xfId="0" applyNumberFormat="1" applyFont="1" applyAlignment="1">
      <alignment horizontal="center" wrapText="1"/>
    </xf>
    <xf numFmtId="0" fontId="10" fillId="0" borderId="0" xfId="0" applyNumberFormat="1" applyFont="1" applyAlignment="1">
      <alignment horizontal="center" wrapText="1"/>
    </xf>
  </cellXfs>
  <cellStyles count="3">
    <cellStyle name="Normal" xfId="0" builtinId="0"/>
    <cellStyle name="Normal 2" xfId="1"/>
    <cellStyle name="Normal 3" xfId="2"/>
  </cellStyles>
  <dxfs count="204">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5050"/>
        </patternFill>
      </fill>
    </dxf>
    <dxf>
      <fill>
        <patternFill>
          <bgColor rgb="FFFF3300"/>
        </patternFill>
      </fill>
    </dxf>
    <dxf>
      <fill>
        <patternFill>
          <bgColor rgb="FFCC0000"/>
        </patternFill>
      </fill>
    </dxf>
    <dxf>
      <fill>
        <patternFill patternType="solid">
          <bgColor rgb="FFCCFF33"/>
        </patternFill>
      </fill>
    </dxf>
    <dxf>
      <fill>
        <patternFill>
          <bgColor rgb="FF33CC33"/>
        </patternFill>
      </fill>
    </dxf>
    <dxf>
      <fill>
        <patternFill>
          <bgColor rgb="FF008000"/>
        </patternFill>
      </fill>
    </dxf>
    <dxf>
      <fill>
        <patternFill>
          <bgColor theme="0" tint="-0.14996795556505021"/>
        </patternFill>
      </fill>
    </dxf>
    <dxf>
      <fill>
        <patternFill>
          <bgColor rgb="FFFFCC66"/>
        </patternFill>
      </fill>
    </dxf>
    <dxf>
      <fill>
        <patternFill>
          <bgColor rgb="FFFFCC00"/>
        </patternFill>
      </fill>
    </dxf>
    <dxf>
      <fill>
        <patternFill>
          <bgColor rgb="FFFF9900"/>
        </patternFill>
      </fill>
    </dxf>
    <dxf>
      <fill>
        <patternFill patternType="solid">
          <bgColor theme="8" tint="0.39994506668294322"/>
        </patternFill>
      </fill>
    </dxf>
    <dxf>
      <fill>
        <patternFill>
          <bgColor theme="8" tint="-0.24994659260841701"/>
        </patternFill>
      </fill>
    </dxf>
    <dxf>
      <fill>
        <patternFill>
          <bgColor theme="8" tint="-0.499984740745262"/>
        </patternFill>
      </fill>
    </dxf>
    <dxf>
      <fill>
        <patternFill>
          <bgColor theme="0" tint="-0.14996795556505021"/>
        </patternFill>
      </fill>
    </dxf>
    <dxf>
      <fill>
        <patternFill>
          <bgColor rgb="FF0070C0"/>
        </patternFill>
      </fill>
    </dxf>
    <dxf>
      <fill>
        <patternFill>
          <bgColor theme="0" tint="-0.14996795556505021"/>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00FF"/>
        </patternFill>
      </fill>
    </dxf>
    <dxf>
      <fill>
        <patternFill>
          <bgColor theme="1"/>
        </patternFill>
      </fill>
    </dxf>
    <dxf>
      <fill>
        <patternFill>
          <bgColor theme="5" tint="-0.24994659260841701"/>
        </patternFill>
      </fill>
    </dxf>
    <dxf>
      <fill>
        <patternFill>
          <bgColor rgb="FF990033"/>
        </patternFill>
      </fill>
    </dxf>
    <dxf>
      <fill>
        <patternFill>
          <bgColor rgb="FFFF0000"/>
        </patternFill>
      </fill>
    </dxf>
    <dxf>
      <fill>
        <patternFill>
          <bgColor rgb="FFFF33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FF99"/>
        </patternFill>
      </fill>
    </dxf>
    <dxf>
      <fill>
        <patternFill>
          <bgColor rgb="FF00CCFF"/>
        </patternFill>
      </fill>
    </dxf>
    <dxf>
      <fill>
        <patternFill>
          <bgColor rgb="FF0070C0"/>
        </patternFill>
      </fill>
    </dxf>
    <dxf>
      <fill>
        <patternFill>
          <bgColor rgb="FF333399"/>
        </patternFill>
      </fill>
    </dxf>
    <dxf>
      <fill>
        <patternFill>
          <bgColor rgb="FF9966FF"/>
        </patternFill>
      </fill>
    </dxf>
    <dxf>
      <fill>
        <patternFill>
          <bgColor rgb="FFFF00FF"/>
        </patternFill>
      </fill>
    </dxf>
    <dxf>
      <fill>
        <patternFill>
          <bgColor rgb="FFFF00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BE"/>
              <a:t>DROITE fluidité</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lotArea>
      <c:layout/>
      <c:radarChart>
        <c:radarStyle val="marker"/>
        <c:varyColors val="0"/>
        <c:ser>
          <c:idx val="0"/>
          <c:order val="0"/>
          <c:tx>
            <c:strRef>
              <c:f>Mot_cle!$C$93</c:f>
              <c:strCache>
                <c:ptCount val="1"/>
                <c:pt idx="0">
                  <c:v>AVANT DROITE</c:v>
                </c:pt>
              </c:strCache>
            </c:strRef>
          </c:tx>
          <c:spPr>
            <a:ln w="31750" cap="rnd">
              <a:solidFill>
                <a:schemeClr val="accent1"/>
              </a:solidFill>
              <a:round/>
            </a:ln>
            <a:effectLst/>
          </c:spPr>
          <c:marker>
            <c:symbol val="none"/>
          </c:marker>
          <c:cat>
            <c:strRef>
              <c:f>Mot_cle!$B$94:$B$109</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Mot_cle!$C$94:$C$109</c:f>
              <c:numCache>
                <c:formatCode>0</c:formatCode>
                <c:ptCount val="16"/>
                <c:pt idx="0">
                  <c:v>149.36202601400004</c:v>
                </c:pt>
                <c:pt idx="1">
                  <c:v>39.044822295999985</c:v>
                </c:pt>
                <c:pt idx="2">
                  <c:v>315.63094088799994</c:v>
                </c:pt>
                <c:pt idx="3">
                  <c:v>285.84264655999993</c:v>
                </c:pt>
                <c:pt idx="4">
                  <c:v>312.69008344100001</c:v>
                </c:pt>
                <c:pt idx="5">
                  <c:v>195.15359390649991</c:v>
                </c:pt>
                <c:pt idx="6">
                  <c:v>231.58271926800003</c:v>
                </c:pt>
                <c:pt idx="7">
                  <c:v>307.66021219500004</c:v>
                </c:pt>
                <c:pt idx="8">
                  <c:v>217.62939550500002</c:v>
                </c:pt>
                <c:pt idx="9">
                  <c:v>360.67308586350015</c:v>
                </c:pt>
                <c:pt idx="10">
                  <c:v>323.11360857199986</c:v>
                </c:pt>
                <c:pt idx="11">
                  <c:v>247.80325813400003</c:v>
                </c:pt>
                <c:pt idx="12">
                  <c:v>125.396934558</c:v>
                </c:pt>
                <c:pt idx="13">
                  <c:v>271.28514442800002</c:v>
                </c:pt>
                <c:pt idx="14">
                  <c:v>95.300565413999919</c:v>
                </c:pt>
                <c:pt idx="15">
                  <c:v>276.07637994150014</c:v>
                </c:pt>
              </c:numCache>
            </c:numRef>
          </c:val>
          <c:extLst>
            <c:ext xmlns:c16="http://schemas.microsoft.com/office/drawing/2014/chart" uri="{C3380CC4-5D6E-409C-BE32-E72D297353CC}">
              <c16:uniqueId val="{00000000-33AE-4DB8-A2D5-3CB9BFCCE980}"/>
            </c:ext>
          </c:extLst>
        </c:ser>
        <c:ser>
          <c:idx val="1"/>
          <c:order val="1"/>
          <c:tx>
            <c:strRef>
              <c:f>Mot_cle!$D$93</c:f>
              <c:strCache>
                <c:ptCount val="1"/>
                <c:pt idx="0">
                  <c:v>APRES DROITE</c:v>
                </c:pt>
              </c:strCache>
            </c:strRef>
          </c:tx>
          <c:spPr>
            <a:ln w="31750" cap="rnd">
              <a:solidFill>
                <a:schemeClr val="accent2"/>
              </a:solidFill>
              <a:round/>
            </a:ln>
            <a:effectLst/>
          </c:spPr>
          <c:marker>
            <c:symbol val="none"/>
          </c:marker>
          <c:cat>
            <c:strRef>
              <c:f>Mot_cle!$B$94:$B$109</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Mot_cle!$D$94:$D$109</c:f>
              <c:numCache>
                <c:formatCode>General</c:formatCode>
                <c:ptCount val="16"/>
                <c:pt idx="0">
                  <c:v>483.381164388</c:v>
                </c:pt>
                <c:pt idx="1">
                  <c:v>375.58573395900021</c:v>
                </c:pt>
                <c:pt idx="2">
                  <c:v>383.46422743399989</c:v>
                </c:pt>
                <c:pt idx="3">
                  <c:v>500</c:v>
                </c:pt>
                <c:pt idx="4">
                  <c:v>500</c:v>
                </c:pt>
                <c:pt idx="5">
                  <c:v>500</c:v>
                </c:pt>
                <c:pt idx="6">
                  <c:v>417.06170713000023</c:v>
                </c:pt>
                <c:pt idx="7">
                  <c:v>500</c:v>
                </c:pt>
                <c:pt idx="8">
                  <c:v>342.09243949899985</c:v>
                </c:pt>
                <c:pt idx="9">
                  <c:v>335.22512756650002</c:v>
                </c:pt>
                <c:pt idx="10">
                  <c:v>422.34195782399991</c:v>
                </c:pt>
                <c:pt idx="11">
                  <c:v>469.15583522999975</c:v>
                </c:pt>
                <c:pt idx="12">
                  <c:v>390.82255698299986</c:v>
                </c:pt>
                <c:pt idx="13">
                  <c:v>452.70887595799996</c:v>
                </c:pt>
                <c:pt idx="14">
                  <c:v>279.60539819200005</c:v>
                </c:pt>
                <c:pt idx="15">
                  <c:v>418.50325995049991</c:v>
                </c:pt>
              </c:numCache>
            </c:numRef>
          </c:val>
          <c:extLst>
            <c:ext xmlns:c16="http://schemas.microsoft.com/office/drawing/2014/chart" uri="{C3380CC4-5D6E-409C-BE32-E72D297353CC}">
              <c16:uniqueId val="{00000001-33AE-4DB8-A2D5-3CB9BFCCE980}"/>
            </c:ext>
          </c:extLst>
        </c:ser>
        <c:dLbls>
          <c:showLegendKey val="0"/>
          <c:showVal val="0"/>
          <c:showCatName val="0"/>
          <c:showSerName val="0"/>
          <c:showPercent val="0"/>
          <c:showBubbleSize val="0"/>
        </c:dLbls>
        <c:axId val="1452694640"/>
        <c:axId val="1360169632"/>
      </c:radarChart>
      <c:catAx>
        <c:axId val="1452694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360169632"/>
        <c:crosses val="autoZero"/>
        <c:auto val="1"/>
        <c:lblAlgn val="ctr"/>
        <c:lblOffset val="100"/>
        <c:noMultiLvlLbl val="0"/>
      </c:catAx>
      <c:valAx>
        <c:axId val="1360169632"/>
        <c:scaling>
          <c:orientation val="minMax"/>
          <c:max val="500"/>
          <c:min val="-50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452694640"/>
        <c:crosses val="autoZero"/>
        <c:crossBetween val="between"/>
      </c:valAx>
      <c:spPr>
        <a:noFill/>
        <a:ln>
          <a:noFill/>
        </a:ln>
        <a:effectLst/>
      </c:spPr>
    </c:plotArea>
    <c:legend>
      <c:legendPos val="b"/>
      <c:layout>
        <c:manualLayout>
          <c:xMode val="edge"/>
          <c:yMode val="edge"/>
          <c:x val="0.32470576831305176"/>
          <c:y val="7.4999685039370143E-2"/>
          <c:w val="0.35437634216177522"/>
          <c:h val="4.50003149606299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BE"/>
              <a:t>GAUCHE fluidité</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marker"/>
        <c:varyColors val="0"/>
        <c:ser>
          <c:idx val="0"/>
          <c:order val="0"/>
          <c:tx>
            <c:strRef>
              <c:f>Mot_cle!$C$113</c:f>
              <c:strCache>
                <c:ptCount val="1"/>
                <c:pt idx="0">
                  <c:v>AVANT GAUCHE</c:v>
                </c:pt>
              </c:strCache>
            </c:strRef>
          </c:tx>
          <c:spPr>
            <a:ln w="15875" cap="rnd">
              <a:solidFill>
                <a:schemeClr val="accent1"/>
              </a:solidFill>
              <a:round/>
            </a:ln>
            <a:effectLst/>
          </c:spPr>
          <c:marker>
            <c:symbol val="none"/>
          </c:marker>
          <c:cat>
            <c:strRef>
              <c:f>Mot_cle!$B$114:$B$129</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Mot_cle!$C$114:$C$129</c:f>
              <c:numCache>
                <c:formatCode>General</c:formatCode>
                <c:ptCount val="16"/>
                <c:pt idx="0">
                  <c:v>179.45863979999999</c:v>
                </c:pt>
                <c:pt idx="1">
                  <c:v>34.061505679999968</c:v>
                </c:pt>
                <c:pt idx="2">
                  <c:v>322.79960649199995</c:v>
                </c:pt>
                <c:pt idx="3">
                  <c:v>187.08159198199988</c:v>
                </c:pt>
                <c:pt idx="4">
                  <c:v>360.90826698699993</c:v>
                </c:pt>
                <c:pt idx="5">
                  <c:v>131.44830001600002</c:v>
                </c:pt>
                <c:pt idx="6">
                  <c:v>247.17804130200011</c:v>
                </c:pt>
                <c:pt idx="7">
                  <c:v>111.22422222100002</c:v>
                </c:pt>
                <c:pt idx="8">
                  <c:v>345.83495364300006</c:v>
                </c:pt>
                <c:pt idx="9">
                  <c:v>486.27267611650007</c:v>
                </c:pt>
                <c:pt idx="10">
                  <c:v>257.2245916359999</c:v>
                </c:pt>
                <c:pt idx="11">
                  <c:v>233.96397127999992</c:v>
                </c:pt>
                <c:pt idx="12">
                  <c:v>361.39873428100015</c:v>
                </c:pt>
                <c:pt idx="13">
                  <c:v>57.704709439999988</c:v>
                </c:pt>
                <c:pt idx="14">
                  <c:v>280.87855484899995</c:v>
                </c:pt>
                <c:pt idx="15">
                  <c:v>259.65148097000008</c:v>
                </c:pt>
              </c:numCache>
            </c:numRef>
          </c:val>
          <c:extLst>
            <c:ext xmlns:c16="http://schemas.microsoft.com/office/drawing/2014/chart" uri="{C3380CC4-5D6E-409C-BE32-E72D297353CC}">
              <c16:uniqueId val="{00000000-7BB3-46A6-9F29-4757F4E29A7E}"/>
            </c:ext>
          </c:extLst>
        </c:ser>
        <c:ser>
          <c:idx val="1"/>
          <c:order val="1"/>
          <c:tx>
            <c:strRef>
              <c:f>Mot_cle!$D$113</c:f>
              <c:strCache>
                <c:ptCount val="1"/>
                <c:pt idx="0">
                  <c:v>APRES GAUCHE</c:v>
                </c:pt>
              </c:strCache>
            </c:strRef>
          </c:tx>
          <c:spPr>
            <a:ln w="15875" cap="rnd">
              <a:solidFill>
                <a:schemeClr val="accent2"/>
              </a:solidFill>
              <a:round/>
            </a:ln>
            <a:effectLst/>
          </c:spPr>
          <c:marker>
            <c:symbol val="none"/>
          </c:marker>
          <c:cat>
            <c:strRef>
              <c:f>Mot_cle!$B$114:$B$129</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Mot_cle!$D$114:$D$129</c:f>
              <c:numCache>
                <c:formatCode>General</c:formatCode>
                <c:ptCount val="16"/>
                <c:pt idx="0">
                  <c:v>338.98767180800007</c:v>
                </c:pt>
                <c:pt idx="1">
                  <c:v>250.42349421499998</c:v>
                </c:pt>
                <c:pt idx="2">
                  <c:v>387.21621874799996</c:v>
                </c:pt>
                <c:pt idx="3">
                  <c:v>380.85692597250011</c:v>
                </c:pt>
                <c:pt idx="4">
                  <c:v>500</c:v>
                </c:pt>
                <c:pt idx="5">
                  <c:v>425.07986052899992</c:v>
                </c:pt>
                <c:pt idx="6">
                  <c:v>316.2622870810003</c:v>
                </c:pt>
                <c:pt idx="7">
                  <c:v>488.15479591499991</c:v>
                </c:pt>
                <c:pt idx="8">
                  <c:v>423.8109465325</c:v>
                </c:pt>
                <c:pt idx="9">
                  <c:v>267.82867265900006</c:v>
                </c:pt>
                <c:pt idx="10">
                  <c:v>336.74965240149987</c:v>
                </c:pt>
                <c:pt idx="11">
                  <c:v>500</c:v>
                </c:pt>
                <c:pt idx="12">
                  <c:v>380.87808969299994</c:v>
                </c:pt>
                <c:pt idx="13">
                  <c:v>365.54261042350004</c:v>
                </c:pt>
                <c:pt idx="14">
                  <c:v>210.97171687700001</c:v>
                </c:pt>
                <c:pt idx="15">
                  <c:v>390.86189347000015</c:v>
                </c:pt>
              </c:numCache>
            </c:numRef>
          </c:val>
          <c:extLst>
            <c:ext xmlns:c16="http://schemas.microsoft.com/office/drawing/2014/chart" uri="{C3380CC4-5D6E-409C-BE32-E72D297353CC}">
              <c16:uniqueId val="{00000001-7BB3-46A6-9F29-4757F4E29A7E}"/>
            </c:ext>
          </c:extLst>
        </c:ser>
        <c:dLbls>
          <c:showLegendKey val="0"/>
          <c:showVal val="0"/>
          <c:showCatName val="0"/>
          <c:showSerName val="0"/>
          <c:showPercent val="0"/>
          <c:showBubbleSize val="0"/>
        </c:dLbls>
        <c:axId val="1452694640"/>
        <c:axId val="1360169632"/>
      </c:radarChart>
      <c:catAx>
        <c:axId val="145269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1360169632"/>
        <c:crosses val="autoZero"/>
        <c:auto val="1"/>
        <c:lblAlgn val="ctr"/>
        <c:lblOffset val="100"/>
        <c:noMultiLvlLbl val="0"/>
      </c:catAx>
      <c:valAx>
        <c:axId val="1360169632"/>
        <c:scaling>
          <c:orientation val="minMax"/>
          <c:max val="500"/>
          <c:min val="-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1452694640"/>
        <c:crosses val="autoZero"/>
        <c:crossBetween val="between"/>
      </c:valAx>
      <c:spPr>
        <a:noFill/>
        <a:ln>
          <a:noFill/>
        </a:ln>
        <a:effectLst/>
      </c:spPr>
    </c:plotArea>
    <c:legend>
      <c:legendPos val="b"/>
      <c:layout>
        <c:manualLayout>
          <c:xMode val="edge"/>
          <c:yMode val="edge"/>
          <c:x val="0.31364143402529232"/>
          <c:y val="7.4184455065607363E-2"/>
          <c:w val="0.37271698282032928"/>
          <c:h val="4.49105033838890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fr-BE"/>
              <a:t>DROITE Besoin/ limite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fr-FR"/>
        </a:p>
      </c:txPr>
    </c:title>
    <c:autoTitleDeleted val="0"/>
    <c:plotArea>
      <c:layout/>
      <c:radarChart>
        <c:radarStyle val="marker"/>
        <c:varyColors val="0"/>
        <c:ser>
          <c:idx val="0"/>
          <c:order val="0"/>
          <c:tx>
            <c:strRef>
              <c:f>Mot_cle!$C$27</c:f>
              <c:strCache>
                <c:ptCount val="1"/>
                <c:pt idx="0">
                  <c:v>AVANT</c:v>
                </c:pt>
              </c:strCache>
            </c:strRef>
          </c:tx>
          <c:spPr>
            <a:ln w="25400" cap="rnd" cmpd="sng" algn="ctr">
              <a:solidFill>
                <a:schemeClr val="accent1"/>
              </a:solidFill>
              <a:round/>
            </a:ln>
            <a:effectLst/>
          </c:spPr>
          <c:marker>
            <c:symbol val="none"/>
          </c:marker>
          <c:cat>
            <c:strRef>
              <c:f>Mot_cle!$B$28:$B$43</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Mot_cle!$C$28:$C$43</c:f>
              <c:numCache>
                <c:formatCode>0</c:formatCode>
                <c:ptCount val="16"/>
                <c:pt idx="0">
                  <c:v>-35.819112113999999</c:v>
                </c:pt>
                <c:pt idx="1">
                  <c:v>-9.3861640200000025</c:v>
                </c:pt>
                <c:pt idx="2">
                  <c:v>34.938221223000006</c:v>
                </c:pt>
                <c:pt idx="3">
                  <c:v>52.322739572000003</c:v>
                </c:pt>
                <c:pt idx="4">
                  <c:v>-27.919202388999999</c:v>
                </c:pt>
                <c:pt idx="5">
                  <c:v>-21.526678922000002</c:v>
                </c:pt>
                <c:pt idx="6">
                  <c:v>10.763127305999998</c:v>
                </c:pt>
                <c:pt idx="7">
                  <c:v>50.128136557000005</c:v>
                </c:pt>
                <c:pt idx="8">
                  <c:v>-6.2407001869999945</c:v>
                </c:pt>
                <c:pt idx="9">
                  <c:v>-27.104568654000001</c:v>
                </c:pt>
                <c:pt idx="10">
                  <c:v>5.8157653819999915</c:v>
                </c:pt>
                <c:pt idx="11">
                  <c:v>27.970992162000016</c:v>
                </c:pt>
                <c:pt idx="12">
                  <c:v>62.227389473999999</c:v>
                </c:pt>
                <c:pt idx="13">
                  <c:v>34.453241376000001</c:v>
                </c:pt>
                <c:pt idx="14">
                  <c:v>35.927531425999987</c:v>
                </c:pt>
                <c:pt idx="15">
                  <c:v>74.775377051999982</c:v>
                </c:pt>
              </c:numCache>
            </c:numRef>
          </c:val>
          <c:extLst>
            <c:ext xmlns:c16="http://schemas.microsoft.com/office/drawing/2014/chart" uri="{C3380CC4-5D6E-409C-BE32-E72D297353CC}">
              <c16:uniqueId val="{00000000-994D-486D-84D0-C5D3F04C60A9}"/>
            </c:ext>
          </c:extLst>
        </c:ser>
        <c:ser>
          <c:idx val="1"/>
          <c:order val="1"/>
          <c:tx>
            <c:strRef>
              <c:f>Mot_cle!$D$27</c:f>
              <c:strCache>
                <c:ptCount val="1"/>
                <c:pt idx="0">
                  <c:v>APRES</c:v>
                </c:pt>
              </c:strCache>
            </c:strRef>
          </c:tx>
          <c:spPr>
            <a:ln w="25400" cap="rnd" cmpd="sng" algn="ctr">
              <a:solidFill>
                <a:schemeClr val="accent2"/>
              </a:solidFill>
              <a:round/>
            </a:ln>
            <a:effectLst/>
          </c:spPr>
          <c:marker>
            <c:symbol val="none"/>
          </c:marker>
          <c:cat>
            <c:strRef>
              <c:f>Mot_cle!$B$28:$B$43</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Mot_cle!$D$28:$D$43</c:f>
              <c:numCache>
                <c:formatCode>0</c:formatCode>
                <c:ptCount val="16"/>
                <c:pt idx="0">
                  <c:v>34.862385951999997</c:v>
                </c:pt>
                <c:pt idx="1">
                  <c:v>68.203201035000006</c:v>
                </c:pt>
                <c:pt idx="2">
                  <c:v>-17.587806356999963</c:v>
                </c:pt>
                <c:pt idx="3">
                  <c:v>37.792459506</c:v>
                </c:pt>
                <c:pt idx="4">
                  <c:v>-15.859428575999996</c:v>
                </c:pt>
                <c:pt idx="5">
                  <c:v>12.443551648499998</c:v>
                </c:pt>
                <c:pt idx="6">
                  <c:v>-40.114342933999986</c:v>
                </c:pt>
                <c:pt idx="7">
                  <c:v>-48.140502262000005</c:v>
                </c:pt>
                <c:pt idx="8">
                  <c:v>50.399578762000033</c:v>
                </c:pt>
                <c:pt idx="9">
                  <c:v>-20.434622813499992</c:v>
                </c:pt>
                <c:pt idx="10">
                  <c:v>10.149521059999991</c:v>
                </c:pt>
                <c:pt idx="11">
                  <c:v>43.216442838000034</c:v>
                </c:pt>
                <c:pt idx="12">
                  <c:v>-74.409934730999979</c:v>
                </c:pt>
                <c:pt idx="13">
                  <c:v>-74.520132796000013</c:v>
                </c:pt>
                <c:pt idx="14">
                  <c:v>92.551740567999985</c:v>
                </c:pt>
                <c:pt idx="15">
                  <c:v>-24.670222223500019</c:v>
                </c:pt>
              </c:numCache>
            </c:numRef>
          </c:val>
          <c:extLst>
            <c:ext xmlns:c16="http://schemas.microsoft.com/office/drawing/2014/chart" uri="{C3380CC4-5D6E-409C-BE32-E72D297353CC}">
              <c16:uniqueId val="{00000001-994D-486D-84D0-C5D3F04C60A9}"/>
            </c:ext>
          </c:extLst>
        </c:ser>
        <c:dLbls>
          <c:showLegendKey val="0"/>
          <c:showVal val="0"/>
          <c:showCatName val="0"/>
          <c:showSerName val="0"/>
          <c:showPercent val="0"/>
          <c:showBubbleSize val="0"/>
        </c:dLbls>
        <c:axId val="1452694640"/>
        <c:axId val="1360169632"/>
      </c:radarChart>
      <c:catAx>
        <c:axId val="1452694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360169632"/>
        <c:crosses val="autoZero"/>
        <c:auto val="1"/>
        <c:lblAlgn val="ctr"/>
        <c:lblOffset val="100"/>
        <c:noMultiLvlLbl val="0"/>
      </c:catAx>
      <c:valAx>
        <c:axId val="1360169632"/>
        <c:scaling>
          <c:orientation val="minMax"/>
          <c:max val="200"/>
          <c:min val="-200"/>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45269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fr-BE"/>
              <a:t>GAUCHE Besoin/ limite</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fr-FR"/>
        </a:p>
      </c:txPr>
    </c:title>
    <c:autoTitleDeleted val="0"/>
    <c:plotArea>
      <c:layout/>
      <c:radarChart>
        <c:radarStyle val="marker"/>
        <c:varyColors val="0"/>
        <c:ser>
          <c:idx val="0"/>
          <c:order val="0"/>
          <c:tx>
            <c:strRef>
              <c:f>Mot_cle!$G$27</c:f>
              <c:strCache>
                <c:ptCount val="1"/>
                <c:pt idx="0">
                  <c:v>AVANT</c:v>
                </c:pt>
              </c:strCache>
            </c:strRef>
          </c:tx>
          <c:spPr>
            <a:ln w="25400" cap="rnd" cmpd="sng" algn="ctr">
              <a:solidFill>
                <a:schemeClr val="accent1"/>
              </a:solidFill>
              <a:round/>
            </a:ln>
            <a:effectLst/>
          </c:spPr>
          <c:marker>
            <c:symbol val="none"/>
          </c:marker>
          <c:cat>
            <c:strRef>
              <c:f>Mot_cle!$F$28:$F$43</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Mot_cle!$G$28:$G$43</c:f>
              <c:numCache>
                <c:formatCode>0</c:formatCode>
                <c:ptCount val="16"/>
                <c:pt idx="0">
                  <c:v>-0.3576546399999998</c:v>
                </c:pt>
                <c:pt idx="1">
                  <c:v>-57.223436010000015</c:v>
                </c:pt>
                <c:pt idx="2">
                  <c:v>-26.317155715999988</c:v>
                </c:pt>
                <c:pt idx="3">
                  <c:v>41.899385734000006</c:v>
                </c:pt>
                <c:pt idx="4">
                  <c:v>-19.824285719999999</c:v>
                </c:pt>
                <c:pt idx="5">
                  <c:v>101.19535384900001</c:v>
                </c:pt>
                <c:pt idx="6">
                  <c:v>40.647171016000009</c:v>
                </c:pt>
                <c:pt idx="7">
                  <c:v>59.509770360999994</c:v>
                </c:pt>
                <c:pt idx="8">
                  <c:v>-136.97941935600002</c:v>
                </c:pt>
                <c:pt idx="9">
                  <c:v>-21.610951289499997</c:v>
                </c:pt>
                <c:pt idx="10">
                  <c:v>-31.380432839000019</c:v>
                </c:pt>
                <c:pt idx="11">
                  <c:v>-13.502513518000001</c:v>
                </c:pt>
                <c:pt idx="12">
                  <c:v>11.481391581000004</c:v>
                </c:pt>
                <c:pt idx="13">
                  <c:v>-45.294870824000014</c:v>
                </c:pt>
                <c:pt idx="14">
                  <c:v>4.4072257830000012</c:v>
                </c:pt>
                <c:pt idx="15">
                  <c:v>20.352102123000002</c:v>
                </c:pt>
              </c:numCache>
            </c:numRef>
          </c:val>
          <c:extLst>
            <c:ext xmlns:c16="http://schemas.microsoft.com/office/drawing/2014/chart" uri="{C3380CC4-5D6E-409C-BE32-E72D297353CC}">
              <c16:uniqueId val="{00000000-522C-47A2-8C5C-88C4EE4A8284}"/>
            </c:ext>
          </c:extLst>
        </c:ser>
        <c:ser>
          <c:idx val="1"/>
          <c:order val="1"/>
          <c:tx>
            <c:strRef>
              <c:f>Mot_cle!$H$27</c:f>
              <c:strCache>
                <c:ptCount val="1"/>
                <c:pt idx="0">
                  <c:v>APRES</c:v>
                </c:pt>
              </c:strCache>
            </c:strRef>
          </c:tx>
          <c:spPr>
            <a:ln w="25400" cap="rnd" cmpd="sng" algn="ctr">
              <a:solidFill>
                <a:schemeClr val="accent2"/>
              </a:solidFill>
              <a:round/>
            </a:ln>
            <a:effectLst/>
          </c:spPr>
          <c:marker>
            <c:symbol val="none"/>
          </c:marker>
          <c:cat>
            <c:strRef>
              <c:f>Mot_cle!$F$28:$F$43</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Mot_cle!$H$28:$H$43</c:f>
              <c:numCache>
                <c:formatCode>0</c:formatCode>
                <c:ptCount val="16"/>
                <c:pt idx="0">
                  <c:v>-5.72247422800001</c:v>
                </c:pt>
                <c:pt idx="1">
                  <c:v>44.737791027000014</c:v>
                </c:pt>
                <c:pt idx="2">
                  <c:v>36.779047771000002</c:v>
                </c:pt>
                <c:pt idx="3">
                  <c:v>76.695911232499995</c:v>
                </c:pt>
                <c:pt idx="4">
                  <c:v>1.0738154765000019</c:v>
                </c:pt>
                <c:pt idx="5">
                  <c:v>9.9814584999990075E-2</c:v>
                </c:pt>
                <c:pt idx="6">
                  <c:v>-1.0275970210000054</c:v>
                </c:pt>
                <c:pt idx="7">
                  <c:v>132.734217253</c:v>
                </c:pt>
                <c:pt idx="8">
                  <c:v>61.577541756500011</c:v>
                </c:pt>
                <c:pt idx="9">
                  <c:v>21.668133918500004</c:v>
                </c:pt>
                <c:pt idx="10">
                  <c:v>-1.8974215050000041</c:v>
                </c:pt>
                <c:pt idx="11">
                  <c:v>27.635004265999989</c:v>
                </c:pt>
                <c:pt idx="12">
                  <c:v>19.369370529000001</c:v>
                </c:pt>
                <c:pt idx="13">
                  <c:v>-21.383292852000007</c:v>
                </c:pt>
                <c:pt idx="14">
                  <c:v>97.110194640000003</c:v>
                </c:pt>
                <c:pt idx="15">
                  <c:v>2.8053234479999958</c:v>
                </c:pt>
              </c:numCache>
            </c:numRef>
          </c:val>
          <c:extLst>
            <c:ext xmlns:c16="http://schemas.microsoft.com/office/drawing/2014/chart" uri="{C3380CC4-5D6E-409C-BE32-E72D297353CC}">
              <c16:uniqueId val="{00000001-522C-47A2-8C5C-88C4EE4A8284}"/>
            </c:ext>
          </c:extLst>
        </c:ser>
        <c:dLbls>
          <c:showLegendKey val="0"/>
          <c:showVal val="0"/>
          <c:showCatName val="0"/>
          <c:showSerName val="0"/>
          <c:showPercent val="0"/>
          <c:showBubbleSize val="0"/>
        </c:dLbls>
        <c:axId val="1452694640"/>
        <c:axId val="1360169632"/>
      </c:radarChart>
      <c:catAx>
        <c:axId val="1452694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360169632"/>
        <c:crosses val="autoZero"/>
        <c:auto val="1"/>
        <c:lblAlgn val="ctr"/>
        <c:lblOffset val="100"/>
        <c:noMultiLvlLbl val="0"/>
      </c:catAx>
      <c:valAx>
        <c:axId val="1360169632"/>
        <c:scaling>
          <c:orientation val="minMax"/>
          <c:max val="200"/>
          <c:min val="-200"/>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45269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fr-BE"/>
              <a:t>DROITE Calme/ réactivité</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fr-FR"/>
        </a:p>
      </c:txPr>
    </c:title>
    <c:autoTitleDeleted val="0"/>
    <c:plotArea>
      <c:layout/>
      <c:radarChart>
        <c:radarStyle val="marker"/>
        <c:varyColors val="0"/>
        <c:ser>
          <c:idx val="0"/>
          <c:order val="0"/>
          <c:tx>
            <c:strRef>
              <c:f>Mot_cle!$C$49</c:f>
              <c:strCache>
                <c:ptCount val="1"/>
                <c:pt idx="0">
                  <c:v>AVANT</c:v>
                </c:pt>
              </c:strCache>
            </c:strRef>
          </c:tx>
          <c:spPr>
            <a:ln w="38100" cap="rnd" cmpd="sng" algn="ctr">
              <a:solidFill>
                <a:schemeClr val="accent1"/>
              </a:solidFill>
              <a:round/>
            </a:ln>
            <a:effectLst/>
          </c:spPr>
          <c:marker>
            <c:symbol val="none"/>
          </c:marker>
          <c:cat>
            <c:strRef>
              <c:f>Mot_cle!$B$50:$B$65</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Mot_cle!$C$50:$C$65</c:f>
              <c:numCache>
                <c:formatCode>0</c:formatCode>
                <c:ptCount val="16"/>
                <c:pt idx="0">
                  <c:v>27.868550700000014</c:v>
                </c:pt>
                <c:pt idx="1">
                  <c:v>-17.956669648000002</c:v>
                </c:pt>
                <c:pt idx="2">
                  <c:v>97.460932889499958</c:v>
                </c:pt>
                <c:pt idx="3">
                  <c:v>77.438616027999984</c:v>
                </c:pt>
                <c:pt idx="4">
                  <c:v>110.02243315600002</c:v>
                </c:pt>
                <c:pt idx="5">
                  <c:v>63.19192756649997</c:v>
                </c:pt>
                <c:pt idx="6">
                  <c:v>30.379032876000025</c:v>
                </c:pt>
                <c:pt idx="7">
                  <c:v>133.95693384</c:v>
                </c:pt>
                <c:pt idx="8">
                  <c:v>-32.264662301999977</c:v>
                </c:pt>
                <c:pt idx="9">
                  <c:v>113.74119894100002</c:v>
                </c:pt>
                <c:pt idx="10">
                  <c:v>93.903770329999929</c:v>
                </c:pt>
                <c:pt idx="11">
                  <c:v>83.736640788000045</c:v>
                </c:pt>
                <c:pt idx="12">
                  <c:v>-24.760921558000007</c:v>
                </c:pt>
                <c:pt idx="13">
                  <c:v>76.757866176999997</c:v>
                </c:pt>
                <c:pt idx="14">
                  <c:v>-26.723631756000088</c:v>
                </c:pt>
                <c:pt idx="15">
                  <c:v>88.31601727350008</c:v>
                </c:pt>
              </c:numCache>
            </c:numRef>
          </c:val>
          <c:extLst>
            <c:ext xmlns:c16="http://schemas.microsoft.com/office/drawing/2014/chart" uri="{C3380CC4-5D6E-409C-BE32-E72D297353CC}">
              <c16:uniqueId val="{00000000-5080-4338-93F6-38AFA17C9D82}"/>
            </c:ext>
          </c:extLst>
        </c:ser>
        <c:ser>
          <c:idx val="1"/>
          <c:order val="1"/>
          <c:tx>
            <c:strRef>
              <c:f>Mot_cle!$D$49</c:f>
              <c:strCache>
                <c:ptCount val="1"/>
                <c:pt idx="0">
                  <c:v>APRES</c:v>
                </c:pt>
              </c:strCache>
            </c:strRef>
          </c:tx>
          <c:spPr>
            <a:ln w="28575" cap="rnd" cmpd="sng" algn="ctr">
              <a:solidFill>
                <a:schemeClr val="accent2"/>
              </a:solidFill>
              <a:round/>
            </a:ln>
            <a:effectLst/>
          </c:spPr>
          <c:marker>
            <c:symbol val="none"/>
          </c:marker>
          <c:cat>
            <c:strRef>
              <c:f>Mot_cle!$B$50:$B$65</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Mot_cle!$D$50:$D$65</c:f>
              <c:numCache>
                <c:formatCode>0</c:formatCode>
                <c:ptCount val="16"/>
                <c:pt idx="0">
                  <c:v>213.73993142</c:v>
                </c:pt>
                <c:pt idx="1">
                  <c:v>110.44959176200013</c:v>
                </c:pt>
                <c:pt idx="2">
                  <c:v>164.82961664849995</c:v>
                </c:pt>
                <c:pt idx="3">
                  <c:v>246.72975590800004</c:v>
                </c:pt>
                <c:pt idx="4">
                  <c:v>233.51565665700011</c:v>
                </c:pt>
                <c:pt idx="5">
                  <c:v>366.95365979100006</c:v>
                </c:pt>
                <c:pt idx="6">
                  <c:v>122.5571347480001</c:v>
                </c:pt>
                <c:pt idx="7">
                  <c:v>500</c:v>
                </c:pt>
                <c:pt idx="8">
                  <c:v>182.69712096599997</c:v>
                </c:pt>
                <c:pt idx="9">
                  <c:v>104.59743924100002</c:v>
                </c:pt>
                <c:pt idx="10">
                  <c:v>169.28297738799998</c:v>
                </c:pt>
                <c:pt idx="11">
                  <c:v>220.9827937739999</c:v>
                </c:pt>
                <c:pt idx="12">
                  <c:v>60.813911766999865</c:v>
                </c:pt>
                <c:pt idx="13">
                  <c:v>208.33999772599998</c:v>
                </c:pt>
                <c:pt idx="14">
                  <c:v>93.565682748000029</c:v>
                </c:pt>
                <c:pt idx="15">
                  <c:v>170.72706167099997</c:v>
                </c:pt>
              </c:numCache>
            </c:numRef>
          </c:val>
          <c:extLst>
            <c:ext xmlns:c16="http://schemas.microsoft.com/office/drawing/2014/chart" uri="{C3380CC4-5D6E-409C-BE32-E72D297353CC}">
              <c16:uniqueId val="{00000001-5080-4338-93F6-38AFA17C9D82}"/>
            </c:ext>
          </c:extLst>
        </c:ser>
        <c:dLbls>
          <c:showLegendKey val="0"/>
          <c:showVal val="0"/>
          <c:showCatName val="0"/>
          <c:showSerName val="0"/>
          <c:showPercent val="0"/>
          <c:showBubbleSize val="0"/>
        </c:dLbls>
        <c:axId val="1452694640"/>
        <c:axId val="1360169632"/>
      </c:radarChart>
      <c:catAx>
        <c:axId val="1452694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360169632"/>
        <c:crosses val="autoZero"/>
        <c:auto val="1"/>
        <c:lblAlgn val="ctr"/>
        <c:lblOffset val="100"/>
        <c:noMultiLvlLbl val="0"/>
      </c:catAx>
      <c:valAx>
        <c:axId val="1360169632"/>
        <c:scaling>
          <c:orientation val="minMax"/>
          <c:max val="500"/>
          <c:min val="-500"/>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45269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fr-BE"/>
              <a:t>GAUCHE Calme/ réactivité</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fr-FR"/>
        </a:p>
      </c:txPr>
    </c:title>
    <c:autoTitleDeleted val="0"/>
    <c:plotArea>
      <c:layout/>
      <c:radarChart>
        <c:radarStyle val="marker"/>
        <c:varyColors val="0"/>
        <c:ser>
          <c:idx val="0"/>
          <c:order val="0"/>
          <c:tx>
            <c:strRef>
              <c:f>Mot_cle!$G$49</c:f>
              <c:strCache>
                <c:ptCount val="1"/>
                <c:pt idx="0">
                  <c:v>AVANT</c:v>
                </c:pt>
              </c:strCache>
            </c:strRef>
          </c:tx>
          <c:spPr>
            <a:ln w="25400" cap="rnd" cmpd="sng" algn="ctr">
              <a:solidFill>
                <a:schemeClr val="accent1"/>
              </a:solidFill>
              <a:round/>
            </a:ln>
            <a:effectLst/>
          </c:spPr>
          <c:marker>
            <c:symbol val="none"/>
          </c:marker>
          <c:cat>
            <c:strRef>
              <c:f>Mot_cle!$F$50:$F$65</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Mot_cle!$G$50:$G$65</c:f>
              <c:numCache>
                <c:formatCode>0</c:formatCode>
                <c:ptCount val="16"/>
                <c:pt idx="0">
                  <c:v>40.265742579999994</c:v>
                </c:pt>
                <c:pt idx="1">
                  <c:v>4.3399111680000004</c:v>
                </c:pt>
                <c:pt idx="2">
                  <c:v>155.37495727800001</c:v>
                </c:pt>
                <c:pt idx="3">
                  <c:v>53.401669591999934</c:v>
                </c:pt>
                <c:pt idx="4">
                  <c:v>111.405741705</c:v>
                </c:pt>
                <c:pt idx="5">
                  <c:v>58.708067829000015</c:v>
                </c:pt>
                <c:pt idx="6">
                  <c:v>25.334732728000063</c:v>
                </c:pt>
                <c:pt idx="7">
                  <c:v>40.429755755000002</c:v>
                </c:pt>
                <c:pt idx="8">
                  <c:v>61.837203744000078</c:v>
                </c:pt>
                <c:pt idx="9">
                  <c:v>203.00939404450008</c:v>
                </c:pt>
                <c:pt idx="10">
                  <c:v>69.22077507299997</c:v>
                </c:pt>
                <c:pt idx="11">
                  <c:v>76.500449360999966</c:v>
                </c:pt>
                <c:pt idx="12">
                  <c:v>56.052196080000101</c:v>
                </c:pt>
                <c:pt idx="13">
                  <c:v>-34.987306477999994</c:v>
                </c:pt>
                <c:pt idx="14">
                  <c:v>91.488460301999993</c:v>
                </c:pt>
                <c:pt idx="15">
                  <c:v>87.292676685000032</c:v>
                </c:pt>
              </c:numCache>
            </c:numRef>
          </c:val>
          <c:extLst>
            <c:ext xmlns:c16="http://schemas.microsoft.com/office/drawing/2014/chart" uri="{C3380CC4-5D6E-409C-BE32-E72D297353CC}">
              <c16:uniqueId val="{00000000-C2FA-4F89-88D7-A5B8ED9419A4}"/>
            </c:ext>
          </c:extLst>
        </c:ser>
        <c:ser>
          <c:idx val="1"/>
          <c:order val="1"/>
          <c:tx>
            <c:strRef>
              <c:f>Mot_cle!$H$49</c:f>
              <c:strCache>
                <c:ptCount val="1"/>
                <c:pt idx="0">
                  <c:v>APRES</c:v>
                </c:pt>
              </c:strCache>
            </c:strRef>
          </c:tx>
          <c:spPr>
            <a:ln w="25400" cap="rnd" cmpd="sng" algn="ctr">
              <a:solidFill>
                <a:schemeClr val="accent2"/>
              </a:solidFill>
              <a:round/>
            </a:ln>
            <a:effectLst/>
          </c:spPr>
          <c:marker>
            <c:symbol val="none"/>
          </c:marker>
          <c:cat>
            <c:strRef>
              <c:f>Mot_cle!$F$50:$F$65</c:f>
              <c:strCache>
                <c:ptCount val="16"/>
                <c:pt idx="0">
                  <c:v>Sécurité et protection</c:v>
                </c:pt>
                <c:pt idx="1">
                  <c:v>Stabilité  /soutien</c:v>
                </c:pt>
                <c:pt idx="2">
                  <c:v>Ecoute du corp s/ présence en soi</c:v>
                </c:pt>
                <c:pt idx="3">
                  <c:v> Place dans la société </c:v>
                </c:pt>
                <c:pt idx="4">
                  <c:v>Avoir une direction claire / capacité de décision</c:v>
                </c:pt>
                <c:pt idx="5">
                  <c:v>Valorisation / reconnaissance / respect</c:v>
                </c:pt>
                <c:pt idx="6">
                  <c:v>Equilibre entre soi et les autres / positionnement</c:v>
                </c:pt>
                <c:pt idx="7">
                  <c:v>Exprimer son potentiel, sa différence</c:v>
                </c:pt>
                <c:pt idx="8">
                  <c:v>Intuition / perceptions</c:v>
                </c:pt>
                <c:pt idx="9">
                  <c:v>Volonté / aller de l'avant / passage à l'action</c:v>
                </c:pt>
                <c:pt idx="10">
                  <c:v>Adaptation / résilience</c:v>
                </c:pt>
                <c:pt idx="11">
                  <c:v>Gestion du stress, des émotions, de la pression</c:v>
                </c:pt>
                <c:pt idx="12">
                  <c:v>Rapport à l'autorité / rapport aux parents</c:v>
                </c:pt>
                <c:pt idx="13">
                  <c:v>Lâcher-prise / détachement / détente</c:v>
                </c:pt>
                <c:pt idx="14">
                  <c:v>Liberté / pouvoir intérieur  </c:v>
                </c:pt>
                <c:pt idx="15">
                  <c:v>Expression / vocation</c:v>
                </c:pt>
              </c:strCache>
            </c:strRef>
          </c:cat>
          <c:val>
            <c:numRef>
              <c:f>Mot_cle!$H$50:$H$65</c:f>
              <c:numCache>
                <c:formatCode>0</c:formatCode>
                <c:ptCount val="16"/>
                <c:pt idx="0">
                  <c:v>104.77181754000003</c:v>
                </c:pt>
                <c:pt idx="1">
                  <c:v>66.797892383999994</c:v>
                </c:pt>
                <c:pt idx="2">
                  <c:v>145.11546585899998</c:v>
                </c:pt>
                <c:pt idx="3">
                  <c:v>119.93692851600002</c:v>
                </c:pt>
                <c:pt idx="4">
                  <c:v>275.54188766700008</c:v>
                </c:pt>
                <c:pt idx="5">
                  <c:v>176.05643733399995</c:v>
                </c:pt>
                <c:pt idx="6">
                  <c:v>51.195446042000157</c:v>
                </c:pt>
                <c:pt idx="7">
                  <c:v>214.91351559500001</c:v>
                </c:pt>
                <c:pt idx="8">
                  <c:v>159.55915672350002</c:v>
                </c:pt>
                <c:pt idx="9">
                  <c:v>42.74259427100003</c:v>
                </c:pt>
                <c:pt idx="10">
                  <c:v>92.302578004499935</c:v>
                </c:pt>
                <c:pt idx="11">
                  <c:v>218.14327563000003</c:v>
                </c:pt>
                <c:pt idx="12">
                  <c:v>80.132872546999977</c:v>
                </c:pt>
                <c:pt idx="13">
                  <c:v>110.62869456350001</c:v>
                </c:pt>
                <c:pt idx="14">
                  <c:v>74.911895408999982</c:v>
                </c:pt>
                <c:pt idx="15">
                  <c:v>131.75862781800009</c:v>
                </c:pt>
              </c:numCache>
            </c:numRef>
          </c:val>
          <c:extLst>
            <c:ext xmlns:c16="http://schemas.microsoft.com/office/drawing/2014/chart" uri="{C3380CC4-5D6E-409C-BE32-E72D297353CC}">
              <c16:uniqueId val="{00000001-C2FA-4F89-88D7-A5B8ED9419A4}"/>
            </c:ext>
          </c:extLst>
        </c:ser>
        <c:dLbls>
          <c:showLegendKey val="0"/>
          <c:showVal val="0"/>
          <c:showCatName val="0"/>
          <c:showSerName val="0"/>
          <c:showPercent val="0"/>
          <c:showBubbleSize val="0"/>
        </c:dLbls>
        <c:axId val="1452694640"/>
        <c:axId val="1360169632"/>
      </c:radarChart>
      <c:catAx>
        <c:axId val="14526946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360169632"/>
        <c:crosses val="autoZero"/>
        <c:auto val="1"/>
        <c:lblAlgn val="ctr"/>
        <c:lblOffset val="100"/>
        <c:noMultiLvlLbl val="0"/>
      </c:catAx>
      <c:valAx>
        <c:axId val="1360169632"/>
        <c:scaling>
          <c:orientation val="minMax"/>
          <c:max val="500"/>
          <c:min val="-500"/>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crossAx val="14526946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fr-FR"/>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9">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
  <cs:dataPoint3D>
    <cs:lnRef idx="0">
      <cs:styleClr val="auto"/>
    </cs:lnRef>
    <cs:fillRef idx="0">
      <cs:styleClr val="auto"/>
    </cs:fillRef>
    <cs:effectRef idx="0"/>
    <cs:fontRef idx="minor">
      <a:schemeClr val="tx1"/>
    </cs:fontRef>
    <cs:spPr>
      <a:solidFill>
        <a:schemeClr val="phClr">
          <a:alpha val="10196"/>
        </a:schemeClr>
      </a:solidFill>
      <a:ln w="50800">
        <a:solidFill>
          <a:schemeClr val="phClr">
            <a:alpha val="30000"/>
          </a:schemeClr>
        </a:solidFill>
      </a:ln>
    </cs:spPr>
  </cs:dataPoint3D>
  <cs:dataPointLine>
    <cs:lnRef idx="0">
      <cs:styleClr val="auto"/>
    </cs:lnRef>
    <cs:fillRef idx="0"/>
    <cs:effectRef idx="0"/>
    <cs:fontRef idx="minor">
      <a:schemeClr val="tx1"/>
    </cs:fontRef>
    <cs:spPr>
      <a:ln w="50800" cap="rnd" cmpd="sng" algn="ctr">
        <a:solidFill>
          <a:schemeClr val="phClr">
            <a:alpha val="30000"/>
          </a:schemeClr>
        </a:solidFill>
        <a:round/>
      </a:ln>
    </cs:spPr>
  </cs:dataPointLine>
  <cs:dataPointMarker>
    <cs:lnRef idx="0"/>
    <cs:fillRef idx="0">
      <cs:styleClr val="auto"/>
    </cs:fillRef>
    <cs:effectRef idx="0"/>
    <cs:fontRef idx="minor">
      <a:schemeClr val="tx1"/>
    </cs:fontRef>
    <cs:spPr>
      <a:solidFill>
        <a:schemeClr val="phClr"/>
      </a:solidFill>
      <a:ln w="12700" cap="flat" cmpd="sng" algn="ctr">
        <a:solidFill>
          <a:schemeClr val="lt1"/>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Radio" firstButton="1" fmlaLink="$A$52" lockText="1" noThreeD="1"/>
</file>

<file path=xl/ctrlProps/ctrlProp10.xml><?xml version="1.0" encoding="utf-8"?>
<formControlPr xmlns="http://schemas.microsoft.com/office/spreadsheetml/2009/9/main" objectType="Radio" checked="Checked"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lockText="1" noThreeD="1"/>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20</xdr:row>
      <xdr:rowOff>0</xdr:rowOff>
    </xdr:from>
    <xdr:to>
      <xdr:col>27</xdr:col>
      <xdr:colOff>304800</xdr:colOff>
      <xdr:row>47</xdr:row>
      <xdr:rowOff>114300</xdr:rowOff>
    </xdr:to>
    <xdr:sp macro="" textlink="">
      <xdr:nvSpPr>
        <xdr:cNvPr id="25" name="Forme automatique 56" descr="https://apis.mail.yahoo.com/ws/v3/mailboxes/@.id==VjJ-fJB2qgwxBhJwlmPTsd9s7SFkFRatPfdqBC24PJjUevXvJ2tf94-uPh_Ihq1RcWq0/messages/@.id==AGJVfbwAAD_nWcd9Ag1WEBH4fgY/content/parts/@.id==2.5/thumbnail?appId=YMailNorrin&amp;downloadWhenThumbnailFails=true&amp;pid=2.5">
          <a:extLst>
            <a:ext uri="{FF2B5EF4-FFF2-40B4-BE49-F238E27FC236}">
              <a16:creationId xmlns:a16="http://schemas.microsoft.com/office/drawing/2014/main" id="{00000000-0008-0000-0000-000019000000}"/>
            </a:ext>
          </a:extLst>
        </xdr:cNvPr>
        <xdr:cNvSpPr>
          <a:spLocks noChangeAspect="1" noChangeArrowheads="1"/>
        </xdr:cNvSpPr>
      </xdr:nvSpPr>
      <xdr:spPr bwMode="auto">
        <a:xfrm>
          <a:off x="20612100" y="381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247650</xdr:colOff>
          <xdr:row>6</xdr:row>
          <xdr:rowOff>142875</xdr:rowOff>
        </xdr:from>
        <xdr:to>
          <xdr:col>19</xdr:col>
          <xdr:colOff>66675</xdr:colOff>
          <xdr:row>8</xdr:row>
          <xdr:rowOff>9525</xdr:rowOff>
        </xdr:to>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8</xdr:row>
          <xdr:rowOff>85725</xdr:rowOff>
        </xdr:from>
        <xdr:to>
          <xdr:col>19</xdr:col>
          <xdr:colOff>66675</xdr:colOff>
          <xdr:row>9</xdr:row>
          <xdr:rowOff>142875</xdr:rowOff>
        </xdr:to>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10</xdr:row>
          <xdr:rowOff>85725</xdr:rowOff>
        </xdr:from>
        <xdr:to>
          <xdr:col>19</xdr:col>
          <xdr:colOff>76200</xdr:colOff>
          <xdr:row>11</xdr:row>
          <xdr:rowOff>142875</xdr:rowOff>
        </xdr:to>
        <xdr:sp macro="" textlink="">
          <xdr:nvSpPr>
            <xdr:cNvPr id="4099" name="Option 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12</xdr:row>
          <xdr:rowOff>142875</xdr:rowOff>
        </xdr:from>
        <xdr:to>
          <xdr:col>19</xdr:col>
          <xdr:colOff>85725</xdr:colOff>
          <xdr:row>14</xdr:row>
          <xdr:rowOff>9525</xdr:rowOff>
        </xdr:to>
        <xdr:sp macro="" textlink="">
          <xdr:nvSpPr>
            <xdr:cNvPr id="4100" name="Option Button 4" hidden="1">
              <a:extLst>
                <a:ext uri="{63B3BB69-23CF-44E3-9099-C40C66FF867C}">
                  <a14:compatExt spid="_x0000_s4100"/>
                </a:ext>
                <a:ext uri="{FF2B5EF4-FFF2-40B4-BE49-F238E27FC236}">
                  <a16:creationId xmlns:a16="http://schemas.microsoft.com/office/drawing/2014/main" id="{00000000-0008-0000-03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257175</xdr:colOff>
          <xdr:row>15</xdr:row>
          <xdr:rowOff>38100</xdr:rowOff>
        </xdr:from>
        <xdr:to>
          <xdr:col>19</xdr:col>
          <xdr:colOff>76200</xdr:colOff>
          <xdr:row>16</xdr:row>
          <xdr:rowOff>95250</xdr:rowOff>
        </xdr:to>
        <xdr:sp macro="" textlink="">
          <xdr:nvSpPr>
            <xdr:cNvPr id="4101" name="Option Button 5" hidden="1">
              <a:extLst>
                <a:ext uri="{63B3BB69-23CF-44E3-9099-C40C66FF867C}">
                  <a14:compatExt spid="_x0000_s4101"/>
                </a:ext>
                <a:ext uri="{FF2B5EF4-FFF2-40B4-BE49-F238E27FC236}">
                  <a16:creationId xmlns:a16="http://schemas.microsoft.com/office/drawing/2014/main" id="{00000000-0008-0000-03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17</xdr:row>
          <xdr:rowOff>152400</xdr:rowOff>
        </xdr:from>
        <xdr:to>
          <xdr:col>19</xdr:col>
          <xdr:colOff>85725</xdr:colOff>
          <xdr:row>19</xdr:row>
          <xdr:rowOff>19050</xdr:rowOff>
        </xdr:to>
        <xdr:sp macro="" textlink="">
          <xdr:nvSpPr>
            <xdr:cNvPr id="4102" name="Option Button 6" hidden="1">
              <a:extLst>
                <a:ext uri="{63B3BB69-23CF-44E3-9099-C40C66FF867C}">
                  <a14:compatExt spid="_x0000_s4102"/>
                </a:ext>
                <a:ext uri="{FF2B5EF4-FFF2-40B4-BE49-F238E27FC236}">
                  <a16:creationId xmlns:a16="http://schemas.microsoft.com/office/drawing/2014/main" id="{00000000-0008-0000-03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266700</xdr:colOff>
          <xdr:row>21</xdr:row>
          <xdr:rowOff>9525</xdr:rowOff>
        </xdr:from>
        <xdr:to>
          <xdr:col>19</xdr:col>
          <xdr:colOff>85725</xdr:colOff>
          <xdr:row>22</xdr:row>
          <xdr:rowOff>66675</xdr:rowOff>
        </xdr:to>
        <xdr:sp macro="" textlink="">
          <xdr:nvSpPr>
            <xdr:cNvPr id="4103" name="Option Button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285750</xdr:colOff>
          <xdr:row>24</xdr:row>
          <xdr:rowOff>95250</xdr:rowOff>
        </xdr:from>
        <xdr:to>
          <xdr:col>19</xdr:col>
          <xdr:colOff>104775</xdr:colOff>
          <xdr:row>25</xdr:row>
          <xdr:rowOff>152400</xdr:rowOff>
        </xdr:to>
        <xdr:sp macro="" textlink="">
          <xdr:nvSpPr>
            <xdr:cNvPr id="4104" name="Option Button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295275</xdr:colOff>
          <xdr:row>27</xdr:row>
          <xdr:rowOff>57150</xdr:rowOff>
        </xdr:from>
        <xdr:to>
          <xdr:col>19</xdr:col>
          <xdr:colOff>114300</xdr:colOff>
          <xdr:row>28</xdr:row>
          <xdr:rowOff>114300</xdr:rowOff>
        </xdr:to>
        <xdr:sp macro="" textlink="">
          <xdr:nvSpPr>
            <xdr:cNvPr id="4105" name="Option Button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295275</xdr:colOff>
          <xdr:row>31</xdr:row>
          <xdr:rowOff>57150</xdr:rowOff>
        </xdr:from>
        <xdr:to>
          <xdr:col>19</xdr:col>
          <xdr:colOff>114300</xdr:colOff>
          <xdr:row>32</xdr:row>
          <xdr:rowOff>114300</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35</xdr:row>
          <xdr:rowOff>19050</xdr:rowOff>
        </xdr:from>
        <xdr:to>
          <xdr:col>19</xdr:col>
          <xdr:colOff>123825</xdr:colOff>
          <xdr:row>36</xdr:row>
          <xdr:rowOff>76200</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314325</xdr:colOff>
          <xdr:row>38</xdr:row>
          <xdr:rowOff>85725</xdr:rowOff>
        </xdr:from>
        <xdr:to>
          <xdr:col>19</xdr:col>
          <xdr:colOff>133350</xdr:colOff>
          <xdr:row>39</xdr:row>
          <xdr:rowOff>142875</xdr:rowOff>
        </xdr:to>
        <xdr:sp macro="" textlink="">
          <xdr:nvSpPr>
            <xdr:cNvPr id="4108" name="Option Button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40</xdr:row>
          <xdr:rowOff>190500</xdr:rowOff>
        </xdr:from>
        <xdr:to>
          <xdr:col>19</xdr:col>
          <xdr:colOff>123825</xdr:colOff>
          <xdr:row>42</xdr:row>
          <xdr:rowOff>57150</xdr:rowOff>
        </xdr:to>
        <xdr:sp macro="" textlink="">
          <xdr:nvSpPr>
            <xdr:cNvPr id="4109" name="Option Button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xdr:row>
          <xdr:rowOff>133350</xdr:rowOff>
        </xdr:from>
        <xdr:to>
          <xdr:col>3</xdr:col>
          <xdr:colOff>352425</xdr:colOff>
          <xdr:row>8</xdr:row>
          <xdr:rowOff>0</xdr:rowOff>
        </xdr:to>
        <xdr:sp macro="" textlink="">
          <xdr:nvSpPr>
            <xdr:cNvPr id="4110" name="Option Button 14" hidden="1">
              <a:extLst>
                <a:ext uri="{63B3BB69-23CF-44E3-9099-C40C66FF867C}">
                  <a14:compatExt spid="_x0000_s4110"/>
                </a:ext>
                <a:ext uri="{FF2B5EF4-FFF2-40B4-BE49-F238E27FC236}">
                  <a16:creationId xmlns:a16="http://schemas.microsoft.com/office/drawing/2014/main" id="{00000000-0008-0000-0300-00000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xdr:row>
          <xdr:rowOff>76200</xdr:rowOff>
        </xdr:from>
        <xdr:to>
          <xdr:col>3</xdr:col>
          <xdr:colOff>352425</xdr:colOff>
          <xdr:row>9</xdr:row>
          <xdr:rowOff>133350</xdr:rowOff>
        </xdr:to>
        <xdr:sp macro="" textlink="">
          <xdr:nvSpPr>
            <xdr:cNvPr id="4111" name="Option Button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10</xdr:row>
          <xdr:rowOff>76200</xdr:rowOff>
        </xdr:from>
        <xdr:to>
          <xdr:col>3</xdr:col>
          <xdr:colOff>361950</xdr:colOff>
          <xdr:row>11</xdr:row>
          <xdr:rowOff>133350</xdr:rowOff>
        </xdr:to>
        <xdr:sp macro="" textlink="">
          <xdr:nvSpPr>
            <xdr:cNvPr id="4112" name="Option Button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12</xdr:row>
          <xdr:rowOff>133350</xdr:rowOff>
        </xdr:from>
        <xdr:to>
          <xdr:col>3</xdr:col>
          <xdr:colOff>371475</xdr:colOff>
          <xdr:row>14</xdr:row>
          <xdr:rowOff>0</xdr:rowOff>
        </xdr:to>
        <xdr:sp macro="" textlink="">
          <xdr:nvSpPr>
            <xdr:cNvPr id="4113" name="Option Button 17" hidden="1">
              <a:extLst>
                <a:ext uri="{63B3BB69-23CF-44E3-9099-C40C66FF867C}">
                  <a14:compatExt spid="_x0000_s4113"/>
                </a:ext>
                <a:ext uri="{FF2B5EF4-FFF2-40B4-BE49-F238E27FC236}">
                  <a16:creationId xmlns:a16="http://schemas.microsoft.com/office/drawing/2014/main" id="{00000000-0008-0000-03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15</xdr:row>
          <xdr:rowOff>28575</xdr:rowOff>
        </xdr:from>
        <xdr:to>
          <xdr:col>3</xdr:col>
          <xdr:colOff>361950</xdr:colOff>
          <xdr:row>16</xdr:row>
          <xdr:rowOff>85725</xdr:rowOff>
        </xdr:to>
        <xdr:sp macro="" textlink="">
          <xdr:nvSpPr>
            <xdr:cNvPr id="4114" name="Option Button 18" hidden="1">
              <a:extLst>
                <a:ext uri="{63B3BB69-23CF-44E3-9099-C40C66FF867C}">
                  <a14:compatExt spid="_x0000_s4114"/>
                </a:ext>
                <a:ext uri="{FF2B5EF4-FFF2-40B4-BE49-F238E27FC236}">
                  <a16:creationId xmlns:a16="http://schemas.microsoft.com/office/drawing/2014/main" id="{00000000-0008-0000-03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17</xdr:row>
          <xdr:rowOff>142875</xdr:rowOff>
        </xdr:from>
        <xdr:to>
          <xdr:col>3</xdr:col>
          <xdr:colOff>371475</xdr:colOff>
          <xdr:row>19</xdr:row>
          <xdr:rowOff>9525</xdr:rowOff>
        </xdr:to>
        <xdr:sp macro="" textlink="">
          <xdr:nvSpPr>
            <xdr:cNvPr id="4115" name="Option Button 19" hidden="1">
              <a:extLst>
                <a:ext uri="{63B3BB69-23CF-44E3-9099-C40C66FF867C}">
                  <a14:compatExt spid="_x0000_s4115"/>
                </a:ext>
                <a:ext uri="{FF2B5EF4-FFF2-40B4-BE49-F238E27FC236}">
                  <a16:creationId xmlns:a16="http://schemas.microsoft.com/office/drawing/2014/main" id="{00000000-0008-0000-0300-00001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142875</xdr:colOff>
          <xdr:row>21</xdr:row>
          <xdr:rowOff>0</xdr:rowOff>
        </xdr:from>
        <xdr:to>
          <xdr:col>3</xdr:col>
          <xdr:colOff>371475</xdr:colOff>
          <xdr:row>22</xdr:row>
          <xdr:rowOff>57150</xdr:rowOff>
        </xdr:to>
        <xdr:sp macro="" textlink="">
          <xdr:nvSpPr>
            <xdr:cNvPr id="4116" name="Option Button 20" hidden="1">
              <a:extLst>
                <a:ext uri="{63B3BB69-23CF-44E3-9099-C40C66FF867C}">
                  <a14:compatExt spid="_x0000_s4116"/>
                </a:ext>
                <a:ext uri="{FF2B5EF4-FFF2-40B4-BE49-F238E27FC236}">
                  <a16:creationId xmlns:a16="http://schemas.microsoft.com/office/drawing/2014/main" id="{00000000-0008-0000-03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24</xdr:row>
          <xdr:rowOff>85725</xdr:rowOff>
        </xdr:from>
        <xdr:to>
          <xdr:col>3</xdr:col>
          <xdr:colOff>390525</xdr:colOff>
          <xdr:row>25</xdr:row>
          <xdr:rowOff>142875</xdr:rowOff>
        </xdr:to>
        <xdr:sp macro="" textlink="">
          <xdr:nvSpPr>
            <xdr:cNvPr id="4117" name="Option Button 21" hidden="1">
              <a:extLst>
                <a:ext uri="{63B3BB69-23CF-44E3-9099-C40C66FF867C}">
                  <a14:compatExt spid="_x0000_s4117"/>
                </a:ext>
                <a:ext uri="{FF2B5EF4-FFF2-40B4-BE49-F238E27FC236}">
                  <a16:creationId xmlns:a16="http://schemas.microsoft.com/office/drawing/2014/main" id="{00000000-0008-0000-0300-00001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27</xdr:row>
          <xdr:rowOff>38100</xdr:rowOff>
        </xdr:from>
        <xdr:to>
          <xdr:col>3</xdr:col>
          <xdr:colOff>400050</xdr:colOff>
          <xdr:row>28</xdr:row>
          <xdr:rowOff>95250</xdr:rowOff>
        </xdr:to>
        <xdr:sp macro="" textlink="">
          <xdr:nvSpPr>
            <xdr:cNvPr id="4118" name="Option Button 22" hidden="1">
              <a:extLst>
                <a:ext uri="{63B3BB69-23CF-44E3-9099-C40C66FF867C}">
                  <a14:compatExt spid="_x0000_s4118"/>
                </a:ext>
                <a:ext uri="{FF2B5EF4-FFF2-40B4-BE49-F238E27FC236}">
                  <a16:creationId xmlns:a16="http://schemas.microsoft.com/office/drawing/2014/main" id="{00000000-0008-0000-03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171450</xdr:colOff>
          <xdr:row>31</xdr:row>
          <xdr:rowOff>47625</xdr:rowOff>
        </xdr:from>
        <xdr:to>
          <xdr:col>3</xdr:col>
          <xdr:colOff>400050</xdr:colOff>
          <xdr:row>32</xdr:row>
          <xdr:rowOff>104775</xdr:rowOff>
        </xdr:to>
        <xdr:sp macro="" textlink="">
          <xdr:nvSpPr>
            <xdr:cNvPr id="4119" name="Option Button 23" hidden="1">
              <a:extLst>
                <a:ext uri="{63B3BB69-23CF-44E3-9099-C40C66FF867C}">
                  <a14:compatExt spid="_x0000_s4119"/>
                </a:ext>
                <a:ext uri="{FF2B5EF4-FFF2-40B4-BE49-F238E27FC236}">
                  <a16:creationId xmlns:a16="http://schemas.microsoft.com/office/drawing/2014/main" id="{00000000-0008-0000-0300-00001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35</xdr:row>
          <xdr:rowOff>9525</xdr:rowOff>
        </xdr:from>
        <xdr:to>
          <xdr:col>3</xdr:col>
          <xdr:colOff>409575</xdr:colOff>
          <xdr:row>36</xdr:row>
          <xdr:rowOff>66675</xdr:rowOff>
        </xdr:to>
        <xdr:sp macro="" textlink="">
          <xdr:nvSpPr>
            <xdr:cNvPr id="4120" name="Option Button 24" hidden="1">
              <a:extLst>
                <a:ext uri="{63B3BB69-23CF-44E3-9099-C40C66FF867C}">
                  <a14:compatExt spid="_x0000_s4120"/>
                </a:ext>
                <a:ext uri="{FF2B5EF4-FFF2-40B4-BE49-F238E27FC236}">
                  <a16:creationId xmlns:a16="http://schemas.microsoft.com/office/drawing/2014/main" id="{00000000-0008-0000-03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66675</xdr:rowOff>
        </xdr:from>
        <xdr:to>
          <xdr:col>3</xdr:col>
          <xdr:colOff>419100</xdr:colOff>
          <xdr:row>39</xdr:row>
          <xdr:rowOff>123825</xdr:rowOff>
        </xdr:to>
        <xdr:sp macro="" textlink="">
          <xdr:nvSpPr>
            <xdr:cNvPr id="4121" name="Option Button 25" hidden="1">
              <a:extLst>
                <a:ext uri="{63B3BB69-23CF-44E3-9099-C40C66FF867C}">
                  <a14:compatExt spid="_x0000_s4121"/>
                </a:ext>
                <a:ext uri="{FF2B5EF4-FFF2-40B4-BE49-F238E27FC236}">
                  <a16:creationId xmlns:a16="http://schemas.microsoft.com/office/drawing/2014/main" id="{00000000-0008-0000-03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180975</xdr:colOff>
          <xdr:row>40</xdr:row>
          <xdr:rowOff>180975</xdr:rowOff>
        </xdr:from>
        <xdr:to>
          <xdr:col>3</xdr:col>
          <xdr:colOff>409575</xdr:colOff>
          <xdr:row>42</xdr:row>
          <xdr:rowOff>47625</xdr:rowOff>
        </xdr:to>
        <xdr:sp macro="" textlink="">
          <xdr:nvSpPr>
            <xdr:cNvPr id="4122" name="Option Button 26" hidden="1">
              <a:extLst>
                <a:ext uri="{63B3BB69-23CF-44E3-9099-C40C66FF867C}">
                  <a14:compatExt spid="_x0000_s4122"/>
                </a:ext>
                <a:ext uri="{FF2B5EF4-FFF2-40B4-BE49-F238E27FC236}">
                  <a16:creationId xmlns:a16="http://schemas.microsoft.com/office/drawing/2014/main" id="{00000000-0008-0000-03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xdr:twoCellAnchor>
    <xdr:from>
      <xdr:col>3</xdr:col>
      <xdr:colOff>735540</xdr:colOff>
      <xdr:row>15</xdr:row>
      <xdr:rowOff>232834</xdr:rowOff>
    </xdr:from>
    <xdr:to>
      <xdr:col>4</xdr:col>
      <xdr:colOff>407457</xdr:colOff>
      <xdr:row>24</xdr:row>
      <xdr:rowOff>63501</xdr:rowOff>
    </xdr:to>
    <xdr:sp macro="" textlink="">
      <xdr:nvSpPr>
        <xdr:cNvPr id="8" name="Flèche : droite 7">
          <a:extLst>
            <a:ext uri="{FF2B5EF4-FFF2-40B4-BE49-F238E27FC236}">
              <a16:creationId xmlns:a16="http://schemas.microsoft.com/office/drawing/2014/main" id="{00000000-0008-0000-0400-000008000000}"/>
            </a:ext>
          </a:extLst>
        </xdr:cNvPr>
        <xdr:cNvSpPr/>
      </xdr:nvSpPr>
      <xdr:spPr>
        <a:xfrm rot="5400000">
          <a:off x="2408765" y="4265084"/>
          <a:ext cx="1926167" cy="433917"/>
        </a:xfrm>
        <a:prstGeom prst="rightArrow">
          <a:avLst/>
        </a:prstGeom>
        <a:gradFill flip="none" rotWithShape="1">
          <a:gsLst>
            <a:gs pos="0">
              <a:srgbClr val="FFFF00"/>
            </a:gs>
            <a:gs pos="38000">
              <a:schemeClr val="accent2">
                <a:lumMod val="89000"/>
              </a:schemeClr>
            </a:gs>
            <a:gs pos="69000">
              <a:schemeClr val="accent2">
                <a:lumMod val="75000"/>
              </a:schemeClr>
            </a:gs>
            <a:gs pos="97000">
              <a:schemeClr val="accent2">
                <a:lumMod val="70000"/>
              </a:schemeClr>
            </a:gs>
          </a:gsLst>
          <a:path path="circle">
            <a:fillToRect r="100000" b="100000"/>
          </a:path>
          <a:tileRect l="-100000" t="-10000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Equilibre</a:t>
          </a:r>
          <a:r>
            <a:rPr lang="fr-BE" sz="1100" baseline="0"/>
            <a:t>  </a:t>
          </a:r>
          <a:r>
            <a:rPr lang="fr-BE" sz="1100"/>
            <a:t>YANG      Exces</a:t>
          </a:r>
          <a:r>
            <a:rPr lang="fr-BE" sz="1100" baseline="0"/>
            <a:t> de YANG</a:t>
          </a:r>
          <a:r>
            <a:rPr lang="fr-BE" sz="1100"/>
            <a:t>                           </a:t>
          </a:r>
        </a:p>
      </xdr:txBody>
    </xdr:sp>
    <xdr:clientData/>
  </xdr:twoCellAnchor>
  <xdr:twoCellAnchor>
    <xdr:from>
      <xdr:col>3</xdr:col>
      <xdr:colOff>730247</xdr:colOff>
      <xdr:row>4</xdr:row>
      <xdr:rowOff>148167</xdr:rowOff>
    </xdr:from>
    <xdr:to>
      <xdr:col>4</xdr:col>
      <xdr:colOff>402164</xdr:colOff>
      <xdr:row>13</xdr:row>
      <xdr:rowOff>169333</xdr:rowOff>
    </xdr:to>
    <xdr:sp macro="" textlink="">
      <xdr:nvSpPr>
        <xdr:cNvPr id="9" name="Flèche : droite 8">
          <a:extLst>
            <a:ext uri="{FF2B5EF4-FFF2-40B4-BE49-F238E27FC236}">
              <a16:creationId xmlns:a16="http://schemas.microsoft.com/office/drawing/2014/main" id="{00000000-0008-0000-0400-000009000000}"/>
            </a:ext>
          </a:extLst>
        </xdr:cNvPr>
        <xdr:cNvSpPr/>
      </xdr:nvSpPr>
      <xdr:spPr>
        <a:xfrm rot="5400000" flipH="1">
          <a:off x="2332035" y="1727729"/>
          <a:ext cx="2069041" cy="433917"/>
        </a:xfrm>
        <a:prstGeom prst="rightArrow">
          <a:avLst/>
        </a:prstGeom>
        <a:gradFill flip="none" rotWithShape="1">
          <a:gsLst>
            <a:gs pos="0">
              <a:srgbClr val="00B050"/>
            </a:gs>
            <a:gs pos="51000">
              <a:schemeClr val="accent5">
                <a:lumMod val="45000"/>
                <a:lumOff val="55000"/>
              </a:schemeClr>
            </a:gs>
            <a:gs pos="83000">
              <a:schemeClr val="accent5">
                <a:lumMod val="45000"/>
                <a:lumOff val="55000"/>
              </a:schemeClr>
            </a:gs>
            <a:gs pos="100000">
              <a:schemeClr val="accent5">
                <a:lumMod val="30000"/>
                <a:lumOff val="70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BE" sz="1100"/>
            <a:t> </a:t>
          </a:r>
          <a:r>
            <a:rPr lang="fr-BE" sz="1100">
              <a:solidFill>
                <a:schemeClr val="lt1"/>
              </a:solidFill>
              <a:effectLst/>
              <a:latin typeface="+mn-lt"/>
              <a:ea typeface="+mn-ea"/>
              <a:cs typeface="+mn-cs"/>
            </a:rPr>
            <a:t>Exces</a:t>
          </a:r>
          <a:r>
            <a:rPr lang="fr-BE" sz="1100" baseline="0">
              <a:solidFill>
                <a:schemeClr val="lt1"/>
              </a:solidFill>
              <a:effectLst/>
              <a:latin typeface="+mn-lt"/>
              <a:ea typeface="+mn-ea"/>
              <a:cs typeface="+mn-cs"/>
            </a:rPr>
            <a:t> de Ying  </a:t>
          </a:r>
          <a:r>
            <a:rPr lang="fr-BE" sz="1100"/>
            <a:t>Ying     </a:t>
          </a:r>
          <a:r>
            <a:rPr lang="fr-BE" sz="1100">
              <a:solidFill>
                <a:schemeClr val="lt1"/>
              </a:solidFill>
              <a:effectLst/>
              <a:latin typeface="+mn-lt"/>
              <a:ea typeface="+mn-ea"/>
              <a:cs typeface="+mn-cs"/>
            </a:rPr>
            <a:t>Equilibre </a:t>
          </a:r>
          <a:r>
            <a:rPr lang="fr-BE" sz="1100"/>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273844</xdr:colOff>
      <xdr:row>20</xdr:row>
      <xdr:rowOff>83343</xdr:rowOff>
    </xdr:from>
    <xdr:to>
      <xdr:col>1</xdr:col>
      <xdr:colOff>714375</xdr:colOff>
      <xdr:row>22</xdr:row>
      <xdr:rowOff>142875</xdr:rowOff>
    </xdr:to>
    <xdr:sp macro="" textlink="">
      <xdr:nvSpPr>
        <xdr:cNvPr id="2" name="Ellipse 1">
          <a:extLst>
            <a:ext uri="{FF2B5EF4-FFF2-40B4-BE49-F238E27FC236}">
              <a16:creationId xmlns:a16="http://schemas.microsoft.com/office/drawing/2014/main" id="{00000000-0008-0000-0600-000002000000}"/>
            </a:ext>
          </a:extLst>
        </xdr:cNvPr>
        <xdr:cNvSpPr/>
      </xdr:nvSpPr>
      <xdr:spPr>
        <a:xfrm>
          <a:off x="1035844" y="4074318"/>
          <a:ext cx="440531" cy="440532"/>
        </a:xfrm>
        <a:prstGeom prst="ellips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250032</xdr:colOff>
      <xdr:row>25</xdr:row>
      <xdr:rowOff>0</xdr:rowOff>
    </xdr:from>
    <xdr:to>
      <xdr:col>1</xdr:col>
      <xdr:colOff>690563</xdr:colOff>
      <xdr:row>27</xdr:row>
      <xdr:rowOff>59532</xdr:rowOff>
    </xdr:to>
    <xdr:sp macro="" textlink="">
      <xdr:nvSpPr>
        <xdr:cNvPr id="3" name="Ellipse 2">
          <a:extLst>
            <a:ext uri="{FF2B5EF4-FFF2-40B4-BE49-F238E27FC236}">
              <a16:creationId xmlns:a16="http://schemas.microsoft.com/office/drawing/2014/main" id="{00000000-0008-0000-0600-000003000000}"/>
            </a:ext>
          </a:extLst>
        </xdr:cNvPr>
        <xdr:cNvSpPr/>
      </xdr:nvSpPr>
      <xdr:spPr>
        <a:xfrm>
          <a:off x="1012032" y="4943475"/>
          <a:ext cx="440531" cy="440532"/>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202406</xdr:colOff>
      <xdr:row>31</xdr:row>
      <xdr:rowOff>71437</xdr:rowOff>
    </xdr:from>
    <xdr:to>
      <xdr:col>1</xdr:col>
      <xdr:colOff>750094</xdr:colOff>
      <xdr:row>34</xdr:row>
      <xdr:rowOff>47625</xdr:rowOff>
    </xdr:to>
    <xdr:sp macro="" textlink="">
      <xdr:nvSpPr>
        <xdr:cNvPr id="4" name="Étoile : 5 branches 3">
          <a:extLst>
            <a:ext uri="{FF2B5EF4-FFF2-40B4-BE49-F238E27FC236}">
              <a16:creationId xmlns:a16="http://schemas.microsoft.com/office/drawing/2014/main" id="{00000000-0008-0000-0600-000004000000}"/>
            </a:ext>
          </a:extLst>
        </xdr:cNvPr>
        <xdr:cNvSpPr/>
      </xdr:nvSpPr>
      <xdr:spPr>
        <a:xfrm>
          <a:off x="964406" y="6157912"/>
          <a:ext cx="547688" cy="547688"/>
        </a:xfrm>
        <a:prstGeom prst="star5">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190500</xdr:colOff>
      <xdr:row>35</xdr:row>
      <xdr:rowOff>35719</xdr:rowOff>
    </xdr:from>
    <xdr:to>
      <xdr:col>1</xdr:col>
      <xdr:colOff>738188</xdr:colOff>
      <xdr:row>38</xdr:row>
      <xdr:rowOff>11907</xdr:rowOff>
    </xdr:to>
    <xdr:sp macro="" textlink="">
      <xdr:nvSpPr>
        <xdr:cNvPr id="5" name="Étoile : 5 branches 4">
          <a:extLst>
            <a:ext uri="{FF2B5EF4-FFF2-40B4-BE49-F238E27FC236}">
              <a16:creationId xmlns:a16="http://schemas.microsoft.com/office/drawing/2014/main" id="{00000000-0008-0000-0600-000005000000}"/>
            </a:ext>
          </a:extLst>
        </xdr:cNvPr>
        <xdr:cNvSpPr/>
      </xdr:nvSpPr>
      <xdr:spPr>
        <a:xfrm>
          <a:off x="952500" y="6884194"/>
          <a:ext cx="547688" cy="547688"/>
        </a:xfrm>
        <a:prstGeom prst="star5">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twoCellAnchor>
    <xdr:from>
      <xdr:col>1</xdr:col>
      <xdr:colOff>202406</xdr:colOff>
      <xdr:row>28</xdr:row>
      <xdr:rowOff>23813</xdr:rowOff>
    </xdr:from>
    <xdr:to>
      <xdr:col>1</xdr:col>
      <xdr:colOff>750094</xdr:colOff>
      <xdr:row>31</xdr:row>
      <xdr:rowOff>1</xdr:rowOff>
    </xdr:to>
    <xdr:sp macro="" textlink="">
      <xdr:nvSpPr>
        <xdr:cNvPr id="12" name="Étoile : 5 branches 11">
          <a:extLst>
            <a:ext uri="{FF2B5EF4-FFF2-40B4-BE49-F238E27FC236}">
              <a16:creationId xmlns:a16="http://schemas.microsoft.com/office/drawing/2014/main" id="{00000000-0008-0000-0600-00000C000000}"/>
            </a:ext>
          </a:extLst>
        </xdr:cNvPr>
        <xdr:cNvSpPr/>
      </xdr:nvSpPr>
      <xdr:spPr>
        <a:xfrm>
          <a:off x="964406" y="5538788"/>
          <a:ext cx="547688" cy="547688"/>
        </a:xfrm>
        <a:prstGeom prst="star5">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B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0</xdr:rowOff>
    </xdr:from>
    <xdr:to>
      <xdr:col>17</xdr:col>
      <xdr:colOff>609600</xdr:colOff>
      <xdr:row>28</xdr:row>
      <xdr:rowOff>180975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257175</xdr:colOff>
      <xdr:row>12</xdr:row>
      <xdr:rowOff>57150</xdr:rowOff>
    </xdr:from>
    <xdr:to>
      <xdr:col>14</xdr:col>
      <xdr:colOff>371474</xdr:colOff>
      <xdr:row>20</xdr:row>
      <xdr:rowOff>180974</xdr:rowOff>
    </xdr:to>
    <xdr:sp macro="" textlink="">
      <xdr:nvSpPr>
        <xdr:cNvPr id="3" name="Ellipse 2">
          <a:extLst>
            <a:ext uri="{FF2B5EF4-FFF2-40B4-BE49-F238E27FC236}">
              <a16:creationId xmlns:a16="http://schemas.microsoft.com/office/drawing/2014/main" id="{00000000-0008-0000-0100-000003000000}"/>
            </a:ext>
          </a:extLst>
        </xdr:cNvPr>
        <xdr:cNvSpPr/>
      </xdr:nvSpPr>
      <xdr:spPr>
        <a:xfrm>
          <a:off x="7486650" y="2343150"/>
          <a:ext cx="1638299" cy="1657349"/>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12</xdr:col>
      <xdr:colOff>619125</xdr:colOff>
      <xdr:row>14</xdr:row>
      <xdr:rowOff>47626</xdr:rowOff>
    </xdr:from>
    <xdr:to>
      <xdr:col>13</xdr:col>
      <xdr:colOff>750359</xdr:colOff>
      <xdr:row>19</xdr:row>
      <xdr:rowOff>6350</xdr:rowOff>
    </xdr:to>
    <xdr:sp macro="" textlink="">
      <xdr:nvSpPr>
        <xdr:cNvPr id="4" name="Ellipse 3">
          <a:extLst>
            <a:ext uri="{FF2B5EF4-FFF2-40B4-BE49-F238E27FC236}">
              <a16:creationId xmlns:a16="http://schemas.microsoft.com/office/drawing/2014/main" id="{00000000-0008-0000-0100-000004000000}"/>
            </a:ext>
          </a:extLst>
        </xdr:cNvPr>
        <xdr:cNvSpPr/>
      </xdr:nvSpPr>
      <xdr:spPr>
        <a:xfrm>
          <a:off x="7848600" y="2714626"/>
          <a:ext cx="893234" cy="920749"/>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21</xdr:col>
      <xdr:colOff>200025</xdr:colOff>
      <xdr:row>4</xdr:row>
      <xdr:rowOff>9526</xdr:rowOff>
    </xdr:from>
    <xdr:to>
      <xdr:col>30</xdr:col>
      <xdr:colOff>47625</xdr:colOff>
      <xdr:row>29</xdr:row>
      <xdr:rowOff>9525</xdr:rowOff>
    </xdr:to>
    <xdr:graphicFrame macro="">
      <xdr:nvGraphicFramePr>
        <xdr:cNvPr id="5" name="Graphique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466724</xdr:colOff>
      <xdr:row>12</xdr:row>
      <xdr:rowOff>85725</xdr:rowOff>
    </xdr:from>
    <xdr:to>
      <xdr:col>26</xdr:col>
      <xdr:colOff>571499</xdr:colOff>
      <xdr:row>20</xdr:row>
      <xdr:rowOff>180952</xdr:rowOff>
    </xdr:to>
    <xdr:sp macro="" textlink="">
      <xdr:nvSpPr>
        <xdr:cNvPr id="6" name="Ellipse 5">
          <a:extLst>
            <a:ext uri="{FF2B5EF4-FFF2-40B4-BE49-F238E27FC236}">
              <a16:creationId xmlns:a16="http://schemas.microsoft.com/office/drawing/2014/main" id="{00000000-0008-0000-0100-000006000000}"/>
            </a:ext>
          </a:extLst>
        </xdr:cNvPr>
        <xdr:cNvSpPr/>
      </xdr:nvSpPr>
      <xdr:spPr>
        <a:xfrm>
          <a:off x="14611349" y="2371725"/>
          <a:ext cx="1628775" cy="1628752"/>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25</xdr:col>
      <xdr:colOff>26459</xdr:colOff>
      <xdr:row>14</xdr:row>
      <xdr:rowOff>41275</xdr:rowOff>
    </xdr:from>
    <xdr:to>
      <xdr:col>26</xdr:col>
      <xdr:colOff>216959</xdr:colOff>
      <xdr:row>18</xdr:row>
      <xdr:rowOff>193676</xdr:rowOff>
    </xdr:to>
    <xdr:sp macro="" textlink="">
      <xdr:nvSpPr>
        <xdr:cNvPr id="7" name="Ellipse 6">
          <a:extLst>
            <a:ext uri="{FF2B5EF4-FFF2-40B4-BE49-F238E27FC236}">
              <a16:creationId xmlns:a16="http://schemas.microsoft.com/office/drawing/2014/main" id="{00000000-0008-0000-0100-000007000000}"/>
            </a:ext>
          </a:extLst>
        </xdr:cNvPr>
        <xdr:cNvSpPr/>
      </xdr:nvSpPr>
      <xdr:spPr>
        <a:xfrm>
          <a:off x="14933084" y="2708275"/>
          <a:ext cx="952500" cy="914401"/>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0.50015</cdr:x>
      <cdr:y>0.18195</cdr:y>
    </cdr:from>
    <cdr:to>
      <cdr:x>0.58915</cdr:x>
      <cdr:y>0.50036</cdr:y>
    </cdr:to>
    <cdr:cxnSp macro="">
      <cdr:nvCxnSpPr>
        <cdr:cNvPr id="2" name="Connecteur droit 1">
          <a:extLst xmlns:a="http://schemas.openxmlformats.org/drawingml/2006/main">
            <a:ext uri="{FF2B5EF4-FFF2-40B4-BE49-F238E27FC236}">
              <a16:creationId xmlns:a16="http://schemas.microsoft.com/office/drawing/2014/main" id="{00000000-0008-0000-0600-000003000000}"/>
            </a:ext>
          </a:extLst>
        </cdr:cNvPr>
        <cdr:cNvCxnSpPr/>
      </cdr:nvCxnSpPr>
      <cdr:spPr>
        <a:xfrm xmlns:a="http://schemas.openxmlformats.org/drawingml/2006/main" flipV="1">
          <a:off x="3353806" y="866537"/>
          <a:ext cx="596798" cy="151642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0.50015</cdr:x>
      <cdr:y>0.25479</cdr:y>
    </cdr:from>
    <cdr:to>
      <cdr:x>0.65999</cdr:x>
      <cdr:y>0.50453</cdr:y>
    </cdr:to>
    <cdr:cxnSp macro="">
      <cdr:nvCxnSpPr>
        <cdr:cNvPr id="3" name="Connecteur droit 2">
          <a:extLst xmlns:a="http://schemas.openxmlformats.org/drawingml/2006/main">
            <a:ext uri="{FF2B5EF4-FFF2-40B4-BE49-F238E27FC236}">
              <a16:creationId xmlns:a16="http://schemas.microsoft.com/office/drawing/2014/main" id="{00000000-0008-0000-0600-000005000000}"/>
            </a:ext>
          </a:extLst>
        </cdr:cNvPr>
        <cdr:cNvCxnSpPr/>
      </cdr:nvCxnSpPr>
      <cdr:spPr>
        <a:xfrm xmlns:a="http://schemas.openxmlformats.org/drawingml/2006/main" flipV="1">
          <a:off x="3353806" y="1213437"/>
          <a:ext cx="1071823" cy="118938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0.49742</cdr:x>
      <cdr:y>0.36717</cdr:y>
    </cdr:from>
    <cdr:to>
      <cdr:x>0.70904</cdr:x>
      <cdr:y>0.50661</cdr:y>
    </cdr:to>
    <cdr:cxnSp macro="">
      <cdr:nvCxnSpPr>
        <cdr:cNvPr id="4" name="Connecteur droit 3">
          <a:extLst xmlns:a="http://schemas.openxmlformats.org/drawingml/2006/main">
            <a:ext uri="{FF2B5EF4-FFF2-40B4-BE49-F238E27FC236}">
              <a16:creationId xmlns:a16="http://schemas.microsoft.com/office/drawing/2014/main" id="{00000000-0008-0000-0600-000006000000}"/>
            </a:ext>
          </a:extLst>
        </cdr:cNvPr>
        <cdr:cNvCxnSpPr/>
      </cdr:nvCxnSpPr>
      <cdr:spPr>
        <a:xfrm xmlns:a="http://schemas.openxmlformats.org/drawingml/2006/main" flipV="1">
          <a:off x="3335500" y="1748647"/>
          <a:ext cx="1419039" cy="66408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0.49412</cdr:y>
    </cdr:from>
    <cdr:to>
      <cdr:x>0.72358</cdr:x>
      <cdr:y>0.50661</cdr:y>
    </cdr:to>
    <cdr:cxnSp macro="">
      <cdr:nvCxnSpPr>
        <cdr:cNvPr id="5" name="Connecteur droit 4">
          <a:extLst xmlns:a="http://schemas.openxmlformats.org/drawingml/2006/main">
            <a:ext uri="{FF2B5EF4-FFF2-40B4-BE49-F238E27FC236}">
              <a16:creationId xmlns:a16="http://schemas.microsoft.com/office/drawing/2014/main" id="{00000000-0008-0000-0600-000007000000}"/>
            </a:ext>
          </a:extLst>
        </cdr:cNvPr>
        <cdr:cNvCxnSpPr/>
      </cdr:nvCxnSpPr>
      <cdr:spPr>
        <a:xfrm xmlns:a="http://schemas.openxmlformats.org/drawingml/2006/main" flipV="1">
          <a:off x="3372045" y="2353247"/>
          <a:ext cx="1479993" cy="5948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0.50869</cdr:y>
    </cdr:from>
    <cdr:to>
      <cdr:x>0.70904</cdr:x>
      <cdr:y>0.63772</cdr:y>
    </cdr:to>
    <cdr:cxnSp macro="">
      <cdr:nvCxnSpPr>
        <cdr:cNvPr id="6" name="Connecteur droit 5">
          <a:extLst xmlns:a="http://schemas.openxmlformats.org/drawingml/2006/main">
            <a:ext uri="{FF2B5EF4-FFF2-40B4-BE49-F238E27FC236}">
              <a16:creationId xmlns:a16="http://schemas.microsoft.com/office/drawing/2014/main" id="{00000000-0008-0000-0600-000008000000}"/>
            </a:ext>
          </a:extLst>
        </cdr:cNvPr>
        <cdr:cNvCxnSpPr/>
      </cdr:nvCxnSpPr>
      <cdr:spPr>
        <a:xfrm xmlns:a="http://schemas.openxmlformats.org/drawingml/2006/main">
          <a:off x="3372045" y="2422636"/>
          <a:ext cx="1382494" cy="61450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0.51285</cdr:y>
    </cdr:from>
    <cdr:to>
      <cdr:x>0.66544</cdr:x>
      <cdr:y>0.74594</cdr:y>
    </cdr:to>
    <cdr:cxnSp macro="">
      <cdr:nvCxnSpPr>
        <cdr:cNvPr id="7" name="Connecteur droit 6">
          <a:extLst xmlns:a="http://schemas.openxmlformats.org/drawingml/2006/main">
            <a:ext uri="{FF2B5EF4-FFF2-40B4-BE49-F238E27FC236}">
              <a16:creationId xmlns:a16="http://schemas.microsoft.com/office/drawing/2014/main" id="{00000000-0008-0000-0600-000009000000}"/>
            </a:ext>
          </a:extLst>
        </cdr:cNvPr>
        <cdr:cNvCxnSpPr/>
      </cdr:nvCxnSpPr>
      <cdr:spPr>
        <a:xfrm xmlns:a="http://schemas.openxmlformats.org/drawingml/2006/main">
          <a:off x="3372045" y="2442448"/>
          <a:ext cx="1090129" cy="111009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0.50423</cdr:x>
      <cdr:y>0.51077</cdr:y>
    </cdr:from>
    <cdr:to>
      <cdr:x>0.59051</cdr:x>
      <cdr:y>0.82295</cdr:y>
    </cdr:to>
    <cdr:cxnSp macro="">
      <cdr:nvCxnSpPr>
        <cdr:cNvPr id="8" name="Connecteur droit 7">
          <a:extLst xmlns:a="http://schemas.openxmlformats.org/drawingml/2006/main">
            <a:ext uri="{FF2B5EF4-FFF2-40B4-BE49-F238E27FC236}">
              <a16:creationId xmlns:a16="http://schemas.microsoft.com/office/drawing/2014/main" id="{00000000-0008-0000-0600-00000A000000}"/>
            </a:ext>
          </a:extLst>
        </cdr:cNvPr>
        <cdr:cNvCxnSpPr/>
      </cdr:nvCxnSpPr>
      <cdr:spPr>
        <a:xfrm xmlns:a="http://schemas.openxmlformats.org/drawingml/2006/main">
          <a:off x="3381165" y="2432542"/>
          <a:ext cx="578559" cy="148675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0.49514</cdr:x>
      <cdr:y>0.50869</cdr:y>
    </cdr:from>
    <cdr:to>
      <cdr:x>0.50151</cdr:x>
      <cdr:y>0.85416</cdr:y>
    </cdr:to>
    <cdr:cxnSp macro="">
      <cdr:nvCxnSpPr>
        <cdr:cNvPr id="9" name="Connecteur droit 8">
          <a:extLst xmlns:a="http://schemas.openxmlformats.org/drawingml/2006/main">
            <a:ext uri="{FF2B5EF4-FFF2-40B4-BE49-F238E27FC236}">
              <a16:creationId xmlns:a16="http://schemas.microsoft.com/office/drawing/2014/main" id="{00000000-0008-0000-0600-00000B000000}"/>
            </a:ext>
          </a:extLst>
        </cdr:cNvPr>
        <cdr:cNvCxnSpPr/>
      </cdr:nvCxnSpPr>
      <cdr:spPr>
        <a:xfrm xmlns:a="http://schemas.openxmlformats.org/drawingml/2006/main" flipH="1">
          <a:off x="3320211" y="2422636"/>
          <a:ext cx="42714" cy="164530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0.49923</cdr:x>
      <cdr:y>0.15073</cdr:y>
    </cdr:from>
    <cdr:to>
      <cdr:x>0.50151</cdr:x>
      <cdr:y>0.52118</cdr:y>
    </cdr:to>
    <cdr:cxnSp macro="">
      <cdr:nvCxnSpPr>
        <cdr:cNvPr id="10" name="Connecteur droit 9">
          <a:extLst xmlns:a="http://schemas.openxmlformats.org/drawingml/2006/main">
            <a:ext uri="{FF2B5EF4-FFF2-40B4-BE49-F238E27FC236}">
              <a16:creationId xmlns:a16="http://schemas.microsoft.com/office/drawing/2014/main" id="{00000000-0008-0000-0600-00000C000000}"/>
            </a:ext>
          </a:extLst>
        </cdr:cNvPr>
        <cdr:cNvCxnSpPr/>
      </cdr:nvCxnSpPr>
      <cdr:spPr>
        <a:xfrm xmlns:a="http://schemas.openxmlformats.org/drawingml/2006/main" flipH="1" flipV="1">
          <a:off x="3347637" y="717852"/>
          <a:ext cx="15288" cy="176426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0.40659</cdr:x>
      <cdr:y>0.17987</cdr:y>
    </cdr:from>
    <cdr:to>
      <cdr:x>0.50287</cdr:x>
      <cdr:y>0.50869</cdr:y>
    </cdr:to>
    <cdr:cxnSp macro="">
      <cdr:nvCxnSpPr>
        <cdr:cNvPr id="11" name="Connecteur droit 10">
          <a:extLst xmlns:a="http://schemas.openxmlformats.org/drawingml/2006/main">
            <a:ext uri="{FF2B5EF4-FFF2-40B4-BE49-F238E27FC236}">
              <a16:creationId xmlns:a16="http://schemas.microsoft.com/office/drawing/2014/main" id="{00000000-0008-0000-0600-00000D000000}"/>
            </a:ext>
          </a:extLst>
        </cdr:cNvPr>
        <cdr:cNvCxnSpPr/>
      </cdr:nvCxnSpPr>
      <cdr:spPr>
        <a:xfrm xmlns:a="http://schemas.openxmlformats.org/drawingml/2006/main" flipH="1" flipV="1">
          <a:off x="2726430" y="856631"/>
          <a:ext cx="645615" cy="156600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0.33166</cdr:x>
      <cdr:y>0.25687</cdr:y>
    </cdr:from>
    <cdr:to>
      <cdr:x>0.50151</cdr:x>
      <cdr:y>0.50869</cdr:y>
    </cdr:to>
    <cdr:cxnSp macro="">
      <cdr:nvCxnSpPr>
        <cdr:cNvPr id="12" name="Connecteur droit 11">
          <a:extLst xmlns:a="http://schemas.openxmlformats.org/drawingml/2006/main">
            <a:ext uri="{FF2B5EF4-FFF2-40B4-BE49-F238E27FC236}">
              <a16:creationId xmlns:a16="http://schemas.microsoft.com/office/drawing/2014/main" id="{00000000-0008-0000-0600-00000E000000}"/>
            </a:ext>
          </a:extLst>
        </cdr:cNvPr>
        <cdr:cNvCxnSpPr/>
      </cdr:nvCxnSpPr>
      <cdr:spPr>
        <a:xfrm xmlns:a="http://schemas.openxmlformats.org/drawingml/2006/main" flipH="1" flipV="1">
          <a:off x="2223979" y="1223343"/>
          <a:ext cx="1138946" cy="119929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0.28533</cdr:x>
      <cdr:y>0.36717</cdr:y>
    </cdr:from>
    <cdr:to>
      <cdr:x>0.50151</cdr:x>
      <cdr:y>0.50869</cdr:y>
    </cdr:to>
    <cdr:cxnSp macro="">
      <cdr:nvCxnSpPr>
        <cdr:cNvPr id="13" name="Connecteur droit 12">
          <a:extLst xmlns:a="http://schemas.openxmlformats.org/drawingml/2006/main">
            <a:ext uri="{FF2B5EF4-FFF2-40B4-BE49-F238E27FC236}">
              <a16:creationId xmlns:a16="http://schemas.microsoft.com/office/drawing/2014/main" id="{00000000-0008-0000-0600-00000F000000}"/>
            </a:ext>
          </a:extLst>
        </cdr:cNvPr>
        <cdr:cNvCxnSpPr/>
      </cdr:nvCxnSpPr>
      <cdr:spPr>
        <a:xfrm xmlns:a="http://schemas.openxmlformats.org/drawingml/2006/main" flipH="1" flipV="1">
          <a:off x="1913309" y="1748647"/>
          <a:ext cx="1449616" cy="67398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0.26626</cdr:x>
      <cdr:y>0.50245</cdr:y>
    </cdr:from>
    <cdr:to>
      <cdr:x>0.50287</cdr:x>
      <cdr:y>0.50869</cdr:y>
    </cdr:to>
    <cdr:cxnSp macro="">
      <cdr:nvCxnSpPr>
        <cdr:cNvPr id="14" name="Connecteur droit 13">
          <a:extLst xmlns:a="http://schemas.openxmlformats.org/drawingml/2006/main">
            <a:ext uri="{FF2B5EF4-FFF2-40B4-BE49-F238E27FC236}">
              <a16:creationId xmlns:a16="http://schemas.microsoft.com/office/drawing/2014/main" id="{00000000-0008-0000-0600-000010000000}"/>
            </a:ext>
          </a:extLst>
        </cdr:cNvPr>
        <cdr:cNvCxnSpPr/>
      </cdr:nvCxnSpPr>
      <cdr:spPr>
        <a:xfrm xmlns:a="http://schemas.openxmlformats.org/drawingml/2006/main" flipH="1" flipV="1">
          <a:off x="1785433" y="2392918"/>
          <a:ext cx="1586612" cy="2971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0.28397</cdr:x>
      <cdr:y>0.50661</cdr:y>
    </cdr:from>
    <cdr:to>
      <cdr:x>0.50151</cdr:x>
      <cdr:y>0.64188</cdr:y>
    </cdr:to>
    <cdr:cxnSp macro="">
      <cdr:nvCxnSpPr>
        <cdr:cNvPr id="15" name="Connecteur droit 14">
          <a:extLst xmlns:a="http://schemas.openxmlformats.org/drawingml/2006/main">
            <a:ext uri="{FF2B5EF4-FFF2-40B4-BE49-F238E27FC236}">
              <a16:creationId xmlns:a16="http://schemas.microsoft.com/office/drawing/2014/main" id="{00000000-0008-0000-0600-000011000000}"/>
            </a:ext>
          </a:extLst>
        </cdr:cNvPr>
        <cdr:cNvCxnSpPr/>
      </cdr:nvCxnSpPr>
      <cdr:spPr>
        <a:xfrm xmlns:a="http://schemas.openxmlformats.org/drawingml/2006/main" flipH="1">
          <a:off x="1904189" y="2412730"/>
          <a:ext cx="1458736" cy="6442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0.40342</cdr:x>
      <cdr:y>0.50661</cdr:y>
    </cdr:from>
    <cdr:to>
      <cdr:x>0.50059</cdr:x>
      <cdr:y>0.82919</cdr:y>
    </cdr:to>
    <cdr:cxnSp macro="">
      <cdr:nvCxnSpPr>
        <cdr:cNvPr id="16" name="Connecteur droit 15">
          <a:extLst xmlns:a="http://schemas.openxmlformats.org/drawingml/2006/main">
            <a:ext uri="{FF2B5EF4-FFF2-40B4-BE49-F238E27FC236}">
              <a16:creationId xmlns:a16="http://schemas.microsoft.com/office/drawing/2014/main" id="{00000000-0008-0000-0600-000021000000}"/>
            </a:ext>
          </a:extLst>
        </cdr:cNvPr>
        <cdr:cNvCxnSpPr/>
      </cdr:nvCxnSpPr>
      <cdr:spPr>
        <a:xfrm xmlns:a="http://schemas.openxmlformats.org/drawingml/2006/main" flipV="1">
          <a:off x="2705173" y="2412730"/>
          <a:ext cx="651583" cy="153628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0.33666</cdr:x>
      <cdr:y>0.50869</cdr:y>
    </cdr:from>
    <cdr:to>
      <cdr:x>0.49742</cdr:x>
      <cdr:y>0.76259</cdr:y>
    </cdr:to>
    <cdr:cxnSp macro="">
      <cdr:nvCxnSpPr>
        <cdr:cNvPr id="17" name="Connecteur droit 16">
          <a:extLst xmlns:a="http://schemas.openxmlformats.org/drawingml/2006/main">
            <a:ext uri="{FF2B5EF4-FFF2-40B4-BE49-F238E27FC236}">
              <a16:creationId xmlns:a16="http://schemas.microsoft.com/office/drawing/2014/main" id="{00000000-0008-0000-0600-000023000000}"/>
            </a:ext>
          </a:extLst>
        </cdr:cNvPr>
        <cdr:cNvCxnSpPr/>
      </cdr:nvCxnSpPr>
      <cdr:spPr>
        <a:xfrm xmlns:a="http://schemas.openxmlformats.org/drawingml/2006/main" flipV="1">
          <a:off x="2257507" y="2422636"/>
          <a:ext cx="1077993" cy="12091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0.03837</cdr:x>
      <cdr:y>0.94173</cdr:y>
    </cdr:from>
    <cdr:to>
      <cdr:x>0.43892</cdr:x>
      <cdr:y>1</cdr:y>
    </cdr:to>
    <cdr:sp macro="" textlink="">
      <cdr:nvSpPr>
        <cdr:cNvPr id="18" name="Rectangle 17">
          <a:extLst xmlns:a="http://schemas.openxmlformats.org/drawingml/2006/main">
            <a:ext uri="{FF2B5EF4-FFF2-40B4-BE49-F238E27FC236}">
              <a16:creationId xmlns:a16="http://schemas.microsoft.com/office/drawing/2014/main" id="{8DBA0CE8-2D5D-4A83-9315-EA2B8CB8CC21}"/>
            </a:ext>
          </a:extLst>
        </cdr:cNvPr>
        <cdr:cNvSpPr/>
      </cdr:nvSpPr>
      <cdr:spPr>
        <a:xfrm xmlns:a="http://schemas.openxmlformats.org/drawingml/2006/main">
          <a:off x="257282" y="4153100"/>
          <a:ext cx="2685928" cy="256975"/>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énergie</a:t>
          </a:r>
          <a:r>
            <a:rPr lang="fr-BE" sz="1100" baseline="0"/>
            <a:t> fluide</a:t>
          </a:r>
          <a:endParaRPr lang="fr-BE" sz="1100"/>
        </a:p>
      </cdr:txBody>
    </cdr:sp>
  </cdr:relSizeAnchor>
  <cdr:relSizeAnchor xmlns:cdr="http://schemas.openxmlformats.org/drawingml/2006/chartDrawing">
    <cdr:from>
      <cdr:x>0.52303</cdr:x>
      <cdr:y>0.94173</cdr:y>
    </cdr:from>
    <cdr:to>
      <cdr:x>0.96307</cdr:x>
      <cdr:y>1</cdr:y>
    </cdr:to>
    <cdr:sp macro="" textlink="">
      <cdr:nvSpPr>
        <cdr:cNvPr id="19" name="Rectangle 18">
          <a:extLst xmlns:a="http://schemas.openxmlformats.org/drawingml/2006/main">
            <a:ext uri="{FF2B5EF4-FFF2-40B4-BE49-F238E27FC236}">
              <a16:creationId xmlns:a16="http://schemas.microsoft.com/office/drawing/2014/main" id="{D0DCA9FF-8B36-46E4-B4EA-909D95A0DE72}"/>
            </a:ext>
          </a:extLst>
        </cdr:cNvPr>
        <cdr:cNvSpPr/>
      </cdr:nvSpPr>
      <cdr:spPr>
        <a:xfrm xmlns:a="http://schemas.openxmlformats.org/drawingml/2006/main">
          <a:off x="3507230" y="4153100"/>
          <a:ext cx="2950720" cy="256975"/>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bloquée</a:t>
          </a:r>
          <a:endParaRPr lang="fr-BE" sz="1100"/>
        </a:p>
      </cdr:txBody>
    </cdr:sp>
  </cdr:relSizeAnchor>
</c:userShapes>
</file>

<file path=xl/drawings/drawing4.xml><?xml version="1.0" encoding="utf-8"?>
<c:userShapes xmlns:c="http://schemas.openxmlformats.org/drawingml/2006/chart">
  <cdr:relSizeAnchor xmlns:cdr="http://schemas.openxmlformats.org/drawingml/2006/chartDrawing">
    <cdr:from>
      <cdr:x>0.49873</cdr:x>
      <cdr:y>0.18007</cdr:y>
    </cdr:from>
    <cdr:to>
      <cdr:x>0.58773</cdr:x>
      <cdr:y>0.49848</cdr:y>
    </cdr:to>
    <cdr:cxnSp macro="">
      <cdr:nvCxnSpPr>
        <cdr:cNvPr id="2" name="Connecteur droit 1">
          <a:extLst xmlns:a="http://schemas.openxmlformats.org/drawingml/2006/main">
            <a:ext uri="{FF2B5EF4-FFF2-40B4-BE49-F238E27FC236}">
              <a16:creationId xmlns:a16="http://schemas.microsoft.com/office/drawing/2014/main" id="{00000000-0008-0000-0600-000003000000}"/>
            </a:ext>
          </a:extLst>
        </cdr:cNvPr>
        <cdr:cNvCxnSpPr/>
      </cdr:nvCxnSpPr>
      <cdr:spPr>
        <a:xfrm xmlns:a="http://schemas.openxmlformats.org/drawingml/2006/main" flipV="1">
          <a:off x="3344281" y="859278"/>
          <a:ext cx="596798" cy="151946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0.49873</cdr:x>
      <cdr:y>0.25291</cdr:y>
    </cdr:from>
    <cdr:to>
      <cdr:x>0.65857</cdr:x>
      <cdr:y>0.50265</cdr:y>
    </cdr:to>
    <cdr:cxnSp macro="">
      <cdr:nvCxnSpPr>
        <cdr:cNvPr id="3" name="Connecteur droit 2">
          <a:extLst xmlns:a="http://schemas.openxmlformats.org/drawingml/2006/main">
            <a:ext uri="{FF2B5EF4-FFF2-40B4-BE49-F238E27FC236}">
              <a16:creationId xmlns:a16="http://schemas.microsoft.com/office/drawing/2014/main" id="{00000000-0008-0000-0600-000005000000}"/>
            </a:ext>
          </a:extLst>
        </cdr:cNvPr>
        <cdr:cNvCxnSpPr/>
      </cdr:nvCxnSpPr>
      <cdr:spPr>
        <a:xfrm xmlns:a="http://schemas.openxmlformats.org/drawingml/2006/main" flipV="1">
          <a:off x="3344281" y="1206872"/>
          <a:ext cx="1071823" cy="119176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0.496</cdr:x>
      <cdr:y>0.36529</cdr:y>
    </cdr:from>
    <cdr:to>
      <cdr:x>0.70762</cdr:x>
      <cdr:y>0.50473</cdr:y>
    </cdr:to>
    <cdr:cxnSp macro="">
      <cdr:nvCxnSpPr>
        <cdr:cNvPr id="4" name="Connecteur droit 3">
          <a:extLst xmlns:a="http://schemas.openxmlformats.org/drawingml/2006/main">
            <a:ext uri="{FF2B5EF4-FFF2-40B4-BE49-F238E27FC236}">
              <a16:creationId xmlns:a16="http://schemas.microsoft.com/office/drawing/2014/main" id="{00000000-0008-0000-0600-000006000000}"/>
            </a:ext>
          </a:extLst>
        </cdr:cNvPr>
        <cdr:cNvCxnSpPr/>
      </cdr:nvCxnSpPr>
      <cdr:spPr>
        <a:xfrm xmlns:a="http://schemas.openxmlformats.org/drawingml/2006/main" flipV="1">
          <a:off x="3325975" y="1743152"/>
          <a:ext cx="1419039" cy="66541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0.50145</cdr:x>
      <cdr:y>0.49224</cdr:y>
    </cdr:from>
    <cdr:to>
      <cdr:x>0.72216</cdr:x>
      <cdr:y>0.50473</cdr:y>
    </cdr:to>
    <cdr:cxnSp macro="">
      <cdr:nvCxnSpPr>
        <cdr:cNvPr id="5" name="Connecteur droit 4">
          <a:extLst xmlns:a="http://schemas.openxmlformats.org/drawingml/2006/main">
            <a:ext uri="{FF2B5EF4-FFF2-40B4-BE49-F238E27FC236}">
              <a16:creationId xmlns:a16="http://schemas.microsoft.com/office/drawing/2014/main" id="{00000000-0008-0000-0600-000007000000}"/>
            </a:ext>
          </a:extLst>
        </cdr:cNvPr>
        <cdr:cNvCxnSpPr/>
      </cdr:nvCxnSpPr>
      <cdr:spPr>
        <a:xfrm xmlns:a="http://schemas.openxmlformats.org/drawingml/2006/main" flipV="1">
          <a:off x="3362520" y="2348961"/>
          <a:ext cx="1479993" cy="5960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0.50145</cdr:x>
      <cdr:y>0.50681</cdr:y>
    </cdr:from>
    <cdr:to>
      <cdr:x>0.70762</cdr:x>
      <cdr:y>0.63584</cdr:y>
    </cdr:to>
    <cdr:cxnSp macro="">
      <cdr:nvCxnSpPr>
        <cdr:cNvPr id="6" name="Connecteur droit 5">
          <a:extLst xmlns:a="http://schemas.openxmlformats.org/drawingml/2006/main">
            <a:ext uri="{FF2B5EF4-FFF2-40B4-BE49-F238E27FC236}">
              <a16:creationId xmlns:a16="http://schemas.microsoft.com/office/drawing/2014/main" id="{00000000-0008-0000-0600-000008000000}"/>
            </a:ext>
          </a:extLst>
        </cdr:cNvPr>
        <cdr:cNvCxnSpPr/>
      </cdr:nvCxnSpPr>
      <cdr:spPr>
        <a:xfrm xmlns:a="http://schemas.openxmlformats.org/drawingml/2006/main">
          <a:off x="3362520" y="2418489"/>
          <a:ext cx="1382494" cy="61573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0.50145</cdr:x>
      <cdr:y>0.51097</cdr:y>
    </cdr:from>
    <cdr:to>
      <cdr:x>0.66402</cdr:x>
      <cdr:y>0.74406</cdr:y>
    </cdr:to>
    <cdr:cxnSp macro="">
      <cdr:nvCxnSpPr>
        <cdr:cNvPr id="7" name="Connecteur droit 6">
          <a:extLst xmlns:a="http://schemas.openxmlformats.org/drawingml/2006/main">
            <a:ext uri="{FF2B5EF4-FFF2-40B4-BE49-F238E27FC236}">
              <a16:creationId xmlns:a16="http://schemas.microsoft.com/office/drawing/2014/main" id="{00000000-0008-0000-0600-000009000000}"/>
            </a:ext>
          </a:extLst>
        </cdr:cNvPr>
        <cdr:cNvCxnSpPr/>
      </cdr:nvCxnSpPr>
      <cdr:spPr>
        <a:xfrm xmlns:a="http://schemas.openxmlformats.org/drawingml/2006/main">
          <a:off x="3362520" y="2438341"/>
          <a:ext cx="1090129" cy="111231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0.50281</cdr:x>
      <cdr:y>0.50889</cdr:y>
    </cdr:from>
    <cdr:to>
      <cdr:x>0.58909</cdr:x>
      <cdr:y>0.82107</cdr:y>
    </cdr:to>
    <cdr:cxnSp macro="">
      <cdr:nvCxnSpPr>
        <cdr:cNvPr id="8" name="Connecteur droit 7">
          <a:extLst xmlns:a="http://schemas.openxmlformats.org/drawingml/2006/main">
            <a:ext uri="{FF2B5EF4-FFF2-40B4-BE49-F238E27FC236}">
              <a16:creationId xmlns:a16="http://schemas.microsoft.com/office/drawing/2014/main" id="{00000000-0008-0000-0600-00000A000000}"/>
            </a:ext>
          </a:extLst>
        </cdr:cNvPr>
        <cdr:cNvCxnSpPr/>
      </cdr:nvCxnSpPr>
      <cdr:spPr>
        <a:xfrm xmlns:a="http://schemas.openxmlformats.org/drawingml/2006/main">
          <a:off x="3371640" y="2428415"/>
          <a:ext cx="578559" cy="148973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0.49372</cdr:x>
      <cdr:y>0.50681</cdr:y>
    </cdr:from>
    <cdr:to>
      <cdr:x>0.50009</cdr:x>
      <cdr:y>0.85228</cdr:y>
    </cdr:to>
    <cdr:cxnSp macro="">
      <cdr:nvCxnSpPr>
        <cdr:cNvPr id="9" name="Connecteur droit 8">
          <a:extLst xmlns:a="http://schemas.openxmlformats.org/drawingml/2006/main">
            <a:ext uri="{FF2B5EF4-FFF2-40B4-BE49-F238E27FC236}">
              <a16:creationId xmlns:a16="http://schemas.microsoft.com/office/drawing/2014/main" id="{00000000-0008-0000-0600-00000B000000}"/>
            </a:ext>
          </a:extLst>
        </cdr:cNvPr>
        <cdr:cNvCxnSpPr/>
      </cdr:nvCxnSpPr>
      <cdr:spPr>
        <a:xfrm xmlns:a="http://schemas.openxmlformats.org/drawingml/2006/main" flipH="1">
          <a:off x="3310686" y="2418489"/>
          <a:ext cx="42714" cy="164859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0.49781</cdr:x>
      <cdr:y>0.14885</cdr:y>
    </cdr:from>
    <cdr:to>
      <cdr:x>0.50009</cdr:x>
      <cdr:y>0.5193</cdr:y>
    </cdr:to>
    <cdr:cxnSp macro="">
      <cdr:nvCxnSpPr>
        <cdr:cNvPr id="10" name="Connecteur droit 9">
          <a:extLst xmlns:a="http://schemas.openxmlformats.org/drawingml/2006/main">
            <a:ext uri="{FF2B5EF4-FFF2-40B4-BE49-F238E27FC236}">
              <a16:creationId xmlns:a16="http://schemas.microsoft.com/office/drawing/2014/main" id="{00000000-0008-0000-0600-00000C000000}"/>
            </a:ext>
          </a:extLst>
        </cdr:cNvPr>
        <cdr:cNvCxnSpPr/>
      </cdr:nvCxnSpPr>
      <cdr:spPr>
        <a:xfrm xmlns:a="http://schemas.openxmlformats.org/drawingml/2006/main" flipH="1" flipV="1">
          <a:off x="3338112" y="710296"/>
          <a:ext cx="15288" cy="176779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0.40517</cdr:x>
      <cdr:y>0.17799</cdr:y>
    </cdr:from>
    <cdr:to>
      <cdr:x>0.50145</cdr:x>
      <cdr:y>0.50681</cdr:y>
    </cdr:to>
    <cdr:cxnSp macro="">
      <cdr:nvCxnSpPr>
        <cdr:cNvPr id="11" name="Connecteur droit 10">
          <a:extLst xmlns:a="http://schemas.openxmlformats.org/drawingml/2006/main">
            <a:ext uri="{FF2B5EF4-FFF2-40B4-BE49-F238E27FC236}">
              <a16:creationId xmlns:a16="http://schemas.microsoft.com/office/drawing/2014/main" id="{00000000-0008-0000-0600-00000D000000}"/>
            </a:ext>
          </a:extLst>
        </cdr:cNvPr>
        <cdr:cNvCxnSpPr/>
      </cdr:nvCxnSpPr>
      <cdr:spPr>
        <a:xfrm xmlns:a="http://schemas.openxmlformats.org/drawingml/2006/main" flipH="1" flipV="1">
          <a:off x="2716905" y="849352"/>
          <a:ext cx="645615" cy="156913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0.33024</cdr:x>
      <cdr:y>0.25499</cdr:y>
    </cdr:from>
    <cdr:to>
      <cdr:x>0.50009</cdr:x>
      <cdr:y>0.50681</cdr:y>
    </cdr:to>
    <cdr:cxnSp macro="">
      <cdr:nvCxnSpPr>
        <cdr:cNvPr id="12" name="Connecteur droit 11">
          <a:extLst xmlns:a="http://schemas.openxmlformats.org/drawingml/2006/main">
            <a:ext uri="{FF2B5EF4-FFF2-40B4-BE49-F238E27FC236}">
              <a16:creationId xmlns:a16="http://schemas.microsoft.com/office/drawing/2014/main" id="{00000000-0008-0000-0600-00000E000000}"/>
            </a:ext>
          </a:extLst>
        </cdr:cNvPr>
        <cdr:cNvCxnSpPr/>
      </cdr:nvCxnSpPr>
      <cdr:spPr>
        <a:xfrm xmlns:a="http://schemas.openxmlformats.org/drawingml/2006/main" flipH="1" flipV="1">
          <a:off x="2214454" y="1216798"/>
          <a:ext cx="1138946" cy="120169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0.28391</cdr:x>
      <cdr:y>0.36529</cdr:y>
    </cdr:from>
    <cdr:to>
      <cdr:x>0.50009</cdr:x>
      <cdr:y>0.50681</cdr:y>
    </cdr:to>
    <cdr:cxnSp macro="">
      <cdr:nvCxnSpPr>
        <cdr:cNvPr id="13" name="Connecteur droit 12">
          <a:extLst xmlns:a="http://schemas.openxmlformats.org/drawingml/2006/main">
            <a:ext uri="{FF2B5EF4-FFF2-40B4-BE49-F238E27FC236}">
              <a16:creationId xmlns:a16="http://schemas.microsoft.com/office/drawing/2014/main" id="{00000000-0008-0000-0600-00000F000000}"/>
            </a:ext>
          </a:extLst>
        </cdr:cNvPr>
        <cdr:cNvCxnSpPr/>
      </cdr:nvCxnSpPr>
      <cdr:spPr>
        <a:xfrm xmlns:a="http://schemas.openxmlformats.org/drawingml/2006/main" flipH="1" flipV="1">
          <a:off x="1903784" y="1743152"/>
          <a:ext cx="1449616" cy="67533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0.26484</cdr:x>
      <cdr:y>0.50057</cdr:y>
    </cdr:from>
    <cdr:to>
      <cdr:x>0.50145</cdr:x>
      <cdr:y>0.50681</cdr:y>
    </cdr:to>
    <cdr:cxnSp macro="">
      <cdr:nvCxnSpPr>
        <cdr:cNvPr id="14" name="Connecteur droit 13">
          <a:extLst xmlns:a="http://schemas.openxmlformats.org/drawingml/2006/main">
            <a:ext uri="{FF2B5EF4-FFF2-40B4-BE49-F238E27FC236}">
              <a16:creationId xmlns:a16="http://schemas.microsoft.com/office/drawing/2014/main" id="{00000000-0008-0000-0600-000010000000}"/>
            </a:ext>
          </a:extLst>
        </cdr:cNvPr>
        <cdr:cNvCxnSpPr/>
      </cdr:nvCxnSpPr>
      <cdr:spPr>
        <a:xfrm xmlns:a="http://schemas.openxmlformats.org/drawingml/2006/main" flipH="1" flipV="1">
          <a:off x="1775908" y="2388712"/>
          <a:ext cx="1586612" cy="2977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0.28255</cdr:x>
      <cdr:y>0.50473</cdr:y>
    </cdr:from>
    <cdr:to>
      <cdr:x>0.50009</cdr:x>
      <cdr:y>0.64</cdr:y>
    </cdr:to>
    <cdr:cxnSp macro="">
      <cdr:nvCxnSpPr>
        <cdr:cNvPr id="15" name="Connecteur droit 14">
          <a:extLst xmlns:a="http://schemas.openxmlformats.org/drawingml/2006/main">
            <a:ext uri="{FF2B5EF4-FFF2-40B4-BE49-F238E27FC236}">
              <a16:creationId xmlns:a16="http://schemas.microsoft.com/office/drawing/2014/main" id="{00000000-0008-0000-0600-000011000000}"/>
            </a:ext>
          </a:extLst>
        </cdr:cNvPr>
        <cdr:cNvCxnSpPr/>
      </cdr:nvCxnSpPr>
      <cdr:spPr>
        <a:xfrm xmlns:a="http://schemas.openxmlformats.org/drawingml/2006/main" flipH="1">
          <a:off x="1894664" y="2408563"/>
          <a:ext cx="1458736" cy="64551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0.402</cdr:x>
      <cdr:y>0.50473</cdr:y>
    </cdr:from>
    <cdr:to>
      <cdr:x>0.49917</cdr:x>
      <cdr:y>0.82731</cdr:y>
    </cdr:to>
    <cdr:cxnSp macro="">
      <cdr:nvCxnSpPr>
        <cdr:cNvPr id="16" name="Connecteur droit 15">
          <a:extLst xmlns:a="http://schemas.openxmlformats.org/drawingml/2006/main">
            <a:ext uri="{FF2B5EF4-FFF2-40B4-BE49-F238E27FC236}">
              <a16:creationId xmlns:a16="http://schemas.microsoft.com/office/drawing/2014/main" id="{00000000-0008-0000-0600-000021000000}"/>
            </a:ext>
          </a:extLst>
        </cdr:cNvPr>
        <cdr:cNvCxnSpPr/>
      </cdr:nvCxnSpPr>
      <cdr:spPr>
        <a:xfrm xmlns:a="http://schemas.openxmlformats.org/drawingml/2006/main" flipV="1">
          <a:off x="2695648" y="2408563"/>
          <a:ext cx="651583" cy="153936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0.33524</cdr:x>
      <cdr:y>0.50681</cdr:y>
    </cdr:from>
    <cdr:to>
      <cdr:x>0.496</cdr:x>
      <cdr:y>0.76071</cdr:y>
    </cdr:to>
    <cdr:cxnSp macro="">
      <cdr:nvCxnSpPr>
        <cdr:cNvPr id="17" name="Connecteur droit 16">
          <a:extLst xmlns:a="http://schemas.openxmlformats.org/drawingml/2006/main">
            <a:ext uri="{FF2B5EF4-FFF2-40B4-BE49-F238E27FC236}">
              <a16:creationId xmlns:a16="http://schemas.microsoft.com/office/drawing/2014/main" id="{00000000-0008-0000-0600-000023000000}"/>
            </a:ext>
          </a:extLst>
        </cdr:cNvPr>
        <cdr:cNvCxnSpPr/>
      </cdr:nvCxnSpPr>
      <cdr:spPr>
        <a:xfrm xmlns:a="http://schemas.openxmlformats.org/drawingml/2006/main" flipV="1">
          <a:off x="2247982" y="2418489"/>
          <a:ext cx="1077993" cy="121161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0.04405</cdr:x>
      <cdr:y>0.94173</cdr:y>
    </cdr:from>
    <cdr:to>
      <cdr:x>0.4446</cdr:x>
      <cdr:y>1</cdr:y>
    </cdr:to>
    <cdr:sp macro="" textlink="">
      <cdr:nvSpPr>
        <cdr:cNvPr id="18" name="Rectangle 17">
          <a:extLst xmlns:a="http://schemas.openxmlformats.org/drawingml/2006/main">
            <a:ext uri="{FF2B5EF4-FFF2-40B4-BE49-F238E27FC236}">
              <a16:creationId xmlns:a16="http://schemas.microsoft.com/office/drawing/2014/main" id="{8DBA0CE8-2D5D-4A83-9315-EA2B8CB8CC21}"/>
            </a:ext>
          </a:extLst>
        </cdr:cNvPr>
        <cdr:cNvSpPr/>
      </cdr:nvSpPr>
      <cdr:spPr>
        <a:xfrm xmlns:a="http://schemas.openxmlformats.org/drawingml/2006/main">
          <a:off x="307975" y="4319588"/>
          <a:ext cx="2800350" cy="2667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énergie</a:t>
          </a:r>
          <a:r>
            <a:rPr lang="fr-BE" sz="1100" baseline="0"/>
            <a:t> fluide</a:t>
          </a:r>
          <a:endParaRPr lang="fr-BE" sz="1100"/>
        </a:p>
      </cdr:txBody>
    </cdr:sp>
  </cdr:relSizeAnchor>
  <cdr:relSizeAnchor xmlns:cdr="http://schemas.openxmlformats.org/drawingml/2006/chartDrawing">
    <cdr:from>
      <cdr:x>0.52303</cdr:x>
      <cdr:y>0.94173</cdr:y>
    </cdr:from>
    <cdr:to>
      <cdr:x>0.97159</cdr:x>
      <cdr:y>1</cdr:y>
    </cdr:to>
    <cdr:sp macro="" textlink="">
      <cdr:nvSpPr>
        <cdr:cNvPr id="19" name="Rectangle 18">
          <a:extLst xmlns:a="http://schemas.openxmlformats.org/drawingml/2006/main">
            <a:ext uri="{FF2B5EF4-FFF2-40B4-BE49-F238E27FC236}">
              <a16:creationId xmlns:a16="http://schemas.microsoft.com/office/drawing/2014/main" id="{D0DCA9FF-8B36-46E4-B4EA-909D95A0DE72}"/>
            </a:ext>
          </a:extLst>
        </cdr:cNvPr>
        <cdr:cNvSpPr/>
      </cdr:nvSpPr>
      <cdr:spPr>
        <a:xfrm xmlns:a="http://schemas.openxmlformats.org/drawingml/2006/main">
          <a:off x="3507230" y="4153100"/>
          <a:ext cx="3007870" cy="256975"/>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bloquée</a:t>
          </a:r>
          <a:endParaRPr lang="fr-BE" sz="1100"/>
        </a:p>
      </cdr:txBody>
    </cdr:sp>
  </cdr:relSizeAnchor>
</c:userShapes>
</file>

<file path=xl/drawings/drawing5.xml><?xml version="1.0" encoding="utf-8"?>
<xdr:wsDr xmlns:xdr="http://schemas.openxmlformats.org/drawingml/2006/spreadsheetDrawing" xmlns:a="http://schemas.openxmlformats.org/drawingml/2006/main">
  <xdr:twoCellAnchor>
    <xdr:from>
      <xdr:col>11</xdr:col>
      <xdr:colOff>552450</xdr:colOff>
      <xdr:row>29</xdr:row>
      <xdr:rowOff>28574</xdr:rowOff>
    </xdr:from>
    <xdr:to>
      <xdr:col>20</xdr:col>
      <xdr:colOff>400050</xdr:colOff>
      <xdr:row>52</xdr:row>
      <xdr:rowOff>57149</xdr:rowOff>
    </xdr:to>
    <xdr:graphicFrame macro="">
      <xdr:nvGraphicFramePr>
        <xdr:cNvPr id="2" name="Graphique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133351</xdr:colOff>
      <xdr:row>38</xdr:row>
      <xdr:rowOff>114300</xdr:rowOff>
    </xdr:from>
    <xdr:to>
      <xdr:col>17</xdr:col>
      <xdr:colOff>95251</xdr:colOff>
      <xdr:row>46</xdr:row>
      <xdr:rowOff>28550</xdr:rowOff>
    </xdr:to>
    <xdr:sp macro="" textlink="">
      <xdr:nvSpPr>
        <xdr:cNvPr id="3" name="Ellipse 2">
          <a:extLst>
            <a:ext uri="{FF2B5EF4-FFF2-40B4-BE49-F238E27FC236}">
              <a16:creationId xmlns:a16="http://schemas.microsoft.com/office/drawing/2014/main" id="{00000000-0008-0000-0200-000003000000}"/>
            </a:ext>
          </a:extLst>
        </xdr:cNvPr>
        <xdr:cNvSpPr/>
      </xdr:nvSpPr>
      <xdr:spPr>
        <a:xfrm>
          <a:off x="14077951" y="7877175"/>
          <a:ext cx="1485900" cy="1438250"/>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15</xdr:col>
      <xdr:colOff>409575</xdr:colOff>
      <xdr:row>40</xdr:row>
      <xdr:rowOff>30692</xdr:rowOff>
    </xdr:from>
    <xdr:to>
      <xdr:col>16</xdr:col>
      <xdr:colOff>559859</xdr:colOff>
      <xdr:row>44</xdr:row>
      <xdr:rowOff>123825</xdr:rowOff>
    </xdr:to>
    <xdr:sp macro="" textlink="">
      <xdr:nvSpPr>
        <xdr:cNvPr id="4" name="Ellipse 3">
          <a:extLst>
            <a:ext uri="{FF2B5EF4-FFF2-40B4-BE49-F238E27FC236}">
              <a16:creationId xmlns:a16="http://schemas.microsoft.com/office/drawing/2014/main" id="{00000000-0008-0000-0200-000004000000}"/>
            </a:ext>
          </a:extLst>
        </xdr:cNvPr>
        <xdr:cNvSpPr/>
      </xdr:nvSpPr>
      <xdr:spPr>
        <a:xfrm>
          <a:off x="14354175" y="8174567"/>
          <a:ext cx="912284" cy="855133"/>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24</xdr:col>
      <xdr:colOff>0</xdr:colOff>
      <xdr:row>29</xdr:row>
      <xdr:rowOff>28575</xdr:rowOff>
    </xdr:from>
    <xdr:to>
      <xdr:col>32</xdr:col>
      <xdr:colOff>609600</xdr:colOff>
      <xdr:row>52</xdr:row>
      <xdr:rowOff>57150</xdr:rowOff>
    </xdr:to>
    <xdr:graphicFrame macro="">
      <xdr:nvGraphicFramePr>
        <xdr:cNvPr id="5" name="Graphique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314326</xdr:colOff>
      <xdr:row>38</xdr:row>
      <xdr:rowOff>114301</xdr:rowOff>
    </xdr:from>
    <xdr:to>
      <xdr:col>29</xdr:col>
      <xdr:colOff>276226</xdr:colOff>
      <xdr:row>46</xdr:row>
      <xdr:rowOff>28551</xdr:rowOff>
    </xdr:to>
    <xdr:sp macro="" textlink="">
      <xdr:nvSpPr>
        <xdr:cNvPr id="6" name="Ellipse 5">
          <a:extLst>
            <a:ext uri="{FF2B5EF4-FFF2-40B4-BE49-F238E27FC236}">
              <a16:creationId xmlns:a16="http://schemas.microsoft.com/office/drawing/2014/main" id="{00000000-0008-0000-0200-000006000000}"/>
            </a:ext>
          </a:extLst>
        </xdr:cNvPr>
        <xdr:cNvSpPr/>
      </xdr:nvSpPr>
      <xdr:spPr>
        <a:xfrm>
          <a:off x="23402926" y="7877176"/>
          <a:ext cx="1485900" cy="1438250"/>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27</xdr:col>
      <xdr:colOff>634999</xdr:colOff>
      <xdr:row>40</xdr:row>
      <xdr:rowOff>73025</xdr:rowOff>
    </xdr:from>
    <xdr:to>
      <xdr:col>28</xdr:col>
      <xdr:colOff>751416</xdr:colOff>
      <xdr:row>44</xdr:row>
      <xdr:rowOff>133351</xdr:rowOff>
    </xdr:to>
    <xdr:sp macro="" textlink="">
      <xdr:nvSpPr>
        <xdr:cNvPr id="7" name="Ellipse 6">
          <a:extLst>
            <a:ext uri="{FF2B5EF4-FFF2-40B4-BE49-F238E27FC236}">
              <a16:creationId xmlns:a16="http://schemas.microsoft.com/office/drawing/2014/main" id="{00000000-0008-0000-0200-000007000000}"/>
            </a:ext>
          </a:extLst>
        </xdr:cNvPr>
        <xdr:cNvSpPr/>
      </xdr:nvSpPr>
      <xdr:spPr>
        <a:xfrm>
          <a:off x="23723599" y="8216900"/>
          <a:ext cx="878417" cy="822326"/>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11</xdr:col>
      <xdr:colOff>561975</xdr:colOff>
      <xdr:row>53</xdr:row>
      <xdr:rowOff>175686</xdr:rowOff>
    </xdr:from>
    <xdr:to>
      <xdr:col>20</xdr:col>
      <xdr:colOff>409575</xdr:colOff>
      <xdr:row>77</xdr:row>
      <xdr:rowOff>13761</xdr:rowOff>
    </xdr:to>
    <xdr:graphicFrame macro="">
      <xdr:nvGraphicFramePr>
        <xdr:cNvPr id="8" name="Graphique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152401</xdr:colOff>
      <xdr:row>63</xdr:row>
      <xdr:rowOff>109012</xdr:rowOff>
    </xdr:from>
    <xdr:to>
      <xdr:col>17</xdr:col>
      <xdr:colOff>114301</xdr:colOff>
      <xdr:row>71</xdr:row>
      <xdr:rowOff>23262</xdr:rowOff>
    </xdr:to>
    <xdr:sp macro="" textlink="">
      <xdr:nvSpPr>
        <xdr:cNvPr id="9" name="Ellipse 8">
          <a:extLst>
            <a:ext uri="{FF2B5EF4-FFF2-40B4-BE49-F238E27FC236}">
              <a16:creationId xmlns:a16="http://schemas.microsoft.com/office/drawing/2014/main" id="{00000000-0008-0000-0200-000009000000}"/>
            </a:ext>
          </a:extLst>
        </xdr:cNvPr>
        <xdr:cNvSpPr/>
      </xdr:nvSpPr>
      <xdr:spPr>
        <a:xfrm>
          <a:off x="14097001" y="12634387"/>
          <a:ext cx="1485900" cy="1438250"/>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15</xdr:col>
      <xdr:colOff>409575</xdr:colOff>
      <xdr:row>64</xdr:row>
      <xdr:rowOff>147112</xdr:rowOff>
    </xdr:from>
    <xdr:to>
      <xdr:col>16</xdr:col>
      <xdr:colOff>540809</xdr:colOff>
      <xdr:row>69</xdr:row>
      <xdr:rowOff>115361</xdr:rowOff>
    </xdr:to>
    <xdr:sp macro="" textlink="">
      <xdr:nvSpPr>
        <xdr:cNvPr id="10" name="Ellipse 9">
          <a:extLst>
            <a:ext uri="{FF2B5EF4-FFF2-40B4-BE49-F238E27FC236}">
              <a16:creationId xmlns:a16="http://schemas.microsoft.com/office/drawing/2014/main" id="{00000000-0008-0000-0200-00000A000000}"/>
            </a:ext>
          </a:extLst>
        </xdr:cNvPr>
        <xdr:cNvSpPr/>
      </xdr:nvSpPr>
      <xdr:spPr>
        <a:xfrm>
          <a:off x="14354175" y="12862987"/>
          <a:ext cx="893234" cy="920749"/>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24</xdr:col>
      <xdr:colOff>38100</xdr:colOff>
      <xdr:row>53</xdr:row>
      <xdr:rowOff>156637</xdr:rowOff>
    </xdr:from>
    <xdr:to>
      <xdr:col>32</xdr:col>
      <xdr:colOff>647700</xdr:colOff>
      <xdr:row>76</xdr:row>
      <xdr:rowOff>185212</xdr:rowOff>
    </xdr:to>
    <xdr:graphicFrame macro="">
      <xdr:nvGraphicFramePr>
        <xdr:cNvPr id="11" name="Graphique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342901</xdr:colOff>
      <xdr:row>63</xdr:row>
      <xdr:rowOff>42338</xdr:rowOff>
    </xdr:from>
    <xdr:to>
      <xdr:col>29</xdr:col>
      <xdr:colOff>304801</xdr:colOff>
      <xdr:row>70</xdr:row>
      <xdr:rowOff>147088</xdr:rowOff>
    </xdr:to>
    <xdr:sp macro="" textlink="">
      <xdr:nvSpPr>
        <xdr:cNvPr id="12" name="Ellipse 11">
          <a:extLst>
            <a:ext uri="{FF2B5EF4-FFF2-40B4-BE49-F238E27FC236}">
              <a16:creationId xmlns:a16="http://schemas.microsoft.com/office/drawing/2014/main" id="{00000000-0008-0000-0200-00000C000000}"/>
            </a:ext>
          </a:extLst>
        </xdr:cNvPr>
        <xdr:cNvSpPr/>
      </xdr:nvSpPr>
      <xdr:spPr>
        <a:xfrm>
          <a:off x="23431501" y="12567713"/>
          <a:ext cx="1485900" cy="1438250"/>
        </a:xfrm>
        <a:prstGeom prst="ellipse">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twoCellAnchor>
    <xdr:from>
      <xdr:col>27</xdr:col>
      <xdr:colOff>636059</xdr:colOff>
      <xdr:row>64</xdr:row>
      <xdr:rowOff>112186</xdr:rowOff>
    </xdr:from>
    <xdr:to>
      <xdr:col>29</xdr:col>
      <xdr:colOff>64559</xdr:colOff>
      <xdr:row>69</xdr:row>
      <xdr:rowOff>74087</xdr:rowOff>
    </xdr:to>
    <xdr:sp macro="" textlink="">
      <xdr:nvSpPr>
        <xdr:cNvPr id="13" name="Ellipse 12">
          <a:extLst>
            <a:ext uri="{FF2B5EF4-FFF2-40B4-BE49-F238E27FC236}">
              <a16:creationId xmlns:a16="http://schemas.microsoft.com/office/drawing/2014/main" id="{00000000-0008-0000-0200-00000D000000}"/>
            </a:ext>
          </a:extLst>
        </xdr:cNvPr>
        <xdr:cNvSpPr/>
      </xdr:nvSpPr>
      <xdr:spPr>
        <a:xfrm>
          <a:off x="23724659" y="12828061"/>
          <a:ext cx="952500" cy="914401"/>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fr-BE" sz="1100">
            <a:solidFill>
              <a:srgbClr val="FF00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0.50015</cdr:x>
      <cdr:y>0.23795</cdr:y>
    </cdr:from>
    <cdr:to>
      <cdr:x>0.58915</cdr:x>
      <cdr:y>0.55636</cdr:y>
    </cdr:to>
    <cdr:cxnSp macro="">
      <cdr:nvCxnSpPr>
        <cdr:cNvPr id="2" name="Connecteur droit 1">
          <a:extLst xmlns:a="http://schemas.openxmlformats.org/drawingml/2006/main">
            <a:ext uri="{FF2B5EF4-FFF2-40B4-BE49-F238E27FC236}">
              <a16:creationId xmlns:a16="http://schemas.microsoft.com/office/drawing/2014/main" id="{00000000-0008-0000-0600-000003000000}"/>
            </a:ext>
          </a:extLst>
        </cdr:cNvPr>
        <cdr:cNvCxnSpPr/>
      </cdr:nvCxnSpPr>
      <cdr:spPr>
        <a:xfrm xmlns:a="http://schemas.openxmlformats.org/drawingml/2006/main" flipV="1">
          <a:off x="3496708" y="1089026"/>
          <a:ext cx="622243" cy="145732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0.50015</cdr:x>
      <cdr:y>0.31079</cdr:y>
    </cdr:from>
    <cdr:to>
      <cdr:x>0.65999</cdr:x>
      <cdr:y>0.56053</cdr:y>
    </cdr:to>
    <cdr:cxnSp macro="">
      <cdr:nvCxnSpPr>
        <cdr:cNvPr id="3" name="Connecteur droit 2">
          <a:extLst xmlns:a="http://schemas.openxmlformats.org/drawingml/2006/main">
            <a:ext uri="{FF2B5EF4-FFF2-40B4-BE49-F238E27FC236}">
              <a16:creationId xmlns:a16="http://schemas.microsoft.com/office/drawing/2014/main" id="{00000000-0008-0000-0600-000005000000}"/>
            </a:ext>
          </a:extLst>
        </cdr:cNvPr>
        <cdr:cNvCxnSpPr/>
      </cdr:nvCxnSpPr>
      <cdr:spPr>
        <a:xfrm xmlns:a="http://schemas.openxmlformats.org/drawingml/2006/main" flipV="1">
          <a:off x="3496708" y="1422400"/>
          <a:ext cx="1117543" cy="11429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0.49742</cdr:x>
      <cdr:y>0.42317</cdr:y>
    </cdr:from>
    <cdr:to>
      <cdr:x>0.70904</cdr:x>
      <cdr:y>0.56261</cdr:y>
    </cdr:to>
    <cdr:cxnSp macro="">
      <cdr:nvCxnSpPr>
        <cdr:cNvPr id="4" name="Connecteur droit 3">
          <a:extLst xmlns:a="http://schemas.openxmlformats.org/drawingml/2006/main">
            <a:ext uri="{FF2B5EF4-FFF2-40B4-BE49-F238E27FC236}">
              <a16:creationId xmlns:a16="http://schemas.microsoft.com/office/drawing/2014/main" id="{00000000-0008-0000-0600-000006000000}"/>
            </a:ext>
          </a:extLst>
        </cdr:cNvPr>
        <cdr:cNvCxnSpPr/>
      </cdr:nvCxnSpPr>
      <cdr:spPr>
        <a:xfrm xmlns:a="http://schemas.openxmlformats.org/drawingml/2006/main" flipV="1">
          <a:off x="3477658" y="1936750"/>
          <a:ext cx="1479493" cy="6381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0.55012</cdr:y>
    </cdr:from>
    <cdr:to>
      <cdr:x>0.72358</cdr:x>
      <cdr:y>0.56261</cdr:y>
    </cdr:to>
    <cdr:cxnSp macro="">
      <cdr:nvCxnSpPr>
        <cdr:cNvPr id="5" name="Connecteur droit 4">
          <a:extLst xmlns:a="http://schemas.openxmlformats.org/drawingml/2006/main">
            <a:ext uri="{FF2B5EF4-FFF2-40B4-BE49-F238E27FC236}">
              <a16:creationId xmlns:a16="http://schemas.microsoft.com/office/drawing/2014/main" id="{00000000-0008-0000-0600-000007000000}"/>
            </a:ext>
          </a:extLst>
        </cdr:cNvPr>
        <cdr:cNvCxnSpPr/>
      </cdr:nvCxnSpPr>
      <cdr:spPr>
        <a:xfrm xmlns:a="http://schemas.openxmlformats.org/drawingml/2006/main" flipV="1">
          <a:off x="3515758" y="2517774"/>
          <a:ext cx="1543050" cy="57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0.56469</cdr:y>
    </cdr:from>
    <cdr:to>
      <cdr:x>0.70904</cdr:x>
      <cdr:y>0.69372</cdr:y>
    </cdr:to>
    <cdr:cxnSp macro="">
      <cdr:nvCxnSpPr>
        <cdr:cNvPr id="6" name="Connecteur droit 5">
          <a:extLst xmlns:a="http://schemas.openxmlformats.org/drawingml/2006/main">
            <a:ext uri="{FF2B5EF4-FFF2-40B4-BE49-F238E27FC236}">
              <a16:creationId xmlns:a16="http://schemas.microsoft.com/office/drawing/2014/main" id="{00000000-0008-0000-0600-000008000000}"/>
            </a:ext>
          </a:extLst>
        </cdr:cNvPr>
        <cdr:cNvCxnSpPr/>
      </cdr:nvCxnSpPr>
      <cdr:spPr>
        <a:xfrm xmlns:a="http://schemas.openxmlformats.org/drawingml/2006/main">
          <a:off x="3515758" y="2584449"/>
          <a:ext cx="1441393" cy="5905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0.56885</cdr:y>
    </cdr:from>
    <cdr:to>
      <cdr:x>0.66544</cdr:x>
      <cdr:y>0.80194</cdr:y>
    </cdr:to>
    <cdr:cxnSp macro="">
      <cdr:nvCxnSpPr>
        <cdr:cNvPr id="7" name="Connecteur droit 6">
          <a:extLst xmlns:a="http://schemas.openxmlformats.org/drawingml/2006/main">
            <a:ext uri="{FF2B5EF4-FFF2-40B4-BE49-F238E27FC236}">
              <a16:creationId xmlns:a16="http://schemas.microsoft.com/office/drawing/2014/main" id="{00000000-0008-0000-0600-000009000000}"/>
            </a:ext>
          </a:extLst>
        </cdr:cNvPr>
        <cdr:cNvCxnSpPr/>
      </cdr:nvCxnSpPr>
      <cdr:spPr>
        <a:xfrm xmlns:a="http://schemas.openxmlformats.org/drawingml/2006/main">
          <a:off x="3515758" y="2603499"/>
          <a:ext cx="1136593" cy="106680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0.50423</cdr:x>
      <cdr:y>0.56677</cdr:y>
    </cdr:from>
    <cdr:to>
      <cdr:x>0.59051</cdr:x>
      <cdr:y>0.87895</cdr:y>
    </cdr:to>
    <cdr:cxnSp macro="">
      <cdr:nvCxnSpPr>
        <cdr:cNvPr id="8" name="Connecteur droit 7">
          <a:extLst xmlns:a="http://schemas.openxmlformats.org/drawingml/2006/main">
            <a:ext uri="{FF2B5EF4-FFF2-40B4-BE49-F238E27FC236}">
              <a16:creationId xmlns:a16="http://schemas.microsoft.com/office/drawing/2014/main" id="{00000000-0008-0000-0600-00000A000000}"/>
            </a:ext>
          </a:extLst>
        </cdr:cNvPr>
        <cdr:cNvCxnSpPr/>
      </cdr:nvCxnSpPr>
      <cdr:spPr>
        <a:xfrm xmlns:a="http://schemas.openxmlformats.org/drawingml/2006/main">
          <a:off x="3525283" y="2593974"/>
          <a:ext cx="603193" cy="14287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0.49514</cdr:x>
      <cdr:y>0.56469</cdr:y>
    </cdr:from>
    <cdr:to>
      <cdr:x>0.50151</cdr:x>
      <cdr:y>0.91016</cdr:y>
    </cdr:to>
    <cdr:cxnSp macro="">
      <cdr:nvCxnSpPr>
        <cdr:cNvPr id="9" name="Connecteur droit 8">
          <a:extLst xmlns:a="http://schemas.openxmlformats.org/drawingml/2006/main">
            <a:ext uri="{FF2B5EF4-FFF2-40B4-BE49-F238E27FC236}">
              <a16:creationId xmlns:a16="http://schemas.microsoft.com/office/drawing/2014/main" id="{00000000-0008-0000-0600-00000B000000}"/>
            </a:ext>
          </a:extLst>
        </cdr:cNvPr>
        <cdr:cNvCxnSpPr/>
      </cdr:nvCxnSpPr>
      <cdr:spPr>
        <a:xfrm xmlns:a="http://schemas.openxmlformats.org/drawingml/2006/main" flipH="1">
          <a:off x="3461726" y="2584449"/>
          <a:ext cx="44507" cy="1581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0.49923</cdr:x>
      <cdr:y>0.20673</cdr:y>
    </cdr:from>
    <cdr:to>
      <cdr:x>0.50151</cdr:x>
      <cdr:y>0.57718</cdr:y>
    </cdr:to>
    <cdr:cxnSp macro="">
      <cdr:nvCxnSpPr>
        <cdr:cNvPr id="10" name="Connecteur droit 9">
          <a:extLst xmlns:a="http://schemas.openxmlformats.org/drawingml/2006/main">
            <a:ext uri="{FF2B5EF4-FFF2-40B4-BE49-F238E27FC236}">
              <a16:creationId xmlns:a16="http://schemas.microsoft.com/office/drawing/2014/main" id="{00000000-0008-0000-0600-00000C000000}"/>
            </a:ext>
          </a:extLst>
        </cdr:cNvPr>
        <cdr:cNvCxnSpPr/>
      </cdr:nvCxnSpPr>
      <cdr:spPr>
        <a:xfrm xmlns:a="http://schemas.openxmlformats.org/drawingml/2006/main" flipH="1" flipV="1">
          <a:off x="3490301" y="946150"/>
          <a:ext cx="15932" cy="16954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0.40659</cdr:x>
      <cdr:y>0.23587</cdr:y>
    </cdr:from>
    <cdr:to>
      <cdr:x>0.50287</cdr:x>
      <cdr:y>0.56469</cdr:y>
    </cdr:to>
    <cdr:cxnSp macro="">
      <cdr:nvCxnSpPr>
        <cdr:cNvPr id="11" name="Connecteur droit 10">
          <a:extLst xmlns:a="http://schemas.openxmlformats.org/drawingml/2006/main">
            <a:ext uri="{FF2B5EF4-FFF2-40B4-BE49-F238E27FC236}">
              <a16:creationId xmlns:a16="http://schemas.microsoft.com/office/drawing/2014/main" id="{00000000-0008-0000-0600-00000D000000}"/>
            </a:ext>
          </a:extLst>
        </cdr:cNvPr>
        <cdr:cNvCxnSpPr/>
      </cdr:nvCxnSpPr>
      <cdr:spPr>
        <a:xfrm xmlns:a="http://schemas.openxmlformats.org/drawingml/2006/main" flipH="1" flipV="1">
          <a:off x="2842601" y="1079500"/>
          <a:ext cx="673157" cy="15049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0.33166</cdr:x>
      <cdr:y>0.31287</cdr:y>
    </cdr:from>
    <cdr:to>
      <cdr:x>0.50151</cdr:x>
      <cdr:y>0.56469</cdr:y>
    </cdr:to>
    <cdr:cxnSp macro="">
      <cdr:nvCxnSpPr>
        <cdr:cNvPr id="12" name="Connecteur droit 11">
          <a:extLst xmlns:a="http://schemas.openxmlformats.org/drawingml/2006/main">
            <a:ext uri="{FF2B5EF4-FFF2-40B4-BE49-F238E27FC236}">
              <a16:creationId xmlns:a16="http://schemas.microsoft.com/office/drawing/2014/main" id="{00000000-0008-0000-0600-00000E000000}"/>
            </a:ext>
          </a:extLst>
        </cdr:cNvPr>
        <cdr:cNvCxnSpPr/>
      </cdr:nvCxnSpPr>
      <cdr:spPr>
        <a:xfrm xmlns:a="http://schemas.openxmlformats.org/drawingml/2006/main" flipH="1" flipV="1">
          <a:off x="2318726" y="1431925"/>
          <a:ext cx="1187507" cy="11525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0.28533</cdr:x>
      <cdr:y>0.42317</cdr:y>
    </cdr:from>
    <cdr:to>
      <cdr:x>0.50151</cdr:x>
      <cdr:y>0.56469</cdr:y>
    </cdr:to>
    <cdr:cxnSp macro="">
      <cdr:nvCxnSpPr>
        <cdr:cNvPr id="13" name="Connecteur droit 12">
          <a:extLst xmlns:a="http://schemas.openxmlformats.org/drawingml/2006/main">
            <a:ext uri="{FF2B5EF4-FFF2-40B4-BE49-F238E27FC236}">
              <a16:creationId xmlns:a16="http://schemas.microsoft.com/office/drawing/2014/main" id="{00000000-0008-0000-0600-00000F000000}"/>
            </a:ext>
          </a:extLst>
        </cdr:cNvPr>
        <cdr:cNvCxnSpPr/>
      </cdr:nvCxnSpPr>
      <cdr:spPr>
        <a:xfrm xmlns:a="http://schemas.openxmlformats.org/drawingml/2006/main" flipH="1" flipV="1">
          <a:off x="1994876" y="1936750"/>
          <a:ext cx="1511357" cy="6476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0.26626</cdr:x>
      <cdr:y>0.55845</cdr:y>
    </cdr:from>
    <cdr:to>
      <cdr:x>0.50287</cdr:x>
      <cdr:y>0.56469</cdr:y>
    </cdr:to>
    <cdr:cxnSp macro="">
      <cdr:nvCxnSpPr>
        <cdr:cNvPr id="14" name="Connecteur droit 13">
          <a:extLst xmlns:a="http://schemas.openxmlformats.org/drawingml/2006/main">
            <a:ext uri="{FF2B5EF4-FFF2-40B4-BE49-F238E27FC236}">
              <a16:creationId xmlns:a16="http://schemas.microsoft.com/office/drawing/2014/main" id="{00000000-0008-0000-0600-000010000000}"/>
            </a:ext>
          </a:extLst>
        </cdr:cNvPr>
        <cdr:cNvCxnSpPr/>
      </cdr:nvCxnSpPr>
      <cdr:spPr>
        <a:xfrm xmlns:a="http://schemas.openxmlformats.org/drawingml/2006/main" flipH="1" flipV="1">
          <a:off x="1861526" y="2555875"/>
          <a:ext cx="1654232" cy="285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0.28397</cdr:x>
      <cdr:y>0.56261</cdr:y>
    </cdr:from>
    <cdr:to>
      <cdr:x>0.50151</cdr:x>
      <cdr:y>0.69788</cdr:y>
    </cdr:to>
    <cdr:cxnSp macro="">
      <cdr:nvCxnSpPr>
        <cdr:cNvPr id="15" name="Connecteur droit 14">
          <a:extLst xmlns:a="http://schemas.openxmlformats.org/drawingml/2006/main">
            <a:ext uri="{FF2B5EF4-FFF2-40B4-BE49-F238E27FC236}">
              <a16:creationId xmlns:a16="http://schemas.microsoft.com/office/drawing/2014/main" id="{00000000-0008-0000-0600-000011000000}"/>
            </a:ext>
          </a:extLst>
        </cdr:cNvPr>
        <cdr:cNvCxnSpPr/>
      </cdr:nvCxnSpPr>
      <cdr:spPr>
        <a:xfrm xmlns:a="http://schemas.openxmlformats.org/drawingml/2006/main" flipH="1">
          <a:off x="1985351" y="2574924"/>
          <a:ext cx="1520882" cy="61912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0.40342</cdr:x>
      <cdr:y>0.56261</cdr:y>
    </cdr:from>
    <cdr:to>
      <cdr:x>0.50059</cdr:x>
      <cdr:y>0.88519</cdr:y>
    </cdr:to>
    <cdr:cxnSp macro="">
      <cdr:nvCxnSpPr>
        <cdr:cNvPr id="16" name="Connecteur droit 15">
          <a:extLst xmlns:a="http://schemas.openxmlformats.org/drawingml/2006/main">
            <a:ext uri="{FF2B5EF4-FFF2-40B4-BE49-F238E27FC236}">
              <a16:creationId xmlns:a16="http://schemas.microsoft.com/office/drawing/2014/main" id="{00000000-0008-0000-0600-000021000000}"/>
            </a:ext>
          </a:extLst>
        </cdr:cNvPr>
        <cdr:cNvCxnSpPr/>
      </cdr:nvCxnSpPr>
      <cdr:spPr>
        <a:xfrm xmlns:a="http://schemas.openxmlformats.org/drawingml/2006/main" flipV="1">
          <a:off x="2820433" y="2574925"/>
          <a:ext cx="679393" cy="14763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0.33666</cdr:x>
      <cdr:y>0.56469</cdr:y>
    </cdr:from>
    <cdr:to>
      <cdr:x>0.49742</cdr:x>
      <cdr:y>0.81859</cdr:y>
    </cdr:to>
    <cdr:cxnSp macro="">
      <cdr:nvCxnSpPr>
        <cdr:cNvPr id="17" name="Connecteur droit 16">
          <a:extLst xmlns:a="http://schemas.openxmlformats.org/drawingml/2006/main">
            <a:ext uri="{FF2B5EF4-FFF2-40B4-BE49-F238E27FC236}">
              <a16:creationId xmlns:a16="http://schemas.microsoft.com/office/drawing/2014/main" id="{00000000-0008-0000-0600-000023000000}"/>
            </a:ext>
          </a:extLst>
        </cdr:cNvPr>
        <cdr:cNvCxnSpPr/>
      </cdr:nvCxnSpPr>
      <cdr:spPr>
        <a:xfrm xmlns:a="http://schemas.openxmlformats.org/drawingml/2006/main" flipV="1">
          <a:off x="2353708" y="2584449"/>
          <a:ext cx="1123950" cy="11620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0.04405</cdr:x>
      <cdr:y>0.94173</cdr:y>
    </cdr:from>
    <cdr:to>
      <cdr:x>0.4446</cdr:x>
      <cdr:y>1</cdr:y>
    </cdr:to>
    <cdr:sp macro="" textlink="">
      <cdr:nvSpPr>
        <cdr:cNvPr id="18" name="Rectangle 17">
          <a:extLst xmlns:a="http://schemas.openxmlformats.org/drawingml/2006/main">
            <a:ext uri="{FF2B5EF4-FFF2-40B4-BE49-F238E27FC236}">
              <a16:creationId xmlns:a16="http://schemas.microsoft.com/office/drawing/2014/main" id="{8DBA0CE8-2D5D-4A83-9315-EA2B8CB8CC21}"/>
            </a:ext>
          </a:extLst>
        </cdr:cNvPr>
        <cdr:cNvSpPr/>
      </cdr:nvSpPr>
      <cdr:spPr>
        <a:xfrm xmlns:a="http://schemas.openxmlformats.org/drawingml/2006/main">
          <a:off x="307975" y="4319588"/>
          <a:ext cx="2800350" cy="2667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énergie</a:t>
          </a:r>
          <a:r>
            <a:rPr lang="fr-BE" sz="1100" baseline="0"/>
            <a:t> en exces</a:t>
          </a:r>
          <a:endParaRPr lang="fr-BE" sz="1100"/>
        </a:p>
      </cdr:txBody>
    </cdr:sp>
  </cdr:relSizeAnchor>
  <cdr:relSizeAnchor xmlns:cdr="http://schemas.openxmlformats.org/drawingml/2006/chartDrawing">
    <cdr:from>
      <cdr:x>0.52303</cdr:x>
      <cdr:y>0.94173</cdr:y>
    </cdr:from>
    <cdr:to>
      <cdr:x>0.92358</cdr:x>
      <cdr:y>1</cdr:y>
    </cdr:to>
    <cdr:sp macro="" textlink="">
      <cdr:nvSpPr>
        <cdr:cNvPr id="19" name="Rectangle 18">
          <a:extLst xmlns:a="http://schemas.openxmlformats.org/drawingml/2006/main">
            <a:ext uri="{FF2B5EF4-FFF2-40B4-BE49-F238E27FC236}">
              <a16:creationId xmlns:a16="http://schemas.microsoft.com/office/drawing/2014/main" id="{D0DCA9FF-8B36-46E4-B4EA-909D95A0DE72}"/>
            </a:ext>
          </a:extLst>
        </cdr:cNvPr>
        <cdr:cNvSpPr/>
      </cdr:nvSpPr>
      <cdr:spPr>
        <a:xfrm xmlns:a="http://schemas.openxmlformats.org/drawingml/2006/main">
          <a:off x="3507230" y="4153100"/>
          <a:ext cx="2685928" cy="256975"/>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en manque</a:t>
          </a:r>
          <a:endParaRPr lang="fr-BE" sz="1100"/>
        </a:p>
      </cdr:txBody>
    </cdr:sp>
  </cdr:relSizeAnchor>
</c:userShapes>
</file>

<file path=xl/drawings/drawing7.xml><?xml version="1.0" encoding="utf-8"?>
<c:userShapes xmlns:c="http://schemas.openxmlformats.org/drawingml/2006/chart">
  <cdr:relSizeAnchor xmlns:cdr="http://schemas.openxmlformats.org/drawingml/2006/chartDrawing">
    <cdr:from>
      <cdr:x>0.50157</cdr:x>
      <cdr:y>0.25523</cdr:y>
    </cdr:from>
    <cdr:to>
      <cdr:x>0.59057</cdr:x>
      <cdr:y>0.57364</cdr:y>
    </cdr:to>
    <cdr:cxnSp macro="">
      <cdr:nvCxnSpPr>
        <cdr:cNvPr id="2" name="Connecteur droit 1">
          <a:extLst xmlns:a="http://schemas.openxmlformats.org/drawingml/2006/main">
            <a:ext uri="{FF2B5EF4-FFF2-40B4-BE49-F238E27FC236}">
              <a16:creationId xmlns:a16="http://schemas.microsoft.com/office/drawing/2014/main" id="{00000000-0008-0000-0600-000003000000}"/>
            </a:ext>
          </a:extLst>
        </cdr:cNvPr>
        <cdr:cNvCxnSpPr/>
      </cdr:nvCxnSpPr>
      <cdr:spPr>
        <a:xfrm xmlns:a="http://schemas.openxmlformats.org/drawingml/2006/main" flipV="1">
          <a:off x="3363331" y="1125577"/>
          <a:ext cx="596798" cy="140421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0.50157</cdr:x>
      <cdr:y>0.32807</cdr:y>
    </cdr:from>
    <cdr:to>
      <cdr:x>0.66141</cdr:x>
      <cdr:y>0.57781</cdr:y>
    </cdr:to>
    <cdr:cxnSp macro="">
      <cdr:nvCxnSpPr>
        <cdr:cNvPr id="3" name="Connecteur droit 2">
          <a:extLst xmlns:a="http://schemas.openxmlformats.org/drawingml/2006/main">
            <a:ext uri="{FF2B5EF4-FFF2-40B4-BE49-F238E27FC236}">
              <a16:creationId xmlns:a16="http://schemas.microsoft.com/office/drawing/2014/main" id="{00000000-0008-0000-0600-000005000000}"/>
            </a:ext>
          </a:extLst>
        </cdr:cNvPr>
        <cdr:cNvCxnSpPr/>
      </cdr:nvCxnSpPr>
      <cdr:spPr>
        <a:xfrm xmlns:a="http://schemas.openxmlformats.org/drawingml/2006/main" flipV="1">
          <a:off x="3363331" y="1446807"/>
          <a:ext cx="1071823" cy="110137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0.49884</cdr:x>
      <cdr:y>0.44045</cdr:y>
    </cdr:from>
    <cdr:to>
      <cdr:x>0.71046</cdr:x>
      <cdr:y>0.57989</cdr:y>
    </cdr:to>
    <cdr:cxnSp macro="">
      <cdr:nvCxnSpPr>
        <cdr:cNvPr id="4" name="Connecteur droit 3">
          <a:extLst xmlns:a="http://schemas.openxmlformats.org/drawingml/2006/main">
            <a:ext uri="{FF2B5EF4-FFF2-40B4-BE49-F238E27FC236}">
              <a16:creationId xmlns:a16="http://schemas.microsoft.com/office/drawing/2014/main" id="{00000000-0008-0000-0600-000006000000}"/>
            </a:ext>
          </a:extLst>
        </cdr:cNvPr>
        <cdr:cNvCxnSpPr/>
      </cdr:nvCxnSpPr>
      <cdr:spPr>
        <a:xfrm xmlns:a="http://schemas.openxmlformats.org/drawingml/2006/main" flipV="1">
          <a:off x="3345025" y="1942411"/>
          <a:ext cx="1419039" cy="61494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0.50003</cdr:x>
      <cdr:y>0.56092</cdr:y>
    </cdr:from>
    <cdr:to>
      <cdr:x>0.72074</cdr:x>
      <cdr:y>0.57341</cdr:y>
    </cdr:to>
    <cdr:cxnSp macro="">
      <cdr:nvCxnSpPr>
        <cdr:cNvPr id="5" name="Connecteur droit 4">
          <a:extLst xmlns:a="http://schemas.openxmlformats.org/drawingml/2006/main">
            <a:ext uri="{FF2B5EF4-FFF2-40B4-BE49-F238E27FC236}">
              <a16:creationId xmlns:a16="http://schemas.microsoft.com/office/drawing/2014/main" id="{00000000-0008-0000-0600-000007000000}"/>
            </a:ext>
          </a:extLst>
        </cdr:cNvPr>
        <cdr:cNvCxnSpPr/>
      </cdr:nvCxnSpPr>
      <cdr:spPr>
        <a:xfrm xmlns:a="http://schemas.openxmlformats.org/drawingml/2006/main" flipV="1">
          <a:off x="3352995" y="2473695"/>
          <a:ext cx="1479993" cy="5508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0.50003</cdr:x>
      <cdr:y>0.57549</cdr:y>
    </cdr:from>
    <cdr:to>
      <cdr:x>0.7062</cdr:x>
      <cdr:y>0.70452</cdr:y>
    </cdr:to>
    <cdr:cxnSp macro="">
      <cdr:nvCxnSpPr>
        <cdr:cNvPr id="6" name="Connecteur droit 5">
          <a:extLst xmlns:a="http://schemas.openxmlformats.org/drawingml/2006/main">
            <a:ext uri="{FF2B5EF4-FFF2-40B4-BE49-F238E27FC236}">
              <a16:creationId xmlns:a16="http://schemas.microsoft.com/office/drawing/2014/main" id="{00000000-0008-0000-0600-000008000000}"/>
            </a:ext>
          </a:extLst>
        </cdr:cNvPr>
        <cdr:cNvCxnSpPr/>
      </cdr:nvCxnSpPr>
      <cdr:spPr>
        <a:xfrm xmlns:a="http://schemas.openxmlformats.org/drawingml/2006/main">
          <a:off x="3352995" y="2537950"/>
          <a:ext cx="1382494" cy="56903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0.50003</cdr:x>
      <cdr:y>0.57965</cdr:y>
    </cdr:from>
    <cdr:to>
      <cdr:x>0.6626</cdr:x>
      <cdr:y>0.81274</cdr:y>
    </cdr:to>
    <cdr:cxnSp macro="">
      <cdr:nvCxnSpPr>
        <cdr:cNvPr id="7" name="Connecteur droit 6">
          <a:extLst xmlns:a="http://schemas.openxmlformats.org/drawingml/2006/main">
            <a:ext uri="{FF2B5EF4-FFF2-40B4-BE49-F238E27FC236}">
              <a16:creationId xmlns:a16="http://schemas.microsoft.com/office/drawing/2014/main" id="{00000000-0008-0000-0600-000009000000}"/>
            </a:ext>
          </a:extLst>
        </cdr:cNvPr>
        <cdr:cNvCxnSpPr/>
      </cdr:nvCxnSpPr>
      <cdr:spPr>
        <a:xfrm xmlns:a="http://schemas.openxmlformats.org/drawingml/2006/main">
          <a:off x="3352995" y="2556296"/>
          <a:ext cx="1090129" cy="102794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0.50139</cdr:x>
      <cdr:y>0.57757</cdr:y>
    </cdr:from>
    <cdr:to>
      <cdr:x>0.58767</cdr:x>
      <cdr:y>0.88975</cdr:y>
    </cdr:to>
    <cdr:cxnSp macro="">
      <cdr:nvCxnSpPr>
        <cdr:cNvPr id="8" name="Connecteur droit 7">
          <a:extLst xmlns:a="http://schemas.openxmlformats.org/drawingml/2006/main">
            <a:ext uri="{FF2B5EF4-FFF2-40B4-BE49-F238E27FC236}">
              <a16:creationId xmlns:a16="http://schemas.microsoft.com/office/drawing/2014/main" id="{00000000-0008-0000-0600-00000A000000}"/>
            </a:ext>
          </a:extLst>
        </cdr:cNvPr>
        <cdr:cNvCxnSpPr/>
      </cdr:nvCxnSpPr>
      <cdr:spPr>
        <a:xfrm xmlns:a="http://schemas.openxmlformats.org/drawingml/2006/main">
          <a:off x="3362115" y="2547123"/>
          <a:ext cx="578559" cy="1376737"/>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0.4923</cdr:x>
      <cdr:y>0.57549</cdr:y>
    </cdr:from>
    <cdr:to>
      <cdr:x>0.49867</cdr:x>
      <cdr:y>0.92096</cdr:y>
    </cdr:to>
    <cdr:cxnSp macro="">
      <cdr:nvCxnSpPr>
        <cdr:cNvPr id="9" name="Connecteur droit 8">
          <a:extLst xmlns:a="http://schemas.openxmlformats.org/drawingml/2006/main">
            <a:ext uri="{FF2B5EF4-FFF2-40B4-BE49-F238E27FC236}">
              <a16:creationId xmlns:a16="http://schemas.microsoft.com/office/drawing/2014/main" id="{00000000-0008-0000-0600-00000B000000}"/>
            </a:ext>
          </a:extLst>
        </cdr:cNvPr>
        <cdr:cNvCxnSpPr/>
      </cdr:nvCxnSpPr>
      <cdr:spPr>
        <a:xfrm xmlns:a="http://schemas.openxmlformats.org/drawingml/2006/main" flipH="1">
          <a:off x="3301161" y="2537950"/>
          <a:ext cx="42714" cy="15235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0.50065</cdr:x>
      <cdr:y>0.20889</cdr:y>
    </cdr:from>
    <cdr:to>
      <cdr:x>0.50293</cdr:x>
      <cdr:y>0.57934</cdr:y>
    </cdr:to>
    <cdr:cxnSp macro="">
      <cdr:nvCxnSpPr>
        <cdr:cNvPr id="10" name="Connecteur droit 9">
          <a:extLst xmlns:a="http://schemas.openxmlformats.org/drawingml/2006/main">
            <a:ext uri="{FF2B5EF4-FFF2-40B4-BE49-F238E27FC236}">
              <a16:creationId xmlns:a16="http://schemas.microsoft.com/office/drawing/2014/main" id="{00000000-0008-0000-0600-00000C000000}"/>
            </a:ext>
          </a:extLst>
        </cdr:cNvPr>
        <cdr:cNvCxnSpPr/>
      </cdr:nvCxnSpPr>
      <cdr:spPr>
        <a:xfrm xmlns:a="http://schemas.openxmlformats.org/drawingml/2006/main" flipH="1" flipV="1">
          <a:off x="3357162" y="921220"/>
          <a:ext cx="15288" cy="163371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0.40517</cdr:x>
      <cdr:y>0.25099</cdr:y>
    </cdr:from>
    <cdr:to>
      <cdr:x>0.50145</cdr:x>
      <cdr:y>0.57981</cdr:y>
    </cdr:to>
    <cdr:cxnSp macro="">
      <cdr:nvCxnSpPr>
        <cdr:cNvPr id="11" name="Connecteur droit 10">
          <a:extLst xmlns:a="http://schemas.openxmlformats.org/drawingml/2006/main">
            <a:ext uri="{FF2B5EF4-FFF2-40B4-BE49-F238E27FC236}">
              <a16:creationId xmlns:a16="http://schemas.microsoft.com/office/drawing/2014/main" id="{00000000-0008-0000-0600-00000D000000}"/>
            </a:ext>
          </a:extLst>
        </cdr:cNvPr>
        <cdr:cNvCxnSpPr/>
      </cdr:nvCxnSpPr>
      <cdr:spPr>
        <a:xfrm xmlns:a="http://schemas.openxmlformats.org/drawingml/2006/main" flipH="1" flipV="1">
          <a:off x="2716905" y="1106879"/>
          <a:ext cx="645615" cy="145012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0.33308</cdr:x>
      <cdr:y>0.32367</cdr:y>
    </cdr:from>
    <cdr:to>
      <cdr:x>0.50293</cdr:x>
      <cdr:y>0.57549</cdr:y>
    </cdr:to>
    <cdr:cxnSp macro="">
      <cdr:nvCxnSpPr>
        <cdr:cNvPr id="12" name="Connecteur droit 11">
          <a:extLst xmlns:a="http://schemas.openxmlformats.org/drawingml/2006/main">
            <a:ext uri="{FF2B5EF4-FFF2-40B4-BE49-F238E27FC236}">
              <a16:creationId xmlns:a16="http://schemas.microsoft.com/office/drawing/2014/main" id="{00000000-0008-0000-0600-00000E000000}"/>
            </a:ext>
          </a:extLst>
        </cdr:cNvPr>
        <cdr:cNvCxnSpPr/>
      </cdr:nvCxnSpPr>
      <cdr:spPr>
        <a:xfrm xmlns:a="http://schemas.openxmlformats.org/drawingml/2006/main" flipH="1" flipV="1">
          <a:off x="2233504" y="1427405"/>
          <a:ext cx="1138946" cy="1110545"/>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0.28675</cdr:x>
      <cdr:y>0.43397</cdr:y>
    </cdr:from>
    <cdr:to>
      <cdr:x>0.50293</cdr:x>
      <cdr:y>0.57549</cdr:y>
    </cdr:to>
    <cdr:cxnSp macro="">
      <cdr:nvCxnSpPr>
        <cdr:cNvPr id="13" name="Connecteur droit 12">
          <a:extLst xmlns:a="http://schemas.openxmlformats.org/drawingml/2006/main">
            <a:ext uri="{FF2B5EF4-FFF2-40B4-BE49-F238E27FC236}">
              <a16:creationId xmlns:a16="http://schemas.microsoft.com/office/drawing/2014/main" id="{00000000-0008-0000-0600-00000F000000}"/>
            </a:ext>
          </a:extLst>
        </cdr:cNvPr>
        <cdr:cNvCxnSpPr/>
      </cdr:nvCxnSpPr>
      <cdr:spPr>
        <a:xfrm xmlns:a="http://schemas.openxmlformats.org/drawingml/2006/main" flipH="1" flipV="1">
          <a:off x="1922834" y="1913836"/>
          <a:ext cx="1449616" cy="62411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0.26768</cdr:x>
      <cdr:y>0.56925</cdr:y>
    </cdr:from>
    <cdr:to>
      <cdr:x>0.50429</cdr:x>
      <cdr:y>0.57549</cdr:y>
    </cdr:to>
    <cdr:cxnSp macro="">
      <cdr:nvCxnSpPr>
        <cdr:cNvPr id="14" name="Connecteur droit 13">
          <a:extLst xmlns:a="http://schemas.openxmlformats.org/drawingml/2006/main">
            <a:ext uri="{FF2B5EF4-FFF2-40B4-BE49-F238E27FC236}">
              <a16:creationId xmlns:a16="http://schemas.microsoft.com/office/drawing/2014/main" id="{00000000-0008-0000-0600-000010000000}"/>
            </a:ext>
          </a:extLst>
        </cdr:cNvPr>
        <cdr:cNvCxnSpPr/>
      </cdr:nvCxnSpPr>
      <cdr:spPr>
        <a:xfrm xmlns:a="http://schemas.openxmlformats.org/drawingml/2006/main" flipH="1" flipV="1">
          <a:off x="1794958" y="2510431"/>
          <a:ext cx="1586612" cy="2751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0.28255</cdr:x>
      <cdr:y>0.57557</cdr:y>
    </cdr:from>
    <cdr:to>
      <cdr:x>0.50009</cdr:x>
      <cdr:y>0.71084</cdr:y>
    </cdr:to>
    <cdr:cxnSp macro="">
      <cdr:nvCxnSpPr>
        <cdr:cNvPr id="15" name="Connecteur droit 14">
          <a:extLst xmlns:a="http://schemas.openxmlformats.org/drawingml/2006/main">
            <a:ext uri="{FF2B5EF4-FFF2-40B4-BE49-F238E27FC236}">
              <a16:creationId xmlns:a16="http://schemas.microsoft.com/office/drawing/2014/main" id="{00000000-0008-0000-0600-000011000000}"/>
            </a:ext>
          </a:extLst>
        </cdr:cNvPr>
        <cdr:cNvCxnSpPr/>
      </cdr:nvCxnSpPr>
      <cdr:spPr>
        <a:xfrm xmlns:a="http://schemas.openxmlformats.org/drawingml/2006/main" flipH="1">
          <a:off x="1894664" y="2538302"/>
          <a:ext cx="1458736" cy="5965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0.40484</cdr:x>
      <cdr:y>0.57341</cdr:y>
    </cdr:from>
    <cdr:to>
      <cdr:x>0.50201</cdr:x>
      <cdr:y>0.89599</cdr:y>
    </cdr:to>
    <cdr:cxnSp macro="">
      <cdr:nvCxnSpPr>
        <cdr:cNvPr id="16" name="Connecteur droit 15">
          <a:extLst xmlns:a="http://schemas.openxmlformats.org/drawingml/2006/main">
            <a:ext uri="{FF2B5EF4-FFF2-40B4-BE49-F238E27FC236}">
              <a16:creationId xmlns:a16="http://schemas.microsoft.com/office/drawing/2014/main" id="{00000000-0008-0000-0600-000021000000}"/>
            </a:ext>
          </a:extLst>
        </cdr:cNvPr>
        <cdr:cNvCxnSpPr/>
      </cdr:nvCxnSpPr>
      <cdr:spPr>
        <a:xfrm xmlns:a="http://schemas.openxmlformats.org/drawingml/2006/main" flipV="1">
          <a:off x="2714698" y="2528777"/>
          <a:ext cx="651583" cy="1422602"/>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0.33808</cdr:x>
      <cdr:y>0.57549</cdr:y>
    </cdr:from>
    <cdr:to>
      <cdr:x>0.49884</cdr:x>
      <cdr:y>0.82939</cdr:y>
    </cdr:to>
    <cdr:cxnSp macro="">
      <cdr:nvCxnSpPr>
        <cdr:cNvPr id="17" name="Connecteur droit 16">
          <a:extLst xmlns:a="http://schemas.openxmlformats.org/drawingml/2006/main">
            <a:ext uri="{FF2B5EF4-FFF2-40B4-BE49-F238E27FC236}">
              <a16:creationId xmlns:a16="http://schemas.microsoft.com/office/drawing/2014/main" id="{00000000-0008-0000-0600-000023000000}"/>
            </a:ext>
          </a:extLst>
        </cdr:cNvPr>
        <cdr:cNvCxnSpPr/>
      </cdr:nvCxnSpPr>
      <cdr:spPr>
        <a:xfrm xmlns:a="http://schemas.openxmlformats.org/drawingml/2006/main" flipV="1">
          <a:off x="2267032" y="2537950"/>
          <a:ext cx="1077993" cy="1119718"/>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0.04405</cdr:x>
      <cdr:y>0.94173</cdr:y>
    </cdr:from>
    <cdr:to>
      <cdr:x>0.4446</cdr:x>
      <cdr:y>1</cdr:y>
    </cdr:to>
    <cdr:sp macro="" textlink="">
      <cdr:nvSpPr>
        <cdr:cNvPr id="18" name="Rectangle 17">
          <a:extLst xmlns:a="http://schemas.openxmlformats.org/drawingml/2006/main">
            <a:ext uri="{FF2B5EF4-FFF2-40B4-BE49-F238E27FC236}">
              <a16:creationId xmlns:a16="http://schemas.microsoft.com/office/drawing/2014/main" id="{8DBA0CE8-2D5D-4A83-9315-EA2B8CB8CC21}"/>
            </a:ext>
          </a:extLst>
        </cdr:cNvPr>
        <cdr:cNvSpPr/>
      </cdr:nvSpPr>
      <cdr:spPr>
        <a:xfrm xmlns:a="http://schemas.openxmlformats.org/drawingml/2006/main">
          <a:off x="307975" y="4319588"/>
          <a:ext cx="2800350" cy="2667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énergie</a:t>
          </a:r>
          <a:r>
            <a:rPr lang="fr-BE" sz="1100" baseline="0"/>
            <a:t> en exces</a:t>
          </a:r>
          <a:endParaRPr lang="fr-BE" sz="1100"/>
        </a:p>
      </cdr:txBody>
    </cdr:sp>
  </cdr:relSizeAnchor>
  <cdr:relSizeAnchor xmlns:cdr="http://schemas.openxmlformats.org/drawingml/2006/chartDrawing">
    <cdr:from>
      <cdr:x>0.52303</cdr:x>
      <cdr:y>0.94173</cdr:y>
    </cdr:from>
    <cdr:to>
      <cdr:x>0.92358</cdr:x>
      <cdr:y>1</cdr:y>
    </cdr:to>
    <cdr:sp macro="" textlink="">
      <cdr:nvSpPr>
        <cdr:cNvPr id="19" name="Rectangle 18">
          <a:extLst xmlns:a="http://schemas.openxmlformats.org/drawingml/2006/main">
            <a:ext uri="{FF2B5EF4-FFF2-40B4-BE49-F238E27FC236}">
              <a16:creationId xmlns:a16="http://schemas.microsoft.com/office/drawing/2014/main" id="{D0DCA9FF-8B36-46E4-B4EA-909D95A0DE72}"/>
            </a:ext>
          </a:extLst>
        </cdr:cNvPr>
        <cdr:cNvSpPr/>
      </cdr:nvSpPr>
      <cdr:spPr>
        <a:xfrm xmlns:a="http://schemas.openxmlformats.org/drawingml/2006/main">
          <a:off x="3507230" y="4153100"/>
          <a:ext cx="2685928" cy="256975"/>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en manque</a:t>
          </a:r>
          <a:endParaRPr lang="fr-BE" sz="1100"/>
        </a:p>
      </cdr:txBody>
    </cdr:sp>
  </cdr:relSizeAnchor>
</c:userShapes>
</file>

<file path=xl/drawings/drawing8.xml><?xml version="1.0" encoding="utf-8"?>
<c:userShapes xmlns:c="http://schemas.openxmlformats.org/drawingml/2006/chart">
  <cdr:relSizeAnchor xmlns:cdr="http://schemas.openxmlformats.org/drawingml/2006/chartDrawing">
    <cdr:from>
      <cdr:x>0.50015</cdr:x>
      <cdr:y>0.23795</cdr:y>
    </cdr:from>
    <cdr:to>
      <cdr:x>0.58915</cdr:x>
      <cdr:y>0.55636</cdr:y>
    </cdr:to>
    <cdr:cxnSp macro="">
      <cdr:nvCxnSpPr>
        <cdr:cNvPr id="2" name="Connecteur droit 1">
          <a:extLst xmlns:a="http://schemas.openxmlformats.org/drawingml/2006/main">
            <a:ext uri="{FF2B5EF4-FFF2-40B4-BE49-F238E27FC236}">
              <a16:creationId xmlns:a16="http://schemas.microsoft.com/office/drawing/2014/main" id="{00000000-0008-0000-0600-000003000000}"/>
            </a:ext>
          </a:extLst>
        </cdr:cNvPr>
        <cdr:cNvCxnSpPr/>
      </cdr:nvCxnSpPr>
      <cdr:spPr>
        <a:xfrm xmlns:a="http://schemas.openxmlformats.org/drawingml/2006/main" flipV="1">
          <a:off x="3496708" y="1089026"/>
          <a:ext cx="622243" cy="145732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0.50015</cdr:x>
      <cdr:y>0.31079</cdr:y>
    </cdr:from>
    <cdr:to>
      <cdr:x>0.65999</cdr:x>
      <cdr:y>0.56053</cdr:y>
    </cdr:to>
    <cdr:cxnSp macro="">
      <cdr:nvCxnSpPr>
        <cdr:cNvPr id="3" name="Connecteur droit 2">
          <a:extLst xmlns:a="http://schemas.openxmlformats.org/drawingml/2006/main">
            <a:ext uri="{FF2B5EF4-FFF2-40B4-BE49-F238E27FC236}">
              <a16:creationId xmlns:a16="http://schemas.microsoft.com/office/drawing/2014/main" id="{00000000-0008-0000-0600-000005000000}"/>
            </a:ext>
          </a:extLst>
        </cdr:cNvPr>
        <cdr:cNvCxnSpPr/>
      </cdr:nvCxnSpPr>
      <cdr:spPr>
        <a:xfrm xmlns:a="http://schemas.openxmlformats.org/drawingml/2006/main" flipV="1">
          <a:off x="3496708" y="1422400"/>
          <a:ext cx="1117543" cy="11429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0.49742</cdr:x>
      <cdr:y>0.42317</cdr:y>
    </cdr:from>
    <cdr:to>
      <cdr:x>0.70904</cdr:x>
      <cdr:y>0.56261</cdr:y>
    </cdr:to>
    <cdr:cxnSp macro="">
      <cdr:nvCxnSpPr>
        <cdr:cNvPr id="4" name="Connecteur droit 3">
          <a:extLst xmlns:a="http://schemas.openxmlformats.org/drawingml/2006/main">
            <a:ext uri="{FF2B5EF4-FFF2-40B4-BE49-F238E27FC236}">
              <a16:creationId xmlns:a16="http://schemas.microsoft.com/office/drawing/2014/main" id="{00000000-0008-0000-0600-000006000000}"/>
            </a:ext>
          </a:extLst>
        </cdr:cNvPr>
        <cdr:cNvCxnSpPr/>
      </cdr:nvCxnSpPr>
      <cdr:spPr>
        <a:xfrm xmlns:a="http://schemas.openxmlformats.org/drawingml/2006/main" flipV="1">
          <a:off x="3477658" y="1936750"/>
          <a:ext cx="1479493" cy="6381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0.55012</cdr:y>
    </cdr:from>
    <cdr:to>
      <cdr:x>0.72358</cdr:x>
      <cdr:y>0.56261</cdr:y>
    </cdr:to>
    <cdr:cxnSp macro="">
      <cdr:nvCxnSpPr>
        <cdr:cNvPr id="5" name="Connecteur droit 4">
          <a:extLst xmlns:a="http://schemas.openxmlformats.org/drawingml/2006/main">
            <a:ext uri="{FF2B5EF4-FFF2-40B4-BE49-F238E27FC236}">
              <a16:creationId xmlns:a16="http://schemas.microsoft.com/office/drawing/2014/main" id="{00000000-0008-0000-0600-000007000000}"/>
            </a:ext>
          </a:extLst>
        </cdr:cNvPr>
        <cdr:cNvCxnSpPr/>
      </cdr:nvCxnSpPr>
      <cdr:spPr>
        <a:xfrm xmlns:a="http://schemas.openxmlformats.org/drawingml/2006/main" flipV="1">
          <a:off x="3515758" y="2517774"/>
          <a:ext cx="1543050" cy="57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0.56469</cdr:y>
    </cdr:from>
    <cdr:to>
      <cdr:x>0.70904</cdr:x>
      <cdr:y>0.69372</cdr:y>
    </cdr:to>
    <cdr:cxnSp macro="">
      <cdr:nvCxnSpPr>
        <cdr:cNvPr id="6" name="Connecteur droit 5">
          <a:extLst xmlns:a="http://schemas.openxmlformats.org/drawingml/2006/main">
            <a:ext uri="{FF2B5EF4-FFF2-40B4-BE49-F238E27FC236}">
              <a16:creationId xmlns:a16="http://schemas.microsoft.com/office/drawing/2014/main" id="{00000000-0008-0000-0600-000008000000}"/>
            </a:ext>
          </a:extLst>
        </cdr:cNvPr>
        <cdr:cNvCxnSpPr/>
      </cdr:nvCxnSpPr>
      <cdr:spPr>
        <a:xfrm xmlns:a="http://schemas.openxmlformats.org/drawingml/2006/main">
          <a:off x="3515758" y="2584449"/>
          <a:ext cx="1441393" cy="5905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0.56885</cdr:y>
    </cdr:from>
    <cdr:to>
      <cdr:x>0.66544</cdr:x>
      <cdr:y>0.80194</cdr:y>
    </cdr:to>
    <cdr:cxnSp macro="">
      <cdr:nvCxnSpPr>
        <cdr:cNvPr id="7" name="Connecteur droit 6">
          <a:extLst xmlns:a="http://schemas.openxmlformats.org/drawingml/2006/main">
            <a:ext uri="{FF2B5EF4-FFF2-40B4-BE49-F238E27FC236}">
              <a16:creationId xmlns:a16="http://schemas.microsoft.com/office/drawing/2014/main" id="{00000000-0008-0000-0600-000009000000}"/>
            </a:ext>
          </a:extLst>
        </cdr:cNvPr>
        <cdr:cNvCxnSpPr/>
      </cdr:nvCxnSpPr>
      <cdr:spPr>
        <a:xfrm xmlns:a="http://schemas.openxmlformats.org/drawingml/2006/main">
          <a:off x="3515758" y="2603499"/>
          <a:ext cx="1136593" cy="106680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0.50423</cdr:x>
      <cdr:y>0.56677</cdr:y>
    </cdr:from>
    <cdr:to>
      <cdr:x>0.59051</cdr:x>
      <cdr:y>0.87895</cdr:y>
    </cdr:to>
    <cdr:cxnSp macro="">
      <cdr:nvCxnSpPr>
        <cdr:cNvPr id="8" name="Connecteur droit 7">
          <a:extLst xmlns:a="http://schemas.openxmlformats.org/drawingml/2006/main">
            <a:ext uri="{FF2B5EF4-FFF2-40B4-BE49-F238E27FC236}">
              <a16:creationId xmlns:a16="http://schemas.microsoft.com/office/drawing/2014/main" id="{00000000-0008-0000-0600-00000A000000}"/>
            </a:ext>
          </a:extLst>
        </cdr:cNvPr>
        <cdr:cNvCxnSpPr/>
      </cdr:nvCxnSpPr>
      <cdr:spPr>
        <a:xfrm xmlns:a="http://schemas.openxmlformats.org/drawingml/2006/main">
          <a:off x="3525283" y="2593974"/>
          <a:ext cx="603193" cy="14287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0.49514</cdr:x>
      <cdr:y>0.56469</cdr:y>
    </cdr:from>
    <cdr:to>
      <cdr:x>0.50151</cdr:x>
      <cdr:y>0.91016</cdr:y>
    </cdr:to>
    <cdr:cxnSp macro="">
      <cdr:nvCxnSpPr>
        <cdr:cNvPr id="9" name="Connecteur droit 8">
          <a:extLst xmlns:a="http://schemas.openxmlformats.org/drawingml/2006/main">
            <a:ext uri="{FF2B5EF4-FFF2-40B4-BE49-F238E27FC236}">
              <a16:creationId xmlns:a16="http://schemas.microsoft.com/office/drawing/2014/main" id="{00000000-0008-0000-0600-00000B000000}"/>
            </a:ext>
          </a:extLst>
        </cdr:cNvPr>
        <cdr:cNvCxnSpPr/>
      </cdr:nvCxnSpPr>
      <cdr:spPr>
        <a:xfrm xmlns:a="http://schemas.openxmlformats.org/drawingml/2006/main" flipH="1">
          <a:off x="3461726" y="2584449"/>
          <a:ext cx="44507" cy="1581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0.49923</cdr:x>
      <cdr:y>0.20673</cdr:y>
    </cdr:from>
    <cdr:to>
      <cdr:x>0.50151</cdr:x>
      <cdr:y>0.57718</cdr:y>
    </cdr:to>
    <cdr:cxnSp macro="">
      <cdr:nvCxnSpPr>
        <cdr:cNvPr id="10" name="Connecteur droit 9">
          <a:extLst xmlns:a="http://schemas.openxmlformats.org/drawingml/2006/main">
            <a:ext uri="{FF2B5EF4-FFF2-40B4-BE49-F238E27FC236}">
              <a16:creationId xmlns:a16="http://schemas.microsoft.com/office/drawing/2014/main" id="{00000000-0008-0000-0600-00000C000000}"/>
            </a:ext>
          </a:extLst>
        </cdr:cNvPr>
        <cdr:cNvCxnSpPr/>
      </cdr:nvCxnSpPr>
      <cdr:spPr>
        <a:xfrm xmlns:a="http://schemas.openxmlformats.org/drawingml/2006/main" flipH="1" flipV="1">
          <a:off x="3490301" y="946150"/>
          <a:ext cx="15932" cy="16954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0.40659</cdr:x>
      <cdr:y>0.23587</cdr:y>
    </cdr:from>
    <cdr:to>
      <cdr:x>0.50287</cdr:x>
      <cdr:y>0.56469</cdr:y>
    </cdr:to>
    <cdr:cxnSp macro="">
      <cdr:nvCxnSpPr>
        <cdr:cNvPr id="11" name="Connecteur droit 10">
          <a:extLst xmlns:a="http://schemas.openxmlformats.org/drawingml/2006/main">
            <a:ext uri="{FF2B5EF4-FFF2-40B4-BE49-F238E27FC236}">
              <a16:creationId xmlns:a16="http://schemas.microsoft.com/office/drawing/2014/main" id="{00000000-0008-0000-0600-00000D000000}"/>
            </a:ext>
          </a:extLst>
        </cdr:cNvPr>
        <cdr:cNvCxnSpPr/>
      </cdr:nvCxnSpPr>
      <cdr:spPr>
        <a:xfrm xmlns:a="http://schemas.openxmlformats.org/drawingml/2006/main" flipH="1" flipV="1">
          <a:off x="2842601" y="1079500"/>
          <a:ext cx="673157" cy="15049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0.33166</cdr:x>
      <cdr:y>0.31287</cdr:y>
    </cdr:from>
    <cdr:to>
      <cdr:x>0.50151</cdr:x>
      <cdr:y>0.56469</cdr:y>
    </cdr:to>
    <cdr:cxnSp macro="">
      <cdr:nvCxnSpPr>
        <cdr:cNvPr id="12" name="Connecteur droit 11">
          <a:extLst xmlns:a="http://schemas.openxmlformats.org/drawingml/2006/main">
            <a:ext uri="{FF2B5EF4-FFF2-40B4-BE49-F238E27FC236}">
              <a16:creationId xmlns:a16="http://schemas.microsoft.com/office/drawing/2014/main" id="{00000000-0008-0000-0600-00000E000000}"/>
            </a:ext>
          </a:extLst>
        </cdr:cNvPr>
        <cdr:cNvCxnSpPr/>
      </cdr:nvCxnSpPr>
      <cdr:spPr>
        <a:xfrm xmlns:a="http://schemas.openxmlformats.org/drawingml/2006/main" flipH="1" flipV="1">
          <a:off x="2318726" y="1431925"/>
          <a:ext cx="1187507" cy="11525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0.28533</cdr:x>
      <cdr:y>0.42317</cdr:y>
    </cdr:from>
    <cdr:to>
      <cdr:x>0.50151</cdr:x>
      <cdr:y>0.56469</cdr:y>
    </cdr:to>
    <cdr:cxnSp macro="">
      <cdr:nvCxnSpPr>
        <cdr:cNvPr id="13" name="Connecteur droit 12">
          <a:extLst xmlns:a="http://schemas.openxmlformats.org/drawingml/2006/main">
            <a:ext uri="{FF2B5EF4-FFF2-40B4-BE49-F238E27FC236}">
              <a16:creationId xmlns:a16="http://schemas.microsoft.com/office/drawing/2014/main" id="{00000000-0008-0000-0600-00000F000000}"/>
            </a:ext>
          </a:extLst>
        </cdr:cNvPr>
        <cdr:cNvCxnSpPr/>
      </cdr:nvCxnSpPr>
      <cdr:spPr>
        <a:xfrm xmlns:a="http://schemas.openxmlformats.org/drawingml/2006/main" flipH="1" flipV="1">
          <a:off x="1994876" y="1936750"/>
          <a:ext cx="1511357" cy="6476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0.26626</cdr:x>
      <cdr:y>0.55845</cdr:y>
    </cdr:from>
    <cdr:to>
      <cdr:x>0.50287</cdr:x>
      <cdr:y>0.56469</cdr:y>
    </cdr:to>
    <cdr:cxnSp macro="">
      <cdr:nvCxnSpPr>
        <cdr:cNvPr id="14" name="Connecteur droit 13">
          <a:extLst xmlns:a="http://schemas.openxmlformats.org/drawingml/2006/main">
            <a:ext uri="{FF2B5EF4-FFF2-40B4-BE49-F238E27FC236}">
              <a16:creationId xmlns:a16="http://schemas.microsoft.com/office/drawing/2014/main" id="{00000000-0008-0000-0600-000010000000}"/>
            </a:ext>
          </a:extLst>
        </cdr:cNvPr>
        <cdr:cNvCxnSpPr/>
      </cdr:nvCxnSpPr>
      <cdr:spPr>
        <a:xfrm xmlns:a="http://schemas.openxmlformats.org/drawingml/2006/main" flipH="1" flipV="1">
          <a:off x="1861526" y="2555875"/>
          <a:ext cx="1654232" cy="285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0.28397</cdr:x>
      <cdr:y>0.56261</cdr:y>
    </cdr:from>
    <cdr:to>
      <cdr:x>0.50151</cdr:x>
      <cdr:y>0.69788</cdr:y>
    </cdr:to>
    <cdr:cxnSp macro="">
      <cdr:nvCxnSpPr>
        <cdr:cNvPr id="15" name="Connecteur droit 14">
          <a:extLst xmlns:a="http://schemas.openxmlformats.org/drawingml/2006/main">
            <a:ext uri="{FF2B5EF4-FFF2-40B4-BE49-F238E27FC236}">
              <a16:creationId xmlns:a16="http://schemas.microsoft.com/office/drawing/2014/main" id="{00000000-0008-0000-0600-000011000000}"/>
            </a:ext>
          </a:extLst>
        </cdr:cNvPr>
        <cdr:cNvCxnSpPr/>
      </cdr:nvCxnSpPr>
      <cdr:spPr>
        <a:xfrm xmlns:a="http://schemas.openxmlformats.org/drawingml/2006/main" flipH="1">
          <a:off x="1985351" y="2574924"/>
          <a:ext cx="1520882" cy="61912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0.40342</cdr:x>
      <cdr:y>0.56261</cdr:y>
    </cdr:from>
    <cdr:to>
      <cdr:x>0.50059</cdr:x>
      <cdr:y>0.88519</cdr:y>
    </cdr:to>
    <cdr:cxnSp macro="">
      <cdr:nvCxnSpPr>
        <cdr:cNvPr id="16" name="Connecteur droit 15">
          <a:extLst xmlns:a="http://schemas.openxmlformats.org/drawingml/2006/main">
            <a:ext uri="{FF2B5EF4-FFF2-40B4-BE49-F238E27FC236}">
              <a16:creationId xmlns:a16="http://schemas.microsoft.com/office/drawing/2014/main" id="{00000000-0008-0000-0600-000021000000}"/>
            </a:ext>
          </a:extLst>
        </cdr:cNvPr>
        <cdr:cNvCxnSpPr/>
      </cdr:nvCxnSpPr>
      <cdr:spPr>
        <a:xfrm xmlns:a="http://schemas.openxmlformats.org/drawingml/2006/main" flipV="1">
          <a:off x="2820433" y="2574925"/>
          <a:ext cx="679393" cy="14763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0.33666</cdr:x>
      <cdr:y>0.56469</cdr:y>
    </cdr:from>
    <cdr:to>
      <cdr:x>0.49742</cdr:x>
      <cdr:y>0.81859</cdr:y>
    </cdr:to>
    <cdr:cxnSp macro="">
      <cdr:nvCxnSpPr>
        <cdr:cNvPr id="17" name="Connecteur droit 16">
          <a:extLst xmlns:a="http://schemas.openxmlformats.org/drawingml/2006/main">
            <a:ext uri="{FF2B5EF4-FFF2-40B4-BE49-F238E27FC236}">
              <a16:creationId xmlns:a16="http://schemas.microsoft.com/office/drawing/2014/main" id="{00000000-0008-0000-0600-000023000000}"/>
            </a:ext>
          </a:extLst>
        </cdr:cNvPr>
        <cdr:cNvCxnSpPr/>
      </cdr:nvCxnSpPr>
      <cdr:spPr>
        <a:xfrm xmlns:a="http://schemas.openxmlformats.org/drawingml/2006/main" flipV="1">
          <a:off x="2353708" y="2584449"/>
          <a:ext cx="1123950" cy="11620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0.03837</cdr:x>
      <cdr:y>0.94173</cdr:y>
    </cdr:from>
    <cdr:to>
      <cdr:x>0.43892</cdr:x>
      <cdr:y>1</cdr:y>
    </cdr:to>
    <cdr:sp macro="" textlink="">
      <cdr:nvSpPr>
        <cdr:cNvPr id="18" name="Rectangle 17">
          <a:extLst xmlns:a="http://schemas.openxmlformats.org/drawingml/2006/main">
            <a:ext uri="{FF2B5EF4-FFF2-40B4-BE49-F238E27FC236}">
              <a16:creationId xmlns:a16="http://schemas.microsoft.com/office/drawing/2014/main" id="{8DBA0CE8-2D5D-4A83-9315-EA2B8CB8CC21}"/>
            </a:ext>
          </a:extLst>
        </cdr:cNvPr>
        <cdr:cNvSpPr/>
      </cdr:nvSpPr>
      <cdr:spPr>
        <a:xfrm xmlns:a="http://schemas.openxmlformats.org/drawingml/2006/main">
          <a:off x="257282" y="4153100"/>
          <a:ext cx="2685928" cy="256975"/>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énergie</a:t>
          </a:r>
          <a:r>
            <a:rPr lang="fr-BE" sz="1100" baseline="0"/>
            <a:t> calme</a:t>
          </a:r>
          <a:endParaRPr lang="fr-BE" sz="1100"/>
        </a:p>
      </cdr:txBody>
    </cdr:sp>
  </cdr:relSizeAnchor>
  <cdr:relSizeAnchor xmlns:cdr="http://schemas.openxmlformats.org/drawingml/2006/chartDrawing">
    <cdr:from>
      <cdr:x>0.52303</cdr:x>
      <cdr:y>0.94173</cdr:y>
    </cdr:from>
    <cdr:to>
      <cdr:x>0.96307</cdr:x>
      <cdr:y>1</cdr:y>
    </cdr:to>
    <cdr:sp macro="" textlink="">
      <cdr:nvSpPr>
        <cdr:cNvPr id="19" name="Rectangle 18">
          <a:extLst xmlns:a="http://schemas.openxmlformats.org/drawingml/2006/main">
            <a:ext uri="{FF2B5EF4-FFF2-40B4-BE49-F238E27FC236}">
              <a16:creationId xmlns:a16="http://schemas.microsoft.com/office/drawing/2014/main" id="{D0DCA9FF-8B36-46E4-B4EA-909D95A0DE72}"/>
            </a:ext>
          </a:extLst>
        </cdr:cNvPr>
        <cdr:cNvSpPr/>
      </cdr:nvSpPr>
      <cdr:spPr>
        <a:xfrm xmlns:a="http://schemas.openxmlformats.org/drawingml/2006/main">
          <a:off x="3507230" y="4153100"/>
          <a:ext cx="2950720" cy="256975"/>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bloquée</a:t>
          </a:r>
          <a:endParaRPr lang="fr-BE" sz="1100"/>
        </a:p>
      </cdr:txBody>
    </cdr:sp>
  </cdr:relSizeAnchor>
</c:userShapes>
</file>

<file path=xl/drawings/drawing9.xml><?xml version="1.0" encoding="utf-8"?>
<c:userShapes xmlns:c="http://schemas.openxmlformats.org/drawingml/2006/chart">
  <cdr:relSizeAnchor xmlns:cdr="http://schemas.openxmlformats.org/drawingml/2006/chartDrawing">
    <cdr:from>
      <cdr:x>0.50015</cdr:x>
      <cdr:y>0.23795</cdr:y>
    </cdr:from>
    <cdr:to>
      <cdr:x>0.58915</cdr:x>
      <cdr:y>0.55636</cdr:y>
    </cdr:to>
    <cdr:cxnSp macro="">
      <cdr:nvCxnSpPr>
        <cdr:cNvPr id="2" name="Connecteur droit 1">
          <a:extLst xmlns:a="http://schemas.openxmlformats.org/drawingml/2006/main">
            <a:ext uri="{FF2B5EF4-FFF2-40B4-BE49-F238E27FC236}">
              <a16:creationId xmlns:a16="http://schemas.microsoft.com/office/drawing/2014/main" id="{00000000-0008-0000-0600-000003000000}"/>
            </a:ext>
          </a:extLst>
        </cdr:cNvPr>
        <cdr:cNvCxnSpPr/>
      </cdr:nvCxnSpPr>
      <cdr:spPr>
        <a:xfrm xmlns:a="http://schemas.openxmlformats.org/drawingml/2006/main" flipV="1">
          <a:off x="3496708" y="1089026"/>
          <a:ext cx="622243" cy="1457323"/>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0.50015</cdr:x>
      <cdr:y>0.31079</cdr:y>
    </cdr:from>
    <cdr:to>
      <cdr:x>0.65999</cdr:x>
      <cdr:y>0.56053</cdr:y>
    </cdr:to>
    <cdr:cxnSp macro="">
      <cdr:nvCxnSpPr>
        <cdr:cNvPr id="3" name="Connecteur droit 2">
          <a:extLst xmlns:a="http://schemas.openxmlformats.org/drawingml/2006/main">
            <a:ext uri="{FF2B5EF4-FFF2-40B4-BE49-F238E27FC236}">
              <a16:creationId xmlns:a16="http://schemas.microsoft.com/office/drawing/2014/main" id="{00000000-0008-0000-0600-000005000000}"/>
            </a:ext>
          </a:extLst>
        </cdr:cNvPr>
        <cdr:cNvCxnSpPr/>
      </cdr:nvCxnSpPr>
      <cdr:spPr>
        <a:xfrm xmlns:a="http://schemas.openxmlformats.org/drawingml/2006/main" flipV="1">
          <a:off x="3496708" y="1422400"/>
          <a:ext cx="1117543" cy="11429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0.49742</cdr:x>
      <cdr:y>0.42317</cdr:y>
    </cdr:from>
    <cdr:to>
      <cdr:x>0.70904</cdr:x>
      <cdr:y>0.56261</cdr:y>
    </cdr:to>
    <cdr:cxnSp macro="">
      <cdr:nvCxnSpPr>
        <cdr:cNvPr id="4" name="Connecteur droit 3">
          <a:extLst xmlns:a="http://schemas.openxmlformats.org/drawingml/2006/main">
            <a:ext uri="{FF2B5EF4-FFF2-40B4-BE49-F238E27FC236}">
              <a16:creationId xmlns:a16="http://schemas.microsoft.com/office/drawing/2014/main" id="{00000000-0008-0000-0600-000006000000}"/>
            </a:ext>
          </a:extLst>
        </cdr:cNvPr>
        <cdr:cNvCxnSpPr/>
      </cdr:nvCxnSpPr>
      <cdr:spPr>
        <a:xfrm xmlns:a="http://schemas.openxmlformats.org/drawingml/2006/main" flipV="1">
          <a:off x="3477658" y="1936750"/>
          <a:ext cx="1479493" cy="6381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0.55012</cdr:y>
    </cdr:from>
    <cdr:to>
      <cdr:x>0.72358</cdr:x>
      <cdr:y>0.56261</cdr:y>
    </cdr:to>
    <cdr:cxnSp macro="">
      <cdr:nvCxnSpPr>
        <cdr:cNvPr id="5" name="Connecteur droit 4">
          <a:extLst xmlns:a="http://schemas.openxmlformats.org/drawingml/2006/main">
            <a:ext uri="{FF2B5EF4-FFF2-40B4-BE49-F238E27FC236}">
              <a16:creationId xmlns:a16="http://schemas.microsoft.com/office/drawing/2014/main" id="{00000000-0008-0000-0600-000007000000}"/>
            </a:ext>
          </a:extLst>
        </cdr:cNvPr>
        <cdr:cNvCxnSpPr/>
      </cdr:nvCxnSpPr>
      <cdr:spPr>
        <a:xfrm xmlns:a="http://schemas.openxmlformats.org/drawingml/2006/main" flipV="1">
          <a:off x="3515758" y="2517774"/>
          <a:ext cx="1543050" cy="57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0.56469</cdr:y>
    </cdr:from>
    <cdr:to>
      <cdr:x>0.70904</cdr:x>
      <cdr:y>0.69372</cdr:y>
    </cdr:to>
    <cdr:cxnSp macro="">
      <cdr:nvCxnSpPr>
        <cdr:cNvPr id="6" name="Connecteur droit 5">
          <a:extLst xmlns:a="http://schemas.openxmlformats.org/drawingml/2006/main">
            <a:ext uri="{FF2B5EF4-FFF2-40B4-BE49-F238E27FC236}">
              <a16:creationId xmlns:a16="http://schemas.microsoft.com/office/drawing/2014/main" id="{00000000-0008-0000-0600-000008000000}"/>
            </a:ext>
          </a:extLst>
        </cdr:cNvPr>
        <cdr:cNvCxnSpPr/>
      </cdr:nvCxnSpPr>
      <cdr:spPr>
        <a:xfrm xmlns:a="http://schemas.openxmlformats.org/drawingml/2006/main">
          <a:off x="3515758" y="2584449"/>
          <a:ext cx="1441393" cy="5905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0.50287</cdr:x>
      <cdr:y>0.56885</cdr:y>
    </cdr:from>
    <cdr:to>
      <cdr:x>0.66544</cdr:x>
      <cdr:y>0.80194</cdr:y>
    </cdr:to>
    <cdr:cxnSp macro="">
      <cdr:nvCxnSpPr>
        <cdr:cNvPr id="7" name="Connecteur droit 6">
          <a:extLst xmlns:a="http://schemas.openxmlformats.org/drawingml/2006/main">
            <a:ext uri="{FF2B5EF4-FFF2-40B4-BE49-F238E27FC236}">
              <a16:creationId xmlns:a16="http://schemas.microsoft.com/office/drawing/2014/main" id="{00000000-0008-0000-0600-000009000000}"/>
            </a:ext>
          </a:extLst>
        </cdr:cNvPr>
        <cdr:cNvCxnSpPr/>
      </cdr:nvCxnSpPr>
      <cdr:spPr>
        <a:xfrm xmlns:a="http://schemas.openxmlformats.org/drawingml/2006/main">
          <a:off x="3515758" y="2603499"/>
          <a:ext cx="1136593" cy="106680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0.50423</cdr:x>
      <cdr:y>0.56677</cdr:y>
    </cdr:from>
    <cdr:to>
      <cdr:x>0.59051</cdr:x>
      <cdr:y>0.87895</cdr:y>
    </cdr:to>
    <cdr:cxnSp macro="">
      <cdr:nvCxnSpPr>
        <cdr:cNvPr id="8" name="Connecteur droit 7">
          <a:extLst xmlns:a="http://schemas.openxmlformats.org/drawingml/2006/main">
            <a:ext uri="{FF2B5EF4-FFF2-40B4-BE49-F238E27FC236}">
              <a16:creationId xmlns:a16="http://schemas.microsoft.com/office/drawing/2014/main" id="{00000000-0008-0000-0600-00000A000000}"/>
            </a:ext>
          </a:extLst>
        </cdr:cNvPr>
        <cdr:cNvCxnSpPr/>
      </cdr:nvCxnSpPr>
      <cdr:spPr>
        <a:xfrm xmlns:a="http://schemas.openxmlformats.org/drawingml/2006/main">
          <a:off x="3525283" y="2593974"/>
          <a:ext cx="603193" cy="14287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0.49514</cdr:x>
      <cdr:y>0.56469</cdr:y>
    </cdr:from>
    <cdr:to>
      <cdr:x>0.50151</cdr:x>
      <cdr:y>0.91016</cdr:y>
    </cdr:to>
    <cdr:cxnSp macro="">
      <cdr:nvCxnSpPr>
        <cdr:cNvPr id="9" name="Connecteur droit 8">
          <a:extLst xmlns:a="http://schemas.openxmlformats.org/drawingml/2006/main">
            <a:ext uri="{FF2B5EF4-FFF2-40B4-BE49-F238E27FC236}">
              <a16:creationId xmlns:a16="http://schemas.microsoft.com/office/drawing/2014/main" id="{00000000-0008-0000-0600-00000B000000}"/>
            </a:ext>
          </a:extLst>
        </cdr:cNvPr>
        <cdr:cNvCxnSpPr/>
      </cdr:nvCxnSpPr>
      <cdr:spPr>
        <a:xfrm xmlns:a="http://schemas.openxmlformats.org/drawingml/2006/main" flipH="1">
          <a:off x="3461726" y="2584449"/>
          <a:ext cx="44507" cy="15811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0.49923</cdr:x>
      <cdr:y>0.20673</cdr:y>
    </cdr:from>
    <cdr:to>
      <cdr:x>0.50151</cdr:x>
      <cdr:y>0.57718</cdr:y>
    </cdr:to>
    <cdr:cxnSp macro="">
      <cdr:nvCxnSpPr>
        <cdr:cNvPr id="10" name="Connecteur droit 9">
          <a:extLst xmlns:a="http://schemas.openxmlformats.org/drawingml/2006/main">
            <a:ext uri="{FF2B5EF4-FFF2-40B4-BE49-F238E27FC236}">
              <a16:creationId xmlns:a16="http://schemas.microsoft.com/office/drawing/2014/main" id="{00000000-0008-0000-0600-00000C000000}"/>
            </a:ext>
          </a:extLst>
        </cdr:cNvPr>
        <cdr:cNvCxnSpPr/>
      </cdr:nvCxnSpPr>
      <cdr:spPr>
        <a:xfrm xmlns:a="http://schemas.openxmlformats.org/drawingml/2006/main" flipH="1" flipV="1">
          <a:off x="3490301" y="946150"/>
          <a:ext cx="15932" cy="16954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0.40659</cdr:x>
      <cdr:y>0.23587</cdr:y>
    </cdr:from>
    <cdr:to>
      <cdr:x>0.50287</cdr:x>
      <cdr:y>0.56469</cdr:y>
    </cdr:to>
    <cdr:cxnSp macro="">
      <cdr:nvCxnSpPr>
        <cdr:cNvPr id="11" name="Connecteur droit 10">
          <a:extLst xmlns:a="http://schemas.openxmlformats.org/drawingml/2006/main">
            <a:ext uri="{FF2B5EF4-FFF2-40B4-BE49-F238E27FC236}">
              <a16:creationId xmlns:a16="http://schemas.microsoft.com/office/drawing/2014/main" id="{00000000-0008-0000-0600-00000D000000}"/>
            </a:ext>
          </a:extLst>
        </cdr:cNvPr>
        <cdr:cNvCxnSpPr/>
      </cdr:nvCxnSpPr>
      <cdr:spPr>
        <a:xfrm xmlns:a="http://schemas.openxmlformats.org/drawingml/2006/main" flipH="1" flipV="1">
          <a:off x="2842601" y="1079500"/>
          <a:ext cx="673157" cy="150494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0.33166</cdr:x>
      <cdr:y>0.31287</cdr:y>
    </cdr:from>
    <cdr:to>
      <cdr:x>0.50151</cdr:x>
      <cdr:y>0.56469</cdr:y>
    </cdr:to>
    <cdr:cxnSp macro="">
      <cdr:nvCxnSpPr>
        <cdr:cNvPr id="12" name="Connecteur droit 11">
          <a:extLst xmlns:a="http://schemas.openxmlformats.org/drawingml/2006/main">
            <a:ext uri="{FF2B5EF4-FFF2-40B4-BE49-F238E27FC236}">
              <a16:creationId xmlns:a16="http://schemas.microsoft.com/office/drawing/2014/main" id="{00000000-0008-0000-0600-00000E000000}"/>
            </a:ext>
          </a:extLst>
        </cdr:cNvPr>
        <cdr:cNvCxnSpPr/>
      </cdr:nvCxnSpPr>
      <cdr:spPr>
        <a:xfrm xmlns:a="http://schemas.openxmlformats.org/drawingml/2006/main" flipH="1" flipV="1">
          <a:off x="2318726" y="1431925"/>
          <a:ext cx="1187507" cy="115252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0.28533</cdr:x>
      <cdr:y>0.42317</cdr:y>
    </cdr:from>
    <cdr:to>
      <cdr:x>0.50151</cdr:x>
      <cdr:y>0.56469</cdr:y>
    </cdr:to>
    <cdr:cxnSp macro="">
      <cdr:nvCxnSpPr>
        <cdr:cNvPr id="13" name="Connecteur droit 12">
          <a:extLst xmlns:a="http://schemas.openxmlformats.org/drawingml/2006/main">
            <a:ext uri="{FF2B5EF4-FFF2-40B4-BE49-F238E27FC236}">
              <a16:creationId xmlns:a16="http://schemas.microsoft.com/office/drawing/2014/main" id="{00000000-0008-0000-0600-00000F000000}"/>
            </a:ext>
          </a:extLst>
        </cdr:cNvPr>
        <cdr:cNvCxnSpPr/>
      </cdr:nvCxnSpPr>
      <cdr:spPr>
        <a:xfrm xmlns:a="http://schemas.openxmlformats.org/drawingml/2006/main" flipH="1" flipV="1">
          <a:off x="1994876" y="1936750"/>
          <a:ext cx="1511357" cy="64769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0.26626</cdr:x>
      <cdr:y>0.55845</cdr:y>
    </cdr:from>
    <cdr:to>
      <cdr:x>0.50287</cdr:x>
      <cdr:y>0.56469</cdr:y>
    </cdr:to>
    <cdr:cxnSp macro="">
      <cdr:nvCxnSpPr>
        <cdr:cNvPr id="14" name="Connecteur droit 13">
          <a:extLst xmlns:a="http://schemas.openxmlformats.org/drawingml/2006/main">
            <a:ext uri="{FF2B5EF4-FFF2-40B4-BE49-F238E27FC236}">
              <a16:creationId xmlns:a16="http://schemas.microsoft.com/office/drawing/2014/main" id="{00000000-0008-0000-0600-000010000000}"/>
            </a:ext>
          </a:extLst>
        </cdr:cNvPr>
        <cdr:cNvCxnSpPr/>
      </cdr:nvCxnSpPr>
      <cdr:spPr>
        <a:xfrm xmlns:a="http://schemas.openxmlformats.org/drawingml/2006/main" flipH="1" flipV="1">
          <a:off x="1861526" y="2555875"/>
          <a:ext cx="1654232" cy="285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0.28397</cdr:x>
      <cdr:y>0.56261</cdr:y>
    </cdr:from>
    <cdr:to>
      <cdr:x>0.50151</cdr:x>
      <cdr:y>0.69788</cdr:y>
    </cdr:to>
    <cdr:cxnSp macro="">
      <cdr:nvCxnSpPr>
        <cdr:cNvPr id="15" name="Connecteur droit 14">
          <a:extLst xmlns:a="http://schemas.openxmlformats.org/drawingml/2006/main">
            <a:ext uri="{FF2B5EF4-FFF2-40B4-BE49-F238E27FC236}">
              <a16:creationId xmlns:a16="http://schemas.microsoft.com/office/drawing/2014/main" id="{00000000-0008-0000-0600-000011000000}"/>
            </a:ext>
          </a:extLst>
        </cdr:cNvPr>
        <cdr:cNvCxnSpPr/>
      </cdr:nvCxnSpPr>
      <cdr:spPr>
        <a:xfrm xmlns:a="http://schemas.openxmlformats.org/drawingml/2006/main" flipH="1">
          <a:off x="1985351" y="2574924"/>
          <a:ext cx="1520882" cy="61912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0.40342</cdr:x>
      <cdr:y>0.56261</cdr:y>
    </cdr:from>
    <cdr:to>
      <cdr:x>0.50059</cdr:x>
      <cdr:y>0.88519</cdr:y>
    </cdr:to>
    <cdr:cxnSp macro="">
      <cdr:nvCxnSpPr>
        <cdr:cNvPr id="16" name="Connecteur droit 15">
          <a:extLst xmlns:a="http://schemas.openxmlformats.org/drawingml/2006/main">
            <a:ext uri="{FF2B5EF4-FFF2-40B4-BE49-F238E27FC236}">
              <a16:creationId xmlns:a16="http://schemas.microsoft.com/office/drawing/2014/main" id="{00000000-0008-0000-0600-000021000000}"/>
            </a:ext>
          </a:extLst>
        </cdr:cNvPr>
        <cdr:cNvCxnSpPr/>
      </cdr:nvCxnSpPr>
      <cdr:spPr>
        <a:xfrm xmlns:a="http://schemas.openxmlformats.org/drawingml/2006/main" flipV="1">
          <a:off x="2820433" y="2574925"/>
          <a:ext cx="679393" cy="147637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0.33666</cdr:x>
      <cdr:y>0.56469</cdr:y>
    </cdr:from>
    <cdr:to>
      <cdr:x>0.49742</cdr:x>
      <cdr:y>0.81859</cdr:y>
    </cdr:to>
    <cdr:cxnSp macro="">
      <cdr:nvCxnSpPr>
        <cdr:cNvPr id="17" name="Connecteur droit 16">
          <a:extLst xmlns:a="http://schemas.openxmlformats.org/drawingml/2006/main">
            <a:ext uri="{FF2B5EF4-FFF2-40B4-BE49-F238E27FC236}">
              <a16:creationId xmlns:a16="http://schemas.microsoft.com/office/drawing/2014/main" id="{00000000-0008-0000-0600-000023000000}"/>
            </a:ext>
          </a:extLst>
        </cdr:cNvPr>
        <cdr:cNvCxnSpPr/>
      </cdr:nvCxnSpPr>
      <cdr:spPr>
        <a:xfrm xmlns:a="http://schemas.openxmlformats.org/drawingml/2006/main" flipV="1">
          <a:off x="2353708" y="2584449"/>
          <a:ext cx="1123950" cy="116205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0.04405</cdr:x>
      <cdr:y>0.94173</cdr:y>
    </cdr:from>
    <cdr:to>
      <cdr:x>0.4446</cdr:x>
      <cdr:y>1</cdr:y>
    </cdr:to>
    <cdr:sp macro="" textlink="">
      <cdr:nvSpPr>
        <cdr:cNvPr id="18" name="Rectangle 17">
          <a:extLst xmlns:a="http://schemas.openxmlformats.org/drawingml/2006/main">
            <a:ext uri="{FF2B5EF4-FFF2-40B4-BE49-F238E27FC236}">
              <a16:creationId xmlns:a16="http://schemas.microsoft.com/office/drawing/2014/main" id="{8DBA0CE8-2D5D-4A83-9315-EA2B8CB8CC21}"/>
            </a:ext>
          </a:extLst>
        </cdr:cNvPr>
        <cdr:cNvSpPr/>
      </cdr:nvSpPr>
      <cdr:spPr>
        <a:xfrm xmlns:a="http://schemas.openxmlformats.org/drawingml/2006/main">
          <a:off x="307975" y="4319588"/>
          <a:ext cx="2800350" cy="266700"/>
        </a:xfrm>
        <a:prstGeom xmlns:a="http://schemas.openxmlformats.org/drawingml/2006/main" prst="rect">
          <a:avLst/>
        </a:prstGeom>
        <a:solidFill xmlns:a="http://schemas.openxmlformats.org/drawingml/2006/main">
          <a:srgbClr val="00B05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Exterieur du cercle vert : énergie</a:t>
          </a:r>
          <a:r>
            <a:rPr lang="fr-BE" sz="1100" baseline="0"/>
            <a:t> calme</a:t>
          </a:r>
          <a:endParaRPr lang="fr-BE" sz="1100"/>
        </a:p>
      </cdr:txBody>
    </cdr:sp>
  </cdr:relSizeAnchor>
  <cdr:relSizeAnchor xmlns:cdr="http://schemas.openxmlformats.org/drawingml/2006/chartDrawing">
    <cdr:from>
      <cdr:x>0.52303</cdr:x>
      <cdr:y>0.94173</cdr:y>
    </cdr:from>
    <cdr:to>
      <cdr:x>0.97159</cdr:x>
      <cdr:y>1</cdr:y>
    </cdr:to>
    <cdr:sp macro="" textlink="">
      <cdr:nvSpPr>
        <cdr:cNvPr id="19" name="Rectangle 18">
          <a:extLst xmlns:a="http://schemas.openxmlformats.org/drawingml/2006/main">
            <a:ext uri="{FF2B5EF4-FFF2-40B4-BE49-F238E27FC236}">
              <a16:creationId xmlns:a16="http://schemas.microsoft.com/office/drawing/2014/main" id="{D0DCA9FF-8B36-46E4-B4EA-909D95A0DE72}"/>
            </a:ext>
          </a:extLst>
        </cdr:cNvPr>
        <cdr:cNvSpPr/>
      </cdr:nvSpPr>
      <cdr:spPr>
        <a:xfrm xmlns:a="http://schemas.openxmlformats.org/drawingml/2006/main">
          <a:off x="3507230" y="4153100"/>
          <a:ext cx="3007870" cy="256975"/>
        </a:xfrm>
        <a:prstGeom xmlns:a="http://schemas.openxmlformats.org/drawingml/2006/main" prst="rect">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wrap="square"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fr-BE" sz="1100"/>
            <a:t>Intérieur  du cercle rouge: énergie</a:t>
          </a:r>
          <a:r>
            <a:rPr lang="fr-BE" sz="1100" baseline="0"/>
            <a:t> bloquée</a:t>
          </a:r>
          <a:endParaRPr lang="fr-BE" sz="1100"/>
        </a:p>
      </cdr:txBody>
    </cdr:sp>
  </cdr:relSizeAnchor>
  <cdr:relSizeAnchor xmlns:cdr="http://schemas.openxmlformats.org/drawingml/2006/chartDrawing">
    <cdr:from>
      <cdr:x>0.50299</cdr:x>
      <cdr:y>0</cdr:y>
    </cdr:from>
    <cdr:to>
      <cdr:x>0.59199</cdr:x>
      <cdr:y>0</cdr:y>
    </cdr:to>
    <cdr:cxnSp macro="">
      <cdr:nvCxnSpPr>
        <cdr:cNvPr id="20" name="Connecteur droit 19">
          <a:extLst xmlns:a="http://schemas.openxmlformats.org/drawingml/2006/main">
            <a:ext uri="{FF2B5EF4-FFF2-40B4-BE49-F238E27FC236}">
              <a16:creationId xmlns:a16="http://schemas.microsoft.com/office/drawing/2014/main" id="{8A7ADC61-B358-46CD-9EA4-82ED16197786}"/>
            </a:ext>
          </a:extLst>
        </cdr:cNvPr>
        <cdr:cNvCxnSpPr/>
      </cdr:nvCxnSpPr>
      <cdr:spPr>
        <a:xfrm xmlns:a="http://schemas.openxmlformats.org/drawingml/2006/main" flipV="1">
          <a:off x="3372856" y="0"/>
          <a:ext cx="596798"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0.50299</cdr:x>
      <cdr:y>0</cdr:y>
    </cdr:from>
    <cdr:to>
      <cdr:x>0.66283</cdr:x>
      <cdr:y>0</cdr:y>
    </cdr:to>
    <cdr:cxnSp macro="">
      <cdr:nvCxnSpPr>
        <cdr:cNvPr id="21" name="Connecteur droit 20">
          <a:extLst xmlns:a="http://schemas.openxmlformats.org/drawingml/2006/main">
            <a:ext uri="{FF2B5EF4-FFF2-40B4-BE49-F238E27FC236}">
              <a16:creationId xmlns:a16="http://schemas.microsoft.com/office/drawing/2014/main" id="{D841D362-FF08-4E9D-9CD4-DBBE7A8FA0A2}"/>
            </a:ext>
          </a:extLst>
        </cdr:cNvPr>
        <cdr:cNvCxnSpPr/>
      </cdr:nvCxnSpPr>
      <cdr:spPr>
        <a:xfrm xmlns:a="http://schemas.openxmlformats.org/drawingml/2006/main" flipV="1">
          <a:off x="3372856" y="0"/>
          <a:ext cx="1071823"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0.50026</cdr:x>
      <cdr:y>0</cdr:y>
    </cdr:from>
    <cdr:to>
      <cdr:x>0.71188</cdr:x>
      <cdr:y>0</cdr:y>
    </cdr:to>
    <cdr:cxnSp macro="">
      <cdr:nvCxnSpPr>
        <cdr:cNvPr id="22" name="Connecteur droit 21">
          <a:extLst xmlns:a="http://schemas.openxmlformats.org/drawingml/2006/main">
            <a:ext uri="{FF2B5EF4-FFF2-40B4-BE49-F238E27FC236}">
              <a16:creationId xmlns:a16="http://schemas.microsoft.com/office/drawing/2014/main" id="{AB4A24E9-008C-424B-9185-2E2DCEC484FE}"/>
            </a:ext>
          </a:extLst>
        </cdr:cNvPr>
        <cdr:cNvCxnSpPr/>
      </cdr:nvCxnSpPr>
      <cdr:spPr>
        <a:xfrm xmlns:a="http://schemas.openxmlformats.org/drawingml/2006/main" flipV="1">
          <a:off x="3354550" y="0"/>
          <a:ext cx="1419039"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0.50207</cdr:x>
      <cdr:y>0</cdr:y>
    </cdr:from>
    <cdr:to>
      <cdr:x>0.50435</cdr:x>
      <cdr:y>0</cdr:y>
    </cdr:to>
    <cdr:cxnSp macro="">
      <cdr:nvCxnSpPr>
        <cdr:cNvPr id="23" name="Connecteur droit 22">
          <a:extLst xmlns:a="http://schemas.openxmlformats.org/drawingml/2006/main">
            <a:ext uri="{FF2B5EF4-FFF2-40B4-BE49-F238E27FC236}">
              <a16:creationId xmlns:a16="http://schemas.microsoft.com/office/drawing/2014/main" id="{4140A313-BC16-4B7D-ABE6-78DD90427DAE}"/>
            </a:ext>
          </a:extLst>
        </cdr:cNvPr>
        <cdr:cNvCxnSpPr/>
      </cdr:nvCxnSpPr>
      <cdr:spPr>
        <a:xfrm xmlns:a="http://schemas.openxmlformats.org/drawingml/2006/main" flipH="1" flipV="1">
          <a:off x="3366687" y="0"/>
          <a:ext cx="15288"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0.40943</cdr:x>
      <cdr:y>0</cdr:y>
    </cdr:from>
    <cdr:to>
      <cdr:x>0.50571</cdr:x>
      <cdr:y>0</cdr:y>
    </cdr:to>
    <cdr:cxnSp macro="">
      <cdr:nvCxnSpPr>
        <cdr:cNvPr id="24" name="Connecteur droit 23">
          <a:extLst xmlns:a="http://schemas.openxmlformats.org/drawingml/2006/main">
            <a:ext uri="{FF2B5EF4-FFF2-40B4-BE49-F238E27FC236}">
              <a16:creationId xmlns:a16="http://schemas.microsoft.com/office/drawing/2014/main" id="{ADB773FF-4725-45CE-B5E3-821E1CD23368}"/>
            </a:ext>
          </a:extLst>
        </cdr:cNvPr>
        <cdr:cNvCxnSpPr/>
      </cdr:nvCxnSpPr>
      <cdr:spPr>
        <a:xfrm xmlns:a="http://schemas.openxmlformats.org/drawingml/2006/main" flipH="1" flipV="1">
          <a:off x="2745480" y="0"/>
          <a:ext cx="645615"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0.3345</cdr:x>
      <cdr:y>0</cdr:y>
    </cdr:from>
    <cdr:to>
      <cdr:x>0.50435</cdr:x>
      <cdr:y>0</cdr:y>
    </cdr:to>
    <cdr:cxnSp macro="">
      <cdr:nvCxnSpPr>
        <cdr:cNvPr id="25" name="Connecteur droit 24">
          <a:extLst xmlns:a="http://schemas.openxmlformats.org/drawingml/2006/main">
            <a:ext uri="{FF2B5EF4-FFF2-40B4-BE49-F238E27FC236}">
              <a16:creationId xmlns:a16="http://schemas.microsoft.com/office/drawing/2014/main" id="{71F6B01F-EF17-4712-8799-E8150D1764FF}"/>
            </a:ext>
          </a:extLst>
        </cdr:cNvPr>
        <cdr:cNvCxnSpPr/>
      </cdr:nvCxnSpPr>
      <cdr:spPr>
        <a:xfrm xmlns:a="http://schemas.openxmlformats.org/drawingml/2006/main" flipH="1" flipV="1">
          <a:off x="2243029" y="0"/>
          <a:ext cx="1138946"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0.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G1:AB50"/>
  <sheetViews>
    <sheetView topLeftCell="B47" zoomScale="70" zoomScaleNormal="70" workbookViewId="0">
      <selection activeCell="I64" sqref="I64"/>
    </sheetView>
  </sheetViews>
  <sheetFormatPr baseColWidth="10" defaultRowHeight="15" x14ac:dyDescent="0.25"/>
  <cols>
    <col min="1" max="6" width="11.42578125" style="12"/>
    <col min="7" max="7" width="12" style="12" customWidth="1"/>
    <col min="8" max="16384" width="11.42578125" style="12"/>
  </cols>
  <sheetData>
    <row r="1" hidden="1" x14ac:dyDescent="0.25"/>
    <row r="2" hidden="1" x14ac:dyDescent="0.25"/>
    <row r="3" hidden="1" x14ac:dyDescent="0.25"/>
    <row r="4" hidden="1" x14ac:dyDescent="0.25"/>
    <row r="5" hidden="1" x14ac:dyDescent="0.25"/>
    <row r="6" hidden="1" x14ac:dyDescent="0.25"/>
    <row r="7" hidden="1" x14ac:dyDescent="0.25"/>
    <row r="8" hidden="1" x14ac:dyDescent="0.25"/>
    <row r="9" hidden="1" x14ac:dyDescent="0.25"/>
    <row r="10" hidden="1" x14ac:dyDescent="0.25"/>
    <row r="11" hidden="1" x14ac:dyDescent="0.25"/>
    <row r="12" hidden="1" x14ac:dyDescent="0.25"/>
    <row r="13" hidden="1" x14ac:dyDescent="0.25"/>
    <row r="14" hidden="1" x14ac:dyDescent="0.25"/>
    <row r="15" hidden="1" x14ac:dyDescent="0.25"/>
    <row r="16" hidden="1" x14ac:dyDescent="0.25"/>
    <row r="17" spans="28:28" hidden="1" x14ac:dyDescent="0.25"/>
    <row r="18" spans="28:28" hidden="1" x14ac:dyDescent="0.25"/>
    <row r="19" spans="28:28" hidden="1" x14ac:dyDescent="0.25"/>
    <row r="20" spans="28:28" hidden="1" x14ac:dyDescent="0.25"/>
    <row r="21" spans="28:28" hidden="1" x14ac:dyDescent="0.25">
      <c r="AB21" s="132"/>
    </row>
    <row r="22" spans="28:28" hidden="1" x14ac:dyDescent="0.25"/>
    <row r="23" spans="28:28" hidden="1" x14ac:dyDescent="0.25"/>
    <row r="24" spans="28:28" hidden="1" x14ac:dyDescent="0.25"/>
    <row r="25" spans="28:28" hidden="1" x14ac:dyDescent="0.25"/>
    <row r="26" spans="28:28" hidden="1" x14ac:dyDescent="0.25"/>
    <row r="27" spans="28:28" hidden="1" x14ac:dyDescent="0.25"/>
    <row r="28" spans="28:28" hidden="1" x14ac:dyDescent="0.25"/>
    <row r="29" spans="28:28" hidden="1" x14ac:dyDescent="0.25"/>
    <row r="30" spans="28:28" hidden="1" x14ac:dyDescent="0.25"/>
    <row r="31" spans="28:28" hidden="1" x14ac:dyDescent="0.25"/>
    <row r="32" spans="28:28"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9" spans="7:13" ht="27" customHeight="1" x14ac:dyDescent="0.4">
      <c r="G49" s="185" t="s">
        <v>895</v>
      </c>
      <c r="H49" s="186">
        <v>1</v>
      </c>
      <c r="I49" s="185" t="s">
        <v>896</v>
      </c>
      <c r="J49" s="185"/>
      <c r="K49" s="185"/>
      <c r="L49" s="185"/>
      <c r="M49" s="185"/>
    </row>
    <row r="50" spans="7:13" x14ac:dyDescent="0.25">
      <c r="G50" s="187"/>
      <c r="H50" s="187"/>
      <c r="I50" s="187"/>
      <c r="J50" s="187"/>
      <c r="K50" s="187"/>
    </row>
  </sheetData>
  <pageMargins left="0.7" right="0.7" top="0.75" bottom="0.75" header="0.3" footer="0.3"/>
  <pageSetup paperSize="9" orientation="portrait" horizontalDpi="4294967293" vertic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W90"/>
  <sheetViews>
    <sheetView topLeftCell="I30" workbookViewId="0">
      <selection activeCell="I2" sqref="I2"/>
    </sheetView>
  </sheetViews>
  <sheetFormatPr baseColWidth="10" defaultRowHeight="15" x14ac:dyDescent="0.25"/>
  <cols>
    <col min="1" max="8" width="0.140625" hidden="1" customWidth="1"/>
    <col min="9" max="9" width="22.5703125" style="72" customWidth="1"/>
    <col min="10" max="12" width="11.42578125" style="72"/>
    <col min="13" max="13" width="14.5703125" style="72" customWidth="1"/>
    <col min="14" max="16" width="11.42578125" style="72"/>
    <col min="17" max="19" width="0.140625" customWidth="1"/>
    <col min="20" max="20" width="21.42578125" style="72" customWidth="1"/>
  </cols>
  <sheetData>
    <row r="1" spans="4:23" x14ac:dyDescent="0.25">
      <c r="I1" s="79"/>
      <c r="J1" s="80" t="str">
        <f>Resume!B3</f>
        <v>Gautier_avant</v>
      </c>
      <c r="M1" s="79"/>
      <c r="N1" s="80" t="str">
        <f>Resume!C3</f>
        <v>Gautier_apres_vin</v>
      </c>
      <c r="T1" s="79"/>
    </row>
    <row r="2" spans="4:23" x14ac:dyDescent="0.25">
      <c r="D2" s="71" t="s">
        <v>315</v>
      </c>
      <c r="E2" s="71" t="s">
        <v>315</v>
      </c>
    </row>
    <row r="3" spans="4:23" ht="21" x14ac:dyDescent="0.35">
      <c r="D3" s="71">
        <v>42</v>
      </c>
      <c r="E3" s="71">
        <v>44</v>
      </c>
      <c r="J3" s="89"/>
      <c r="K3" s="89"/>
      <c r="L3" s="89"/>
      <c r="M3" s="89"/>
      <c r="N3" s="89"/>
      <c r="O3" s="89"/>
      <c r="P3" s="89"/>
    </row>
    <row r="4" spans="4:23" ht="15.75" thickBot="1" x14ac:dyDescent="0.3">
      <c r="D4" s="71">
        <v>56</v>
      </c>
      <c r="E4" s="71">
        <v>53</v>
      </c>
    </row>
    <row r="5" spans="4:23" ht="22.5" thickTop="1" thickBot="1" x14ac:dyDescent="0.4">
      <c r="D5" s="71">
        <v>50</v>
      </c>
      <c r="E5" s="71">
        <v>52</v>
      </c>
      <c r="J5" s="254" t="s">
        <v>340</v>
      </c>
      <c r="K5" s="255"/>
      <c r="L5" s="256"/>
      <c r="N5" s="254" t="s">
        <v>341</v>
      </c>
      <c r="O5" s="255"/>
      <c r="P5" s="256"/>
      <c r="U5" s="254" t="s">
        <v>241</v>
      </c>
      <c r="V5" s="255"/>
      <c r="W5" s="256"/>
    </row>
    <row r="6" spans="4:23" ht="21.75" thickTop="1" x14ac:dyDescent="0.35">
      <c r="D6" s="71">
        <v>21</v>
      </c>
      <c r="E6" s="71">
        <v>27</v>
      </c>
      <c r="I6" s="81" t="s">
        <v>354</v>
      </c>
      <c r="J6" s="92" t="s">
        <v>288</v>
      </c>
      <c r="K6" s="93"/>
      <c r="L6" s="94" t="s">
        <v>346</v>
      </c>
      <c r="M6" s="82" t="s">
        <v>354</v>
      </c>
      <c r="N6" s="92" t="s">
        <v>288</v>
      </c>
      <c r="O6" s="93"/>
      <c r="P6" s="94" t="s">
        <v>346</v>
      </c>
      <c r="T6" s="81" t="s">
        <v>354</v>
      </c>
      <c r="U6" s="92" t="s">
        <v>288</v>
      </c>
      <c r="V6" s="93"/>
      <c r="W6" s="94" t="s">
        <v>346</v>
      </c>
    </row>
    <row r="7" spans="4:23" ht="21" x14ac:dyDescent="0.35">
      <c r="D7" s="71">
        <v>-0.70091743119266059</v>
      </c>
      <c r="E7" s="71">
        <v>-0.95229357798165137</v>
      </c>
      <c r="I7" s="83" t="s">
        <v>355</v>
      </c>
      <c r="J7" s="95">
        <f>D3/100</f>
        <v>0.42</v>
      </c>
      <c r="K7" s="85"/>
      <c r="L7" s="96">
        <f>D43/100</f>
        <v>0.44</v>
      </c>
      <c r="M7" s="90" t="s">
        <v>355</v>
      </c>
      <c r="N7" s="95">
        <f>E3/100</f>
        <v>0.44</v>
      </c>
      <c r="O7" s="85"/>
      <c r="P7" s="96">
        <f>E43/100</f>
        <v>0.43</v>
      </c>
      <c r="T7" s="83" t="s">
        <v>355</v>
      </c>
      <c r="U7" s="95">
        <f>N7-J7</f>
        <v>2.0000000000000018E-2</v>
      </c>
      <c r="V7" s="85"/>
      <c r="W7" s="96">
        <f>P7-L7</f>
        <v>-1.0000000000000009E-2</v>
      </c>
    </row>
    <row r="8" spans="4:23" ht="21" x14ac:dyDescent="0.35">
      <c r="D8" s="71">
        <v>0.87889908256880733</v>
      </c>
      <c r="E8" s="71">
        <v>1.0275229357798166</v>
      </c>
      <c r="I8" s="86" t="s">
        <v>356</v>
      </c>
      <c r="J8" s="97">
        <f>D4/100</f>
        <v>0.56000000000000005</v>
      </c>
      <c r="K8" s="88"/>
      <c r="L8" s="98">
        <f>D44/100</f>
        <v>0.53</v>
      </c>
      <c r="M8" s="91" t="s">
        <v>356</v>
      </c>
      <c r="N8" s="97">
        <f>E4/100</f>
        <v>0.53</v>
      </c>
      <c r="O8" s="88"/>
      <c r="P8" s="98">
        <f>E44/100</f>
        <v>0.55000000000000004</v>
      </c>
      <c r="T8" s="86" t="s">
        <v>356</v>
      </c>
      <c r="U8" s="97">
        <f t="shared" ref="U8:U10" si="0">N8-J8</f>
        <v>-3.0000000000000027E-2</v>
      </c>
      <c r="V8" s="88"/>
      <c r="W8" s="98">
        <f t="shared" ref="W8:W10" si="1">P8-L8</f>
        <v>2.0000000000000018E-2</v>
      </c>
    </row>
    <row r="9" spans="4:23" ht="21" x14ac:dyDescent="0.35">
      <c r="D9" s="71">
        <v>0.62568807339449539</v>
      </c>
      <c r="E9" s="71">
        <v>0.70458715596330279</v>
      </c>
      <c r="I9" s="83" t="s">
        <v>357</v>
      </c>
      <c r="J9" s="95">
        <f>D5/100</f>
        <v>0.5</v>
      </c>
      <c r="K9" s="85"/>
      <c r="L9" s="96">
        <f>D45/100</f>
        <v>0.28000000000000003</v>
      </c>
      <c r="M9" s="90" t="s">
        <v>357</v>
      </c>
      <c r="N9" s="95">
        <f>E5/100</f>
        <v>0.52</v>
      </c>
      <c r="O9" s="85"/>
      <c r="P9" s="96">
        <f>E45/100</f>
        <v>0.47</v>
      </c>
      <c r="T9" s="83" t="s">
        <v>357</v>
      </c>
      <c r="U9" s="95">
        <f t="shared" si="0"/>
        <v>2.0000000000000018E-2</v>
      </c>
      <c r="V9" s="85"/>
      <c r="W9" s="96">
        <f t="shared" si="1"/>
        <v>0.18999999999999995</v>
      </c>
    </row>
    <row r="10" spans="4:23" ht="21.75" thickBot="1" x14ac:dyDescent="0.4">
      <c r="D10" s="71">
        <v>-0.1853211009174312</v>
      </c>
      <c r="E10" s="71">
        <v>-0.29541284403669726</v>
      </c>
      <c r="I10" s="86" t="s">
        <v>358</v>
      </c>
      <c r="J10" s="99">
        <f>D6/100</f>
        <v>0.21</v>
      </c>
      <c r="K10" s="100"/>
      <c r="L10" s="101">
        <f>D46/100</f>
        <v>0.32</v>
      </c>
      <c r="M10" s="91" t="s">
        <v>358</v>
      </c>
      <c r="N10" s="99">
        <f>E6/100</f>
        <v>0.27</v>
      </c>
      <c r="O10" s="100"/>
      <c r="P10" s="101">
        <f>E46/100</f>
        <v>0.31</v>
      </c>
      <c r="T10" s="86" t="s">
        <v>358</v>
      </c>
      <c r="U10" s="99">
        <f t="shared" si="0"/>
        <v>6.0000000000000026E-2</v>
      </c>
      <c r="V10" s="100"/>
      <c r="W10" s="101">
        <f t="shared" si="1"/>
        <v>-1.0000000000000009E-2</v>
      </c>
    </row>
    <row r="11" spans="4:23" ht="22.5" thickTop="1" thickBot="1" x14ac:dyDescent="0.4">
      <c r="D11" s="71">
        <v>109</v>
      </c>
      <c r="E11" s="71">
        <v>109</v>
      </c>
      <c r="I11" s="89"/>
      <c r="J11" s="89"/>
      <c r="K11" s="89"/>
      <c r="L11" s="89"/>
      <c r="M11" s="89"/>
      <c r="N11" s="89"/>
      <c r="O11" s="89"/>
      <c r="P11" s="89"/>
      <c r="T11" s="89"/>
      <c r="U11" s="89"/>
      <c r="V11" s="89"/>
      <c r="W11" s="89"/>
    </row>
    <row r="12" spans="4:23" ht="21.75" hidden="1" thickBot="1" x14ac:dyDescent="0.4">
      <c r="D12" s="71" t="s">
        <v>316</v>
      </c>
      <c r="E12" s="71" t="s">
        <v>316</v>
      </c>
      <c r="I12" s="89"/>
      <c r="J12" s="89"/>
      <c r="K12" s="89"/>
      <c r="L12" s="89"/>
      <c r="M12" s="89"/>
      <c r="N12" s="89"/>
      <c r="O12" s="89"/>
      <c r="P12" s="89"/>
      <c r="T12" s="89"/>
      <c r="U12" s="89"/>
      <c r="V12" s="89"/>
      <c r="W12" s="89"/>
    </row>
    <row r="13" spans="4:23" ht="21.75" hidden="1" thickBot="1" x14ac:dyDescent="0.4">
      <c r="D13" s="71">
        <v>32</v>
      </c>
      <c r="E13" s="71">
        <v>63</v>
      </c>
      <c r="I13" s="89"/>
      <c r="J13" s="89"/>
      <c r="K13" s="89"/>
      <c r="L13" s="89"/>
      <c r="M13" s="89"/>
      <c r="N13" s="89"/>
      <c r="O13" s="89"/>
      <c r="P13" s="89"/>
      <c r="T13" s="89"/>
      <c r="U13" s="89"/>
      <c r="V13" s="89"/>
      <c r="W13" s="89"/>
    </row>
    <row r="14" spans="4:23" ht="21.75" hidden="1" thickBot="1" x14ac:dyDescent="0.4">
      <c r="D14" s="71">
        <v>18</v>
      </c>
      <c r="E14" s="71">
        <v>17</v>
      </c>
      <c r="I14" s="89"/>
      <c r="J14" s="89"/>
      <c r="K14" s="89"/>
      <c r="L14" s="89"/>
      <c r="M14" s="89"/>
      <c r="N14" s="89"/>
      <c r="O14" s="89"/>
      <c r="P14" s="89"/>
      <c r="T14" s="89"/>
      <c r="U14" s="89"/>
      <c r="V14" s="89"/>
      <c r="W14" s="89"/>
    </row>
    <row r="15" spans="4:23" ht="22.5" thickTop="1" thickBot="1" x14ac:dyDescent="0.4">
      <c r="D15" s="71">
        <v>2</v>
      </c>
      <c r="E15" s="71">
        <v>7</v>
      </c>
      <c r="I15" s="89"/>
      <c r="J15" s="254" t="s">
        <v>340</v>
      </c>
      <c r="K15" s="255"/>
      <c r="L15" s="256"/>
      <c r="N15" s="254" t="s">
        <v>341</v>
      </c>
      <c r="O15" s="255"/>
      <c r="P15" s="256"/>
      <c r="T15" s="89"/>
      <c r="U15" s="254" t="s">
        <v>241</v>
      </c>
      <c r="V15" s="255"/>
      <c r="W15" s="256"/>
    </row>
    <row r="16" spans="4:23" ht="21.75" thickTop="1" x14ac:dyDescent="0.35">
      <c r="D16" s="71">
        <v>5</v>
      </c>
      <c r="E16" s="71">
        <v>27</v>
      </c>
      <c r="I16" s="81" t="s">
        <v>359</v>
      </c>
      <c r="J16" s="92" t="s">
        <v>288</v>
      </c>
      <c r="K16" s="93"/>
      <c r="L16" s="94" t="s">
        <v>346</v>
      </c>
      <c r="M16" s="81" t="s">
        <v>359</v>
      </c>
      <c r="N16" s="92" t="s">
        <v>288</v>
      </c>
      <c r="O16" s="93"/>
      <c r="P16" s="94" t="s">
        <v>346</v>
      </c>
      <c r="T16" s="81" t="s">
        <v>359</v>
      </c>
      <c r="U16" s="92" t="s">
        <v>288</v>
      </c>
      <c r="V16" s="93"/>
      <c r="W16" s="94" t="s">
        <v>346</v>
      </c>
    </row>
    <row r="17" spans="4:23" ht="21" x14ac:dyDescent="0.35">
      <c r="D17" s="71">
        <v>-0.55660377358490565</v>
      </c>
      <c r="E17" s="71">
        <v>-0.93962264150943398</v>
      </c>
      <c r="I17" s="83" t="s">
        <v>355</v>
      </c>
      <c r="J17" s="95">
        <f>D13/100</f>
        <v>0.32</v>
      </c>
      <c r="K17" s="85"/>
      <c r="L17" s="96">
        <f>D53/100</f>
        <v>0.28999999999999998</v>
      </c>
      <c r="M17" s="83" t="s">
        <v>355</v>
      </c>
      <c r="N17" s="95">
        <f>E13/100</f>
        <v>0.63</v>
      </c>
      <c r="O17" s="85"/>
      <c r="P17" s="96">
        <f>E53/100</f>
        <v>0.54</v>
      </c>
      <c r="T17" s="83" t="s">
        <v>355</v>
      </c>
      <c r="U17" s="95">
        <f>N17-J17</f>
        <v>0.31</v>
      </c>
      <c r="V17" s="85"/>
      <c r="W17" s="96">
        <f>P17-L17</f>
        <v>0.25000000000000006</v>
      </c>
    </row>
    <row r="18" spans="4:23" ht="21" x14ac:dyDescent="0.35">
      <c r="D18" s="71">
        <v>0.17735849056603772</v>
      </c>
      <c r="E18" s="71">
        <v>0.13207547169811321</v>
      </c>
      <c r="I18" s="86" t="s">
        <v>356</v>
      </c>
      <c r="J18" s="97">
        <f>D14/100</f>
        <v>0.18</v>
      </c>
      <c r="K18" s="88"/>
      <c r="L18" s="98">
        <f>D54/100</f>
        <v>0.16</v>
      </c>
      <c r="M18" s="86" t="s">
        <v>356</v>
      </c>
      <c r="N18" s="97">
        <f>E14/100</f>
        <v>0.17</v>
      </c>
      <c r="O18" s="88"/>
      <c r="P18" s="98">
        <f>E54/100</f>
        <v>0.21</v>
      </c>
      <c r="T18" s="86" t="s">
        <v>356</v>
      </c>
      <c r="U18" s="97">
        <f t="shared" ref="U18:U20" si="2">N18-J18</f>
        <v>-9.9999999999999811E-3</v>
      </c>
      <c r="V18" s="88"/>
      <c r="W18" s="98">
        <f t="shared" ref="W18:W20" si="3">P18-L18</f>
        <v>4.9999999999999989E-2</v>
      </c>
    </row>
    <row r="19" spans="4:23" ht="21" x14ac:dyDescent="0.35">
      <c r="D19" s="71">
        <v>3.3962264150943396E-2</v>
      </c>
      <c r="E19" s="71">
        <v>6.6037735849056603E-2</v>
      </c>
      <c r="I19" s="83" t="s">
        <v>357</v>
      </c>
      <c r="J19" s="95">
        <f>D15/100</f>
        <v>0.02</v>
      </c>
      <c r="K19" s="85"/>
      <c r="L19" s="96">
        <f>D55/100</f>
        <v>0</v>
      </c>
      <c r="M19" s="83" t="s">
        <v>357</v>
      </c>
      <c r="N19" s="95">
        <f>E15/100</f>
        <v>7.0000000000000007E-2</v>
      </c>
      <c r="O19" s="85"/>
      <c r="P19" s="96">
        <f>E55/100</f>
        <v>0.04</v>
      </c>
      <c r="T19" s="83" t="s">
        <v>357</v>
      </c>
      <c r="U19" s="95">
        <f t="shared" si="2"/>
        <v>0.05</v>
      </c>
      <c r="V19" s="85"/>
      <c r="W19" s="96">
        <f t="shared" si="3"/>
        <v>0.04</v>
      </c>
    </row>
    <row r="20" spans="4:23" ht="21.75" thickBot="1" x14ac:dyDescent="0.4">
      <c r="D20" s="71">
        <v>-6.6037735849056603E-2</v>
      </c>
      <c r="E20" s="71">
        <v>-0.18490566037735848</v>
      </c>
      <c r="I20" s="86" t="s">
        <v>358</v>
      </c>
      <c r="J20" s="99">
        <f>D16/100</f>
        <v>0.05</v>
      </c>
      <c r="K20" s="100"/>
      <c r="L20" s="101">
        <f>D56/100</f>
        <v>0.08</v>
      </c>
      <c r="M20" s="86" t="s">
        <v>358</v>
      </c>
      <c r="N20" s="99">
        <f>E16/100</f>
        <v>0.27</v>
      </c>
      <c r="O20" s="100"/>
      <c r="P20" s="101">
        <f>E56/100</f>
        <v>0.12</v>
      </c>
      <c r="T20" s="86" t="s">
        <v>358</v>
      </c>
      <c r="U20" s="99">
        <f t="shared" si="2"/>
        <v>0.22000000000000003</v>
      </c>
      <c r="V20" s="100"/>
      <c r="W20" s="101">
        <f t="shared" si="3"/>
        <v>3.9999999999999994E-2</v>
      </c>
    </row>
    <row r="21" spans="4:23" ht="29.25" customHeight="1" thickTop="1" x14ac:dyDescent="0.35">
      <c r="D21" s="71">
        <v>106</v>
      </c>
      <c r="E21" s="71">
        <v>106</v>
      </c>
      <c r="I21" s="89"/>
      <c r="J21" s="89"/>
      <c r="K21" s="89"/>
      <c r="L21" s="89"/>
      <c r="M21" s="89"/>
      <c r="N21" s="89"/>
      <c r="O21" s="89"/>
      <c r="P21" s="89"/>
      <c r="T21" s="89"/>
      <c r="U21" s="89"/>
      <c r="V21" s="89"/>
      <c r="W21" s="89"/>
    </row>
    <row r="22" spans="4:23" ht="29.25" customHeight="1" x14ac:dyDescent="0.35">
      <c r="D22" s="71" t="s">
        <v>317</v>
      </c>
      <c r="E22" s="71" t="s">
        <v>317</v>
      </c>
      <c r="I22" s="89"/>
      <c r="J22" s="89"/>
      <c r="K22" s="89"/>
      <c r="L22" s="89"/>
      <c r="M22" s="89"/>
      <c r="N22" s="89"/>
      <c r="O22" s="89"/>
      <c r="P22" s="89"/>
      <c r="T22" s="89"/>
      <c r="U22" s="89"/>
      <c r="V22" s="89"/>
      <c r="W22" s="89"/>
    </row>
    <row r="23" spans="4:23" ht="29.25" customHeight="1" x14ac:dyDescent="0.35">
      <c r="D23" s="71">
        <v>14</v>
      </c>
      <c r="E23" s="71">
        <v>65</v>
      </c>
      <c r="I23" s="89"/>
      <c r="J23" s="89"/>
      <c r="K23" s="89"/>
      <c r="L23" s="89"/>
      <c r="M23" s="89"/>
      <c r="N23" s="89"/>
      <c r="O23" s="89"/>
      <c r="P23" s="89"/>
      <c r="T23" s="89"/>
      <c r="U23" s="89"/>
      <c r="V23" s="89"/>
      <c r="W23" s="89"/>
    </row>
    <row r="24" spans="4:23" ht="29.25" customHeight="1" thickBot="1" x14ac:dyDescent="0.4">
      <c r="D24" s="71">
        <v>12</v>
      </c>
      <c r="E24" s="71">
        <v>12</v>
      </c>
      <c r="I24" s="89"/>
      <c r="J24" s="89"/>
      <c r="K24" s="89"/>
      <c r="L24" s="89"/>
      <c r="M24" s="89"/>
      <c r="N24" s="89"/>
      <c r="O24" s="89"/>
      <c r="P24" s="89"/>
      <c r="T24" s="89"/>
      <c r="U24" s="89"/>
      <c r="V24" s="89"/>
      <c r="W24" s="89"/>
    </row>
    <row r="25" spans="4:23" ht="29.25" customHeight="1" thickTop="1" thickBot="1" x14ac:dyDescent="0.4">
      <c r="D25" s="71">
        <v>2</v>
      </c>
      <c r="E25" s="71">
        <v>6</v>
      </c>
      <c r="I25" s="89"/>
      <c r="J25" s="254" t="s">
        <v>340</v>
      </c>
      <c r="K25" s="255"/>
      <c r="L25" s="256"/>
      <c r="N25" s="254" t="s">
        <v>341</v>
      </c>
      <c r="O25" s="255"/>
      <c r="P25" s="256"/>
      <c r="T25" s="89"/>
      <c r="U25" s="254" t="s">
        <v>241</v>
      </c>
      <c r="V25" s="255"/>
      <c r="W25" s="256"/>
    </row>
    <row r="26" spans="4:23" ht="21.75" thickTop="1" x14ac:dyDescent="0.35">
      <c r="D26" s="71">
        <v>4</v>
      </c>
      <c r="E26" s="71">
        <v>21</v>
      </c>
      <c r="I26" s="81" t="s">
        <v>360</v>
      </c>
      <c r="J26" s="92" t="s">
        <v>288</v>
      </c>
      <c r="K26" s="93"/>
      <c r="L26" s="94" t="s">
        <v>346</v>
      </c>
      <c r="M26" s="81" t="s">
        <v>360</v>
      </c>
      <c r="N26" s="92" t="s">
        <v>288</v>
      </c>
      <c r="O26" s="93"/>
      <c r="P26" s="94" t="s">
        <v>346</v>
      </c>
      <c r="T26" s="81" t="s">
        <v>360</v>
      </c>
      <c r="U26" s="92" t="s">
        <v>288</v>
      </c>
      <c r="V26" s="93"/>
      <c r="W26" s="94" t="s">
        <v>346</v>
      </c>
    </row>
    <row r="27" spans="4:23" ht="21" x14ac:dyDescent="0.35">
      <c r="D27" s="71">
        <v>-0.30212765957446808</v>
      </c>
      <c r="E27" s="71">
        <v>-1.3063829787234043</v>
      </c>
      <c r="I27" s="83" t="s">
        <v>355</v>
      </c>
      <c r="J27" s="95">
        <f>D23/100</f>
        <v>0.14000000000000001</v>
      </c>
      <c r="K27" s="85"/>
      <c r="L27" s="96">
        <f>D63/100</f>
        <v>0.12</v>
      </c>
      <c r="M27" s="83" t="s">
        <v>355</v>
      </c>
      <c r="N27" s="95">
        <f>E23/100</f>
        <v>0.65</v>
      </c>
      <c r="O27" s="85"/>
      <c r="P27" s="96">
        <f>E63/100</f>
        <v>0.46</v>
      </c>
      <c r="T27" s="83" t="s">
        <v>355</v>
      </c>
      <c r="U27" s="95">
        <f>N27-J27</f>
        <v>0.51</v>
      </c>
      <c r="V27" s="85"/>
      <c r="W27" s="96">
        <f>P27-L27</f>
        <v>0.34</v>
      </c>
    </row>
    <row r="28" spans="4:23" ht="21" x14ac:dyDescent="0.35">
      <c r="D28" s="71">
        <v>7.2340425531914887E-2</v>
      </c>
      <c r="E28" s="71">
        <v>4.6808510638297871E-2</v>
      </c>
      <c r="I28" s="86" t="s">
        <v>356</v>
      </c>
      <c r="J28" s="97">
        <f>D24/100</f>
        <v>0.12</v>
      </c>
      <c r="K28" s="88"/>
      <c r="L28" s="98">
        <f>D64/100</f>
        <v>0.04</v>
      </c>
      <c r="M28" s="86" t="s">
        <v>356</v>
      </c>
      <c r="N28" s="97">
        <f>E24/100</f>
        <v>0.12</v>
      </c>
      <c r="O28" s="88"/>
      <c r="P28" s="98">
        <f>E64/100</f>
        <v>0.12</v>
      </c>
      <c r="T28" s="86" t="s">
        <v>356</v>
      </c>
      <c r="U28" s="97">
        <f t="shared" ref="U28:U30" si="4">N28-J28</f>
        <v>0</v>
      </c>
      <c r="V28" s="88"/>
      <c r="W28" s="98">
        <f t="shared" ref="W28:W30" si="5">P28-L28</f>
        <v>7.9999999999999988E-2</v>
      </c>
    </row>
    <row r="29" spans="4:23" ht="21" x14ac:dyDescent="0.35">
      <c r="D29" s="71">
        <v>1.276595744680851E-2</v>
      </c>
      <c r="E29" s="71">
        <v>2.1276595744680851E-2</v>
      </c>
      <c r="I29" s="83" t="s">
        <v>357</v>
      </c>
      <c r="J29" s="95">
        <f>D25/100</f>
        <v>0.02</v>
      </c>
      <c r="K29" s="85"/>
      <c r="L29" s="96">
        <f>D65/100</f>
        <v>0</v>
      </c>
      <c r="M29" s="83" t="s">
        <v>357</v>
      </c>
      <c r="N29" s="95">
        <f>E25/100</f>
        <v>0.06</v>
      </c>
      <c r="O29" s="85"/>
      <c r="P29" s="96">
        <f>E65/100</f>
        <v>0.04</v>
      </c>
      <c r="T29" s="83" t="s">
        <v>357</v>
      </c>
      <c r="U29" s="95">
        <f t="shared" si="4"/>
        <v>3.9999999999999994E-2</v>
      </c>
      <c r="V29" s="85"/>
      <c r="W29" s="96">
        <f t="shared" si="5"/>
        <v>0.04</v>
      </c>
    </row>
    <row r="30" spans="4:23" ht="21.75" thickBot="1" x14ac:dyDescent="0.4">
      <c r="D30" s="71">
        <v>-4.6808510638297871E-2</v>
      </c>
      <c r="E30" s="71">
        <v>-4.6808510638297871E-2</v>
      </c>
      <c r="I30" s="86" t="s">
        <v>358</v>
      </c>
      <c r="J30" s="99">
        <f>D26/100</f>
        <v>0.04</v>
      </c>
      <c r="K30" s="100"/>
      <c r="L30" s="101">
        <f>D66/100</f>
        <v>0.02</v>
      </c>
      <c r="M30" s="86" t="s">
        <v>358</v>
      </c>
      <c r="N30" s="99">
        <f>E26/100</f>
        <v>0.21</v>
      </c>
      <c r="O30" s="100"/>
      <c r="P30" s="101">
        <f>E66/100</f>
        <v>0</v>
      </c>
      <c r="T30" s="86" t="s">
        <v>358</v>
      </c>
      <c r="U30" s="99">
        <f t="shared" si="4"/>
        <v>0.16999999999999998</v>
      </c>
      <c r="V30" s="100"/>
      <c r="W30" s="101">
        <f t="shared" si="5"/>
        <v>-0.02</v>
      </c>
    </row>
    <row r="31" spans="4:23" ht="19.5" customHeight="1" thickTop="1" x14ac:dyDescent="0.35">
      <c r="D31" s="71">
        <v>47</v>
      </c>
      <c r="E31" s="71">
        <v>47</v>
      </c>
      <c r="I31" s="89"/>
      <c r="J31" s="89"/>
      <c r="K31" s="89"/>
      <c r="L31" s="89"/>
      <c r="M31" s="89"/>
      <c r="N31" s="89"/>
      <c r="O31" s="89"/>
      <c r="P31" s="89"/>
      <c r="T31" s="89"/>
      <c r="U31" s="89"/>
      <c r="V31" s="89"/>
      <c r="W31" s="89"/>
    </row>
    <row r="32" spans="4:23" ht="19.5" customHeight="1" x14ac:dyDescent="0.35">
      <c r="D32" s="71" t="s">
        <v>318</v>
      </c>
      <c r="E32" s="71" t="s">
        <v>318</v>
      </c>
      <c r="I32" s="89"/>
      <c r="J32" s="89"/>
      <c r="K32" s="89"/>
      <c r="L32" s="89"/>
      <c r="M32" s="89"/>
      <c r="N32" s="89"/>
      <c r="O32" s="89"/>
      <c r="P32" s="89"/>
      <c r="T32" s="89"/>
      <c r="U32" s="89"/>
      <c r="V32" s="89"/>
      <c r="W32" s="89"/>
    </row>
    <row r="33" spans="4:23" ht="19.5" customHeight="1" x14ac:dyDescent="0.35">
      <c r="D33" s="71">
        <v>22</v>
      </c>
      <c r="E33" s="71">
        <v>44</v>
      </c>
      <c r="I33" s="89"/>
      <c r="J33" s="89"/>
      <c r="K33" s="89"/>
      <c r="L33" s="89"/>
      <c r="M33" s="89"/>
      <c r="N33" s="89"/>
      <c r="O33" s="89"/>
      <c r="P33" s="89"/>
      <c r="T33" s="89"/>
      <c r="U33" s="89"/>
      <c r="V33" s="89"/>
      <c r="W33" s="89"/>
    </row>
    <row r="34" spans="4:23" ht="19.5" customHeight="1" thickBot="1" x14ac:dyDescent="0.4">
      <c r="D34" s="71">
        <v>33</v>
      </c>
      <c r="E34" s="71">
        <v>33</v>
      </c>
      <c r="I34" s="89"/>
      <c r="J34" s="89"/>
      <c r="K34" s="89"/>
      <c r="L34" s="89"/>
      <c r="M34" s="89"/>
      <c r="N34" s="89"/>
      <c r="O34" s="89"/>
      <c r="P34" s="89"/>
      <c r="T34" s="89"/>
      <c r="U34" s="89"/>
      <c r="V34" s="89"/>
      <c r="W34" s="89"/>
    </row>
    <row r="35" spans="4:23" ht="19.5" customHeight="1" thickTop="1" thickBot="1" x14ac:dyDescent="0.4">
      <c r="D35" s="71">
        <v>5</v>
      </c>
      <c r="E35" s="71">
        <v>16</v>
      </c>
      <c r="I35" s="89"/>
      <c r="J35" s="254" t="s">
        <v>340</v>
      </c>
      <c r="K35" s="255"/>
      <c r="L35" s="256"/>
      <c r="N35" s="254" t="s">
        <v>341</v>
      </c>
      <c r="O35" s="255"/>
      <c r="P35" s="256"/>
      <c r="T35" s="89"/>
      <c r="U35" s="254" t="s">
        <v>241</v>
      </c>
      <c r="V35" s="255"/>
      <c r="W35" s="256"/>
    </row>
    <row r="36" spans="4:23" ht="19.5" customHeight="1" thickTop="1" x14ac:dyDescent="0.35">
      <c r="D36" s="71">
        <v>5</v>
      </c>
      <c r="E36" s="71">
        <v>33</v>
      </c>
      <c r="I36" s="81" t="s">
        <v>361</v>
      </c>
      <c r="J36" s="92" t="s">
        <v>288</v>
      </c>
      <c r="K36" s="93"/>
      <c r="L36" s="94" t="s">
        <v>346</v>
      </c>
      <c r="M36" s="81" t="s">
        <v>361</v>
      </c>
      <c r="N36" s="92" t="s">
        <v>288</v>
      </c>
      <c r="O36" s="93"/>
      <c r="P36" s="94" t="s">
        <v>346</v>
      </c>
      <c r="T36" s="81" t="s">
        <v>361</v>
      </c>
      <c r="U36" s="92" t="s">
        <v>288</v>
      </c>
      <c r="V36" s="93"/>
      <c r="W36" s="94" t="s">
        <v>346</v>
      </c>
    </row>
    <row r="37" spans="4:23" ht="19.5" customHeight="1" x14ac:dyDescent="0.35">
      <c r="D37" s="71">
        <v>-0.32222222222222224</v>
      </c>
      <c r="E37" s="71">
        <v>-1.0333333333333334</v>
      </c>
      <c r="I37" s="83" t="s">
        <v>355</v>
      </c>
      <c r="J37" s="95">
        <f>D33/100</f>
        <v>0.22</v>
      </c>
      <c r="K37" s="85"/>
      <c r="L37" s="96">
        <f>D73/100</f>
        <v>0.16</v>
      </c>
      <c r="M37" s="83" t="s">
        <v>355</v>
      </c>
      <c r="N37" s="95">
        <f>E33/100</f>
        <v>0.44</v>
      </c>
      <c r="O37" s="85"/>
      <c r="P37" s="96">
        <f>E73/100</f>
        <v>0.33</v>
      </c>
      <c r="T37" s="83" t="s">
        <v>355</v>
      </c>
      <c r="U37" s="95">
        <f>N37-J37</f>
        <v>0.22</v>
      </c>
      <c r="V37" s="85"/>
      <c r="W37" s="96">
        <f>P37-L37</f>
        <v>0.17</v>
      </c>
    </row>
    <row r="38" spans="4:23" ht="19.5" customHeight="1" x14ac:dyDescent="0.35">
      <c r="D38" s="71">
        <v>0.18888888888888888</v>
      </c>
      <c r="E38" s="71">
        <v>0.12222222222222222</v>
      </c>
      <c r="I38" s="86" t="s">
        <v>356</v>
      </c>
      <c r="J38" s="97">
        <f>D34/100</f>
        <v>0.33</v>
      </c>
      <c r="K38" s="88"/>
      <c r="L38" s="98">
        <f>D74/100</f>
        <v>0.11</v>
      </c>
      <c r="M38" s="86" t="s">
        <v>356</v>
      </c>
      <c r="N38" s="97">
        <f>E34/100</f>
        <v>0.33</v>
      </c>
      <c r="O38" s="88"/>
      <c r="P38" s="98">
        <f>E74/100</f>
        <v>0.33</v>
      </c>
      <c r="T38" s="86" t="s">
        <v>356</v>
      </c>
      <c r="U38" s="97">
        <f t="shared" ref="U38:U40" si="6">N38-J38</f>
        <v>0</v>
      </c>
      <c r="V38" s="88"/>
      <c r="W38" s="98">
        <f t="shared" ref="W38:W40" si="7">P38-L38</f>
        <v>0.22000000000000003</v>
      </c>
    </row>
    <row r="39" spans="4:23" ht="19.5" customHeight="1" x14ac:dyDescent="0.35">
      <c r="D39" s="71">
        <v>3.3333333333333333E-2</v>
      </c>
      <c r="E39" s="71">
        <v>5.5555555555555552E-2</v>
      </c>
      <c r="I39" s="83" t="s">
        <v>357</v>
      </c>
      <c r="J39" s="95">
        <f>D35/100</f>
        <v>0.05</v>
      </c>
      <c r="K39" s="85"/>
      <c r="L39" s="96">
        <f>D75/100</f>
        <v>0</v>
      </c>
      <c r="M39" s="83" t="s">
        <v>357</v>
      </c>
      <c r="N39" s="95">
        <f>E35/100</f>
        <v>0.16</v>
      </c>
      <c r="O39" s="85"/>
      <c r="P39" s="96">
        <f>E75/100</f>
        <v>0.11</v>
      </c>
      <c r="T39" s="83" t="s">
        <v>357</v>
      </c>
      <c r="U39" s="95">
        <f t="shared" si="6"/>
        <v>0.11</v>
      </c>
      <c r="V39" s="85"/>
      <c r="W39" s="96">
        <f t="shared" si="7"/>
        <v>0.11</v>
      </c>
    </row>
    <row r="40" spans="4:23" ht="19.5" customHeight="1" thickBot="1" x14ac:dyDescent="0.4">
      <c r="D40" s="71">
        <v>-8.8888888888888892E-2</v>
      </c>
      <c r="E40" s="71">
        <v>-7.7777777777777779E-2</v>
      </c>
      <c r="I40" s="86" t="s">
        <v>358</v>
      </c>
      <c r="J40" s="99">
        <f>D36/100</f>
        <v>0.05</v>
      </c>
      <c r="K40" s="100"/>
      <c r="L40" s="101">
        <f>D76/100</f>
        <v>0.05</v>
      </c>
      <c r="M40" s="86" t="s">
        <v>358</v>
      </c>
      <c r="N40" s="99">
        <f>E36/100</f>
        <v>0.33</v>
      </c>
      <c r="O40" s="100"/>
      <c r="P40" s="101">
        <f>E76/100</f>
        <v>0</v>
      </c>
      <c r="T40" s="86" t="s">
        <v>358</v>
      </c>
      <c r="U40" s="99">
        <f t="shared" si="6"/>
        <v>0.28000000000000003</v>
      </c>
      <c r="V40" s="100"/>
      <c r="W40" s="101">
        <f t="shared" si="7"/>
        <v>-0.05</v>
      </c>
    </row>
    <row r="41" spans="4:23" ht="19.5" customHeight="1" thickTop="1" x14ac:dyDescent="0.35">
      <c r="D41" s="71">
        <v>18</v>
      </c>
      <c r="E41" s="71">
        <v>18</v>
      </c>
      <c r="I41" s="89"/>
      <c r="J41" s="89"/>
      <c r="K41" s="89"/>
      <c r="L41" s="89"/>
      <c r="M41" s="89"/>
      <c r="N41" s="89"/>
      <c r="O41" s="89"/>
      <c r="P41" s="89"/>
      <c r="T41" s="89"/>
      <c r="U41" s="89"/>
      <c r="V41" s="89"/>
      <c r="W41" s="89"/>
    </row>
    <row r="42" spans="4:23" ht="19.5" customHeight="1" x14ac:dyDescent="0.35">
      <c r="D42" s="71" t="s">
        <v>315</v>
      </c>
      <c r="E42" s="71" t="s">
        <v>315</v>
      </c>
      <c r="I42" s="89"/>
      <c r="J42" s="89"/>
      <c r="K42" s="89"/>
      <c r="L42" s="89"/>
      <c r="M42" s="89"/>
      <c r="N42" s="89"/>
      <c r="O42" s="89"/>
      <c r="P42" s="89"/>
      <c r="T42" s="89"/>
      <c r="U42" s="89"/>
      <c r="V42" s="89"/>
      <c r="W42" s="89"/>
    </row>
    <row r="43" spans="4:23" ht="19.5" customHeight="1" x14ac:dyDescent="0.35">
      <c r="D43" s="71">
        <v>44</v>
      </c>
      <c r="E43" s="71">
        <v>43</v>
      </c>
      <c r="I43" s="89"/>
      <c r="J43" s="89"/>
      <c r="K43" s="89"/>
      <c r="L43" s="89"/>
      <c r="M43" s="89"/>
      <c r="N43" s="89"/>
      <c r="O43" s="89"/>
      <c r="P43" s="89"/>
      <c r="T43" s="89"/>
      <c r="U43" s="89"/>
      <c r="V43" s="89"/>
      <c r="W43" s="89"/>
    </row>
    <row r="44" spans="4:23" ht="19.5" customHeight="1" thickBot="1" x14ac:dyDescent="0.4">
      <c r="D44" s="71">
        <v>53</v>
      </c>
      <c r="E44" s="71">
        <v>55</v>
      </c>
      <c r="I44" s="89"/>
      <c r="J44" s="89"/>
      <c r="K44" s="89"/>
      <c r="L44" s="89"/>
      <c r="M44" s="89"/>
      <c r="N44" s="89"/>
      <c r="O44" s="89"/>
      <c r="P44" s="89"/>
      <c r="T44" s="89"/>
      <c r="U44" s="89"/>
      <c r="V44" s="89"/>
      <c r="W44" s="89"/>
    </row>
    <row r="45" spans="4:23" ht="19.5" customHeight="1" thickTop="1" thickBot="1" x14ac:dyDescent="0.4">
      <c r="D45" s="71">
        <v>28</v>
      </c>
      <c r="E45" s="71">
        <v>47</v>
      </c>
      <c r="I45" s="89"/>
      <c r="J45" s="254" t="s">
        <v>340</v>
      </c>
      <c r="K45" s="255"/>
      <c r="L45" s="256"/>
      <c r="N45" s="254" t="s">
        <v>341</v>
      </c>
      <c r="O45" s="255"/>
      <c r="P45" s="256"/>
      <c r="T45" s="89"/>
      <c r="U45" s="254" t="s">
        <v>241</v>
      </c>
      <c r="V45" s="255"/>
      <c r="W45" s="256"/>
    </row>
    <row r="46" spans="4:23" ht="19.5" customHeight="1" thickTop="1" x14ac:dyDescent="0.35">
      <c r="D46" s="71">
        <v>32</v>
      </c>
      <c r="E46" s="71">
        <v>31</v>
      </c>
      <c r="I46" s="81" t="s">
        <v>362</v>
      </c>
      <c r="J46" s="102"/>
      <c r="K46" s="93"/>
      <c r="L46" s="103"/>
      <c r="M46" s="82" t="s">
        <v>362</v>
      </c>
      <c r="N46" s="102"/>
      <c r="O46" s="93"/>
      <c r="P46" s="103"/>
      <c r="T46" s="81" t="s">
        <v>362</v>
      </c>
      <c r="U46" s="102"/>
      <c r="V46" s="93"/>
      <c r="W46" s="103"/>
    </row>
    <row r="47" spans="4:23" ht="19.5" customHeight="1" x14ac:dyDescent="0.35">
      <c r="D47" s="71">
        <v>-0.83119266055045871</v>
      </c>
      <c r="E47" s="71">
        <v>-0.88990825688073394</v>
      </c>
      <c r="I47" s="188" t="str">
        <f>Lexique!C119</f>
        <v>cohérence</v>
      </c>
      <c r="J47" s="189"/>
      <c r="K47" s="190">
        <f>D82</f>
        <v>0.62666666666666704</v>
      </c>
      <c r="L47" s="105"/>
      <c r="M47" s="91" t="str">
        <f>Lexique!C119</f>
        <v>cohérence</v>
      </c>
      <c r="N47" s="104"/>
      <c r="O47" s="190">
        <f>E82</f>
        <v>0.70750000000000024</v>
      </c>
      <c r="P47" s="105"/>
      <c r="T47" s="86" t="str">
        <f>Lexique!C119</f>
        <v>cohérence</v>
      </c>
      <c r="U47" s="104"/>
      <c r="V47" s="87">
        <f>O47-K47</f>
        <v>8.0833333333333202E-2</v>
      </c>
      <c r="W47" s="105"/>
    </row>
    <row r="48" spans="4:23" ht="19.5" customHeight="1" x14ac:dyDescent="0.35">
      <c r="D48" s="71">
        <v>0.80183486238532109</v>
      </c>
      <c r="E48" s="71">
        <v>0.97798165137614679</v>
      </c>
      <c r="I48" s="191" t="str">
        <f>Lexique!C120</f>
        <v>alignement</v>
      </c>
      <c r="J48" s="189"/>
      <c r="K48" s="190">
        <f t="shared" ref="K48" si="8">D83</f>
        <v>0.71666666666666667</v>
      </c>
      <c r="L48" s="107"/>
      <c r="M48" s="91" t="str">
        <f>Lexique!C120</f>
        <v>alignement</v>
      </c>
      <c r="N48" s="106"/>
      <c r="O48" s="190">
        <f>E83</f>
        <v>0.84166666666666667</v>
      </c>
      <c r="P48" s="107"/>
      <c r="T48" s="86" t="str">
        <f>Lexique!C120</f>
        <v>alignement</v>
      </c>
      <c r="U48" s="106"/>
      <c r="V48" s="84">
        <f t="shared" ref="V48:V56" si="9">O48-K48</f>
        <v>0.125</v>
      </c>
      <c r="W48" s="107"/>
    </row>
    <row r="49" spans="4:23" ht="19.5" customHeight="1" x14ac:dyDescent="0.35">
      <c r="D49" s="71">
        <v>0.32477064220183488</v>
      </c>
      <c r="E49" s="71">
        <v>0.67522935779816518</v>
      </c>
      <c r="I49" s="191" t="str">
        <f>Lexique!C121</f>
        <v>enracinement</v>
      </c>
      <c r="J49" s="189"/>
      <c r="K49" s="190">
        <f>MIN(MAX(0.5+2*J37+2*L37-J38-L38-J40-L40,0),1)</f>
        <v>0.71999999999999986</v>
      </c>
      <c r="L49" s="105"/>
      <c r="M49" s="91" t="str">
        <f>Lexique!C121</f>
        <v>enracinement</v>
      </c>
      <c r="N49" s="104"/>
      <c r="O49" s="190">
        <f>MIN(MAX(0.5+2*N37+2*P37-N38-P38-N40-P40,0),1)</f>
        <v>1</v>
      </c>
      <c r="P49" s="105"/>
      <c r="T49" s="86" t="str">
        <f>Lexique!C121</f>
        <v>enracinement</v>
      </c>
      <c r="U49" s="104"/>
      <c r="V49" s="87">
        <f t="shared" si="9"/>
        <v>0.28000000000000014</v>
      </c>
      <c r="W49" s="105"/>
    </row>
    <row r="50" spans="4:23" ht="19.5" customHeight="1" x14ac:dyDescent="0.35">
      <c r="D50" s="71">
        <v>-0.28990825688073396</v>
      </c>
      <c r="E50" s="71">
        <v>-0.3522935779816514</v>
      </c>
      <c r="I50" s="191" t="str">
        <f>Lexique!C122</f>
        <v>liberté</v>
      </c>
      <c r="J50" s="189"/>
      <c r="K50" s="190">
        <f>D85</f>
        <v>0.88149999999999995</v>
      </c>
      <c r="L50" s="107"/>
      <c r="M50" s="91" t="str">
        <f>Lexique!C122</f>
        <v>liberté</v>
      </c>
      <c r="N50" s="106"/>
      <c r="O50" s="190">
        <f>E85</f>
        <v>0.84570000000000001</v>
      </c>
      <c r="P50" s="107"/>
      <c r="T50" s="86" t="str">
        <f>Lexique!C122</f>
        <v>liberté</v>
      </c>
      <c r="U50" s="106"/>
      <c r="V50" s="84">
        <f t="shared" si="9"/>
        <v>-3.5799999999999943E-2</v>
      </c>
      <c r="W50" s="107"/>
    </row>
    <row r="51" spans="4:23" ht="19.5" customHeight="1" x14ac:dyDescent="0.35">
      <c r="D51" s="71">
        <v>109</v>
      </c>
      <c r="E51" s="71">
        <v>109</v>
      </c>
      <c r="I51" s="192" t="str">
        <f>Lexique!C123</f>
        <v>fractalité</v>
      </c>
      <c r="J51" s="193"/>
      <c r="K51" s="194">
        <f>D84</f>
        <v>0.53388888888888952</v>
      </c>
      <c r="L51" s="192"/>
      <c r="M51" s="192" t="str">
        <f>Lexique!C123</f>
        <v>fractalité</v>
      </c>
      <c r="N51" s="192"/>
      <c r="O51" s="194">
        <f>E84</f>
        <v>0.49944444444444497</v>
      </c>
      <c r="P51" s="192"/>
      <c r="Q51" s="192"/>
      <c r="R51" s="192"/>
      <c r="T51" s="192" t="str">
        <f>Lexique!C123</f>
        <v>fractalité</v>
      </c>
      <c r="U51" s="192"/>
      <c r="V51" s="194">
        <f t="shared" si="9"/>
        <v>-3.4444444444444555E-2</v>
      </c>
      <c r="W51" s="192"/>
    </row>
    <row r="52" spans="4:23" ht="19.5" customHeight="1" x14ac:dyDescent="0.25">
      <c r="D52" s="71" t="s">
        <v>316</v>
      </c>
      <c r="E52" s="71" t="s">
        <v>316</v>
      </c>
      <c r="I52" s="195" t="str">
        <f>Lexique!C124</f>
        <v>blocage</v>
      </c>
      <c r="J52" s="195"/>
      <c r="K52" s="196">
        <f>D86</f>
        <v>0.52083333333333337</v>
      </c>
      <c r="L52" s="195"/>
      <c r="M52" s="195" t="str">
        <f>Lexique!C124</f>
        <v>blocage</v>
      </c>
      <c r="N52" s="195"/>
      <c r="O52" s="196">
        <f>E86</f>
        <v>0.4375</v>
      </c>
      <c r="P52" s="195"/>
      <c r="Q52" s="195"/>
      <c r="R52" s="195"/>
      <c r="S52" s="195"/>
      <c r="T52" s="195" t="str">
        <f>Lexique!C124</f>
        <v>blocage</v>
      </c>
      <c r="U52" s="195"/>
      <c r="V52" s="196">
        <f t="shared" si="9"/>
        <v>-8.333333333333337E-2</v>
      </c>
      <c r="W52" s="195"/>
    </row>
    <row r="53" spans="4:23" ht="19.5" customHeight="1" x14ac:dyDescent="0.35">
      <c r="D53" s="71">
        <v>29</v>
      </c>
      <c r="E53" s="71">
        <v>54</v>
      </c>
      <c r="I53" s="195" t="str">
        <f>Lexique!C125</f>
        <v>tension</v>
      </c>
      <c r="J53" s="195"/>
      <c r="K53" s="196">
        <f>D87</f>
        <v>0.16666666666666666</v>
      </c>
      <c r="L53" s="107"/>
      <c r="M53" s="195" t="str">
        <f>Lexique!C125</f>
        <v>tension</v>
      </c>
      <c r="N53" s="195"/>
      <c r="O53" s="196">
        <f>E87</f>
        <v>0.4</v>
      </c>
      <c r="P53" s="107"/>
      <c r="Q53" s="195"/>
      <c r="R53" s="195"/>
      <c r="S53" s="195"/>
      <c r="T53" s="195" t="str">
        <f>Lexique!C125</f>
        <v>tension</v>
      </c>
      <c r="U53" s="107"/>
      <c r="V53" s="196">
        <f t="shared" si="9"/>
        <v>0.23333333333333336</v>
      </c>
      <c r="W53" s="107"/>
    </row>
    <row r="54" spans="4:23" ht="19.5" customHeight="1" x14ac:dyDescent="0.25">
      <c r="D54" s="71">
        <v>16</v>
      </c>
      <c r="E54" s="71">
        <v>21</v>
      </c>
      <c r="I54" s="195" t="str">
        <f>Lexique!C126</f>
        <v>charge mentale</v>
      </c>
      <c r="J54" s="195"/>
      <c r="K54" s="196">
        <f>D88</f>
        <v>0.3203125</v>
      </c>
      <c r="L54" s="195"/>
      <c r="M54" s="195" t="str">
        <f>Lexique!C126</f>
        <v>charge mentale</v>
      </c>
      <c r="N54" s="195"/>
      <c r="O54" s="196">
        <f>E88</f>
        <v>0.3984375</v>
      </c>
      <c r="P54" s="195"/>
      <c r="Q54" s="195"/>
      <c r="R54" s="195"/>
      <c r="S54" s="195"/>
      <c r="T54" s="195" t="str">
        <f>Lexique!C126</f>
        <v>charge mentale</v>
      </c>
      <c r="U54" s="195"/>
      <c r="V54" s="196">
        <f t="shared" si="9"/>
        <v>7.8125E-2</v>
      </c>
      <c r="W54" s="195"/>
    </row>
    <row r="55" spans="4:23" ht="19.5" customHeight="1" x14ac:dyDescent="0.35">
      <c r="D55" s="71">
        <v>0</v>
      </c>
      <c r="E55" s="71">
        <v>4</v>
      </c>
      <c r="I55" s="195" t="str">
        <f>Lexique!C127</f>
        <v>charge émotionnelle</v>
      </c>
      <c r="J55" s="195"/>
      <c r="K55" s="196">
        <f>D89</f>
        <v>0.27083333333333331</v>
      </c>
      <c r="L55" s="107"/>
      <c r="M55" s="195" t="str">
        <f>Lexique!C127</f>
        <v>charge émotionnelle</v>
      </c>
      <c r="N55" s="195"/>
      <c r="O55" s="196">
        <f>E89</f>
        <v>0.375</v>
      </c>
      <c r="P55" s="107"/>
      <c r="Q55" s="195"/>
      <c r="R55" s="195"/>
      <c r="S55" s="195"/>
      <c r="T55" s="195" t="str">
        <f>Lexique!C127</f>
        <v>charge émotionnelle</v>
      </c>
      <c r="U55" s="107"/>
      <c r="V55" s="196">
        <f t="shared" si="9"/>
        <v>0.10416666666666669</v>
      </c>
      <c r="W55" s="107"/>
    </row>
    <row r="56" spans="4:23" ht="19.5" customHeight="1" x14ac:dyDescent="0.25">
      <c r="D56" s="71">
        <v>8</v>
      </c>
      <c r="E56" s="71">
        <v>12</v>
      </c>
      <c r="I56" s="195" t="str">
        <f>Lexique!C128</f>
        <v>empreinte familiale</v>
      </c>
      <c r="J56" s="195"/>
      <c r="K56" s="196">
        <f>D90</f>
        <v>0.65</v>
      </c>
      <c r="L56" s="195"/>
      <c r="M56" s="195" t="str">
        <f>Lexique!C128</f>
        <v>empreinte familiale</v>
      </c>
      <c r="N56" s="195"/>
      <c r="O56" s="196">
        <f>E90</f>
        <v>0.875</v>
      </c>
      <c r="P56" s="195"/>
      <c r="Q56" s="195"/>
      <c r="R56" s="195"/>
      <c r="S56" s="195"/>
      <c r="T56" s="195" t="str">
        <f>Lexique!C128</f>
        <v>empreinte familiale</v>
      </c>
      <c r="U56" s="195"/>
      <c r="V56" s="196">
        <f t="shared" si="9"/>
        <v>0.22499999999999998</v>
      </c>
      <c r="W56" s="195"/>
    </row>
    <row r="57" spans="4:23" ht="19.5" customHeight="1" x14ac:dyDescent="0.25">
      <c r="D57" s="71">
        <v>-0.38867924528301889</v>
      </c>
      <c r="E57" s="71">
        <v>-0.77924528301886797</v>
      </c>
    </row>
    <row r="58" spans="4:23" ht="19.5" customHeight="1" x14ac:dyDescent="0.25">
      <c r="D58" s="71">
        <v>0.11509433962264151</v>
      </c>
      <c r="E58" s="71">
        <v>0.24150943396226415</v>
      </c>
    </row>
    <row r="59" spans="4:23" ht="19.5" customHeight="1" x14ac:dyDescent="0.25">
      <c r="D59" s="71">
        <v>1.3207547169811321E-2</v>
      </c>
      <c r="E59" s="71">
        <v>2.2641509433962263E-2</v>
      </c>
    </row>
    <row r="60" spans="4:23" ht="19.5" customHeight="1" x14ac:dyDescent="0.25">
      <c r="D60" s="71">
        <v>-6.4150943396226415E-2</v>
      </c>
      <c r="E60" s="71">
        <v>-6.981132075471698E-2</v>
      </c>
    </row>
    <row r="61" spans="4:23" ht="19.5" customHeight="1" x14ac:dyDescent="0.25">
      <c r="D61" s="71">
        <v>106</v>
      </c>
      <c r="E61" s="71">
        <v>106</v>
      </c>
    </row>
    <row r="62" spans="4:23" ht="19.5" customHeight="1" x14ac:dyDescent="0.25">
      <c r="D62" s="71" t="s">
        <v>317</v>
      </c>
      <c r="E62" s="71" t="s">
        <v>317</v>
      </c>
    </row>
    <row r="63" spans="4:23" ht="19.5" customHeight="1" x14ac:dyDescent="0.25">
      <c r="D63" s="71">
        <v>12</v>
      </c>
      <c r="E63" s="71">
        <v>46</v>
      </c>
    </row>
    <row r="64" spans="4:23" ht="19.5" customHeight="1" x14ac:dyDescent="0.25">
      <c r="D64" s="71">
        <v>4</v>
      </c>
      <c r="E64" s="71">
        <v>12</v>
      </c>
    </row>
    <row r="65" spans="4:5" ht="19.5" customHeight="1" x14ac:dyDescent="0.25">
      <c r="D65" s="71">
        <v>0</v>
      </c>
      <c r="E65" s="71">
        <v>4</v>
      </c>
    </row>
    <row r="66" spans="4:5" ht="19.5" customHeight="1" x14ac:dyDescent="0.25">
      <c r="D66" s="71">
        <v>2</v>
      </c>
      <c r="E66" s="71">
        <v>0</v>
      </c>
    </row>
    <row r="67" spans="4:5" ht="19.5" customHeight="1" x14ac:dyDescent="0.25">
      <c r="D67" s="71">
        <v>-0.22553191489361701</v>
      </c>
      <c r="E67" s="71">
        <v>-0.90212765957446805</v>
      </c>
    </row>
    <row r="68" spans="4:5" ht="19.5" customHeight="1" x14ac:dyDescent="0.25">
      <c r="D68" s="71">
        <v>1.276595744680851E-2</v>
      </c>
      <c r="E68" s="71">
        <v>8.5106382978723402E-2</v>
      </c>
    </row>
    <row r="69" spans="4:5" ht="19.5" customHeight="1" x14ac:dyDescent="0.25">
      <c r="D69" s="71">
        <v>0</v>
      </c>
      <c r="E69" s="71">
        <v>1.276595744680851E-2</v>
      </c>
    </row>
    <row r="70" spans="4:5" ht="19.5" customHeight="1" x14ac:dyDescent="0.25">
      <c r="D70" s="71">
        <v>-2.553191489361702E-2</v>
      </c>
      <c r="E70" s="71">
        <v>0</v>
      </c>
    </row>
    <row r="71" spans="4:5" ht="19.5" customHeight="1" x14ac:dyDescent="0.25">
      <c r="D71" s="71">
        <v>47</v>
      </c>
      <c r="E71" s="71">
        <v>47</v>
      </c>
    </row>
    <row r="72" spans="4:5" ht="19.5" customHeight="1" x14ac:dyDescent="0.25">
      <c r="D72" s="71" t="s">
        <v>318</v>
      </c>
      <c r="E72" s="71" t="s">
        <v>318</v>
      </c>
    </row>
    <row r="73" spans="4:5" ht="19.5" customHeight="1" x14ac:dyDescent="0.25">
      <c r="D73" s="71">
        <v>16</v>
      </c>
      <c r="E73" s="71">
        <v>33</v>
      </c>
    </row>
    <row r="74" spans="4:5" ht="19.5" customHeight="1" x14ac:dyDescent="0.25">
      <c r="D74" s="71">
        <v>11</v>
      </c>
      <c r="E74" s="71">
        <v>33</v>
      </c>
    </row>
    <row r="75" spans="4:5" ht="19.5" customHeight="1" x14ac:dyDescent="0.25">
      <c r="D75" s="71">
        <v>0</v>
      </c>
      <c r="E75" s="71">
        <v>11</v>
      </c>
    </row>
    <row r="76" spans="4:5" ht="19.5" customHeight="1" x14ac:dyDescent="0.25">
      <c r="D76" s="71">
        <v>5</v>
      </c>
      <c r="E76" s="71">
        <v>0</v>
      </c>
    </row>
    <row r="77" spans="4:5" ht="19.5" customHeight="1" x14ac:dyDescent="0.25">
      <c r="D77" s="71">
        <v>-0.32222222222222224</v>
      </c>
      <c r="E77" s="71">
        <v>-0.73333333333333328</v>
      </c>
    </row>
    <row r="78" spans="4:5" ht="19.5" customHeight="1" x14ac:dyDescent="0.25">
      <c r="D78" s="71">
        <v>3.3333333333333333E-2</v>
      </c>
      <c r="E78" s="71">
        <v>0.22222222222222221</v>
      </c>
    </row>
    <row r="79" spans="4:5" ht="19.5" customHeight="1" x14ac:dyDescent="0.25">
      <c r="D79" s="71">
        <v>0</v>
      </c>
      <c r="E79" s="71">
        <v>3.3333333333333333E-2</v>
      </c>
    </row>
    <row r="80" spans="4:5" ht="19.5" customHeight="1" x14ac:dyDescent="0.25">
      <c r="D80" s="71">
        <v>-6.6666666666666666E-2</v>
      </c>
      <c r="E80" s="71">
        <v>0</v>
      </c>
    </row>
    <row r="81" spans="4:5" ht="19.5" customHeight="1" x14ac:dyDescent="0.25">
      <c r="D81" s="71">
        <v>18</v>
      </c>
      <c r="E81" s="71">
        <v>18</v>
      </c>
    </row>
    <row r="82" spans="4:5" ht="19.5" customHeight="1" x14ac:dyDescent="0.25">
      <c r="D82" s="71">
        <v>0.62666666666666704</v>
      </c>
      <c r="E82" s="71">
        <v>0.70750000000000024</v>
      </c>
    </row>
    <row r="83" spans="4:5" ht="19.5" customHeight="1" x14ac:dyDescent="0.25">
      <c r="D83" s="71">
        <v>0.71666666666666667</v>
      </c>
      <c r="E83" s="71">
        <v>0.84166666666666667</v>
      </c>
    </row>
    <row r="84" spans="4:5" ht="19.5" customHeight="1" x14ac:dyDescent="0.25">
      <c r="D84" s="71">
        <v>0.53388888888888952</v>
      </c>
      <c r="E84" s="71">
        <v>0.49944444444444497</v>
      </c>
    </row>
    <row r="85" spans="4:5" ht="19.5" customHeight="1" x14ac:dyDescent="0.25">
      <c r="D85" s="71">
        <v>0.88149999999999995</v>
      </c>
      <c r="E85" s="71">
        <v>0.84570000000000001</v>
      </c>
    </row>
    <row r="86" spans="4:5" ht="19.5" customHeight="1" x14ac:dyDescent="0.25">
      <c r="D86" s="71">
        <v>0.52083333333333337</v>
      </c>
      <c r="E86" s="71">
        <v>0.4375</v>
      </c>
    </row>
    <row r="87" spans="4:5" ht="19.5" customHeight="1" x14ac:dyDescent="0.25">
      <c r="D87" s="71">
        <v>0.16666666666666666</v>
      </c>
      <c r="E87" s="71">
        <v>0.4</v>
      </c>
    </row>
    <row r="88" spans="4:5" ht="19.5" customHeight="1" x14ac:dyDescent="0.25">
      <c r="D88" s="71">
        <v>0.3203125</v>
      </c>
      <c r="E88" s="71">
        <v>0.3984375</v>
      </c>
    </row>
    <row r="89" spans="4:5" ht="19.5" customHeight="1" x14ac:dyDescent="0.25">
      <c r="D89" s="71">
        <v>0.27083333333333331</v>
      </c>
      <c r="E89" s="71">
        <v>0.375</v>
      </c>
    </row>
    <row r="90" spans="4:5" ht="19.5" customHeight="1" x14ac:dyDescent="0.25">
      <c r="D90" s="71">
        <v>0.65</v>
      </c>
      <c r="E90" s="71">
        <v>0.875</v>
      </c>
    </row>
  </sheetData>
  <mergeCells count="15">
    <mergeCell ref="J45:L45"/>
    <mergeCell ref="N45:P45"/>
    <mergeCell ref="U5:W5"/>
    <mergeCell ref="U15:W15"/>
    <mergeCell ref="U25:W25"/>
    <mergeCell ref="U35:W35"/>
    <mergeCell ref="U45:W45"/>
    <mergeCell ref="J25:L25"/>
    <mergeCell ref="N25:P25"/>
    <mergeCell ref="J35:L35"/>
    <mergeCell ref="N35:P35"/>
    <mergeCell ref="J15:L15"/>
    <mergeCell ref="N15:P15"/>
    <mergeCell ref="J5:L5"/>
    <mergeCell ref="N5:P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6"/>
  <dimension ref="C4:X236"/>
  <sheetViews>
    <sheetView topLeftCell="A109" workbookViewId="0">
      <selection activeCell="H121" sqref="H121"/>
    </sheetView>
  </sheetViews>
  <sheetFormatPr baseColWidth="10" defaultRowHeight="15" x14ac:dyDescent="0.25"/>
  <cols>
    <col min="1" max="2" width="11.42578125" style="132"/>
    <col min="3" max="4" width="52.140625" style="132" customWidth="1"/>
    <col min="5" max="5" width="30.140625" style="132" customWidth="1"/>
    <col min="6" max="16384" width="11.42578125" style="132"/>
  </cols>
  <sheetData>
    <row r="4" spans="3:24" ht="31.5" x14ac:dyDescent="0.5">
      <c r="C4" s="132" t="str">
        <f>IF(Accueil!$H$49=1,D4,IF(Accueil!$H$49=2,IF(ISBLANK(E4),D4,E4),D4))</f>
        <v>Analyse psychologique du present</v>
      </c>
      <c r="D4" s="132" t="s">
        <v>674</v>
      </c>
      <c r="E4" s="132" t="s">
        <v>675</v>
      </c>
      <c r="F4" s="169"/>
      <c r="G4" s="130"/>
      <c r="H4" s="130"/>
    </row>
    <row r="5" spans="3:24" x14ac:dyDescent="0.25">
      <c r="C5" s="132" t="str">
        <f>IF(Accueil!$H$49=1,D5,IF(Accueil!$H$49=2,IF(ISBLANK(E5),D5,E5),D5))</f>
        <v>les qualités que nous avons</v>
      </c>
      <c r="D5" s="132" t="s">
        <v>676</v>
      </c>
      <c r="E5" s="132" t="s">
        <v>677</v>
      </c>
    </row>
    <row r="6" spans="3:24" x14ac:dyDescent="0.25">
      <c r="C6" s="132" t="str">
        <f>IF(Accueil!$H$49=1,D6,IF(Accueil!$H$49=2,IF(ISBLANK(E6),D6,E6),D6))</f>
        <v>ce qu'il serait bien de ne plus nourrir</v>
      </c>
      <c r="D6" s="132" t="s">
        <v>678</v>
      </c>
      <c r="E6" s="132" t="s">
        <v>679</v>
      </c>
    </row>
    <row r="7" spans="3:24" x14ac:dyDescent="0.25">
      <c r="C7" s="132" t="str">
        <f>IF(Accueil!$H$49=1,D7,IF(Accueil!$H$49=2,IF(ISBLANK(E7),D7,E7),D7))</f>
        <v>ce qu'il serait bien de régler</v>
      </c>
      <c r="D7" s="132" t="s">
        <v>680</v>
      </c>
      <c r="E7" s="132" t="s">
        <v>681</v>
      </c>
      <c r="X7" s="132">
        <v>7</v>
      </c>
    </row>
    <row r="8" spans="3:24" x14ac:dyDescent="0.25">
      <c r="C8" s="132" t="str">
        <f>IF(Accueil!$H$49=1,D8,IF(Accueil!$H$49=2,IF(ISBLANK(E8),D8,E8),D8))</f>
        <v>ce qui nous limite le plus</v>
      </c>
      <c r="D8" s="132" t="s">
        <v>682</v>
      </c>
      <c r="E8" s="132" t="s">
        <v>683</v>
      </c>
    </row>
    <row r="9" spans="3:24" x14ac:dyDescent="0.25">
      <c r="C9" s="132" t="str">
        <f>IF(Accueil!$H$49=1,D9,IF(Accueil!$H$49=2,IF(ISBLANK(E9),D9,E9),D9))</f>
        <v>ce dont nous avons le plus besoin</v>
      </c>
      <c r="D9" s="132" t="s">
        <v>684</v>
      </c>
      <c r="E9" s="132" t="s">
        <v>685</v>
      </c>
    </row>
    <row r="10" spans="3:24" x14ac:dyDescent="0.25">
      <c r="C10" s="132" t="str">
        <f>IF(Accueil!$H$49=1,D10,IF(Accueil!$H$49=2,IF(ISBLANK(E10),D10,E10),D10))</f>
        <v>ce que les autres apprécient le plus</v>
      </c>
      <c r="D10" s="132" t="s">
        <v>686</v>
      </c>
      <c r="E10" s="132" t="s">
        <v>687</v>
      </c>
    </row>
    <row r="11" spans="3:24" x14ac:dyDescent="0.25">
      <c r="C11" s="132" t="str">
        <f>IF(Accueil!$H$49=1,D11,IF(Accueil!$H$49=2,IF(ISBLANK(E11),D11,E11),D11))</f>
        <v>ce que les autres ne voient pas</v>
      </c>
      <c r="D11" s="132" t="s">
        <v>688</v>
      </c>
      <c r="E11" s="132" t="s">
        <v>689</v>
      </c>
    </row>
    <row r="12" spans="3:24" x14ac:dyDescent="0.25">
      <c r="C12" s="132" t="str">
        <f>IF(Accueil!$H$49=1,D12,IF(Accueil!$H$49=2,IF(ISBLANK(E12),D12,E12),D12))</f>
        <v>ce à quoi nous accordons trop d'importance</v>
      </c>
      <c r="D12" s="132" t="s">
        <v>690</v>
      </c>
      <c r="E12" s="132" t="s">
        <v>691</v>
      </c>
    </row>
    <row r="13" spans="3:24" x14ac:dyDescent="0.25">
      <c r="C13" s="132" t="str">
        <f>IF(Accueil!$H$49=1,D13,IF(Accueil!$H$49=2,IF(ISBLANK(E13),D13,E13),D13))</f>
        <v>ce que l'on nous reproche d'être</v>
      </c>
      <c r="D13" s="132" t="s">
        <v>692</v>
      </c>
      <c r="E13" s="132" t="s">
        <v>693</v>
      </c>
    </row>
    <row r="14" spans="3:24" x14ac:dyDescent="0.25">
      <c r="C14" s="132" t="str">
        <f>IF(Accueil!$H$49=1,D14,IF(Accueil!$H$49=2,IF(ISBLANK(E14),D14,E14),D14))</f>
        <v>ce que nous exagérons</v>
      </c>
      <c r="D14" s="132" t="s">
        <v>694</v>
      </c>
      <c r="E14" s="132" t="s">
        <v>695</v>
      </c>
    </row>
    <row r="15" spans="3:24" x14ac:dyDescent="0.25">
      <c r="C15" s="132" t="str">
        <f>IF(Accueil!$H$49=1,D15,IF(Accueil!$H$49=2,IF(ISBLANK(E15),D15,E15),D15))</f>
        <v>ce dont nous avons réellement besoin</v>
      </c>
      <c r="D15" s="132" t="s">
        <v>696</v>
      </c>
      <c r="E15" s="132" t="s">
        <v>697</v>
      </c>
    </row>
    <row r="16" spans="3:24" x14ac:dyDescent="0.25">
      <c r="C16" s="132" t="str">
        <f>IF(Accueil!$H$49=1,D16,IF(Accueil!$H$49=2,IF(ISBLANK(E16),D16,E16),D16))</f>
        <v>ce que nous mettons comme limite</v>
      </c>
      <c r="D16" s="132" t="s">
        <v>698</v>
      </c>
      <c r="E16" s="132" t="s">
        <v>699</v>
      </c>
    </row>
    <row r="17" spans="3:5" x14ac:dyDescent="0.25">
      <c r="C17" s="132" t="str">
        <f>IF(Accueil!$H$49=1,D17,IF(Accueil!$H$49=2,IF(ISBLANK(E17),D17,E17),D17))</f>
        <v>ce que nous ne voulons pas voir</v>
      </c>
      <c r="D17" s="132" t="s">
        <v>700</v>
      </c>
      <c r="E17" s="132" t="s">
        <v>701</v>
      </c>
    </row>
    <row r="18" spans="3:5" x14ac:dyDescent="0.25">
      <c r="C18" s="132" t="str">
        <f>IF(Accueil!$H$49=1,D18,IF(Accueil!$H$49=2,IF(ISBLANK(E18),D18,E18),D18))</f>
        <v>Thèmes</v>
      </c>
      <c r="D18" s="132" t="s">
        <v>702</v>
      </c>
      <c r="E18" s="132" t="s">
        <v>703</v>
      </c>
    </row>
    <row r="19" spans="3:5" x14ac:dyDescent="0.25">
      <c r="C19" s="132" t="str">
        <f>IF(Accueil!$H$49=1,D19,IF(Accueil!$H$49=2,IF(ISBLANK(E19),D19,E19),D19))</f>
        <v>Valeur</v>
      </c>
      <c r="D19" s="132" t="s">
        <v>704</v>
      </c>
      <c r="E19" s="132" t="s">
        <v>705</v>
      </c>
    </row>
    <row r="20" spans="3:5" x14ac:dyDescent="0.25">
      <c r="C20" s="132" t="str">
        <f>IF(Accueil!$H$49=1,D20,IF(Accueil!$H$49=2,IF(ISBLANK(E20),D20,E20),D20))</f>
        <v>Organe</v>
      </c>
      <c r="D20" s="132" t="s">
        <v>706</v>
      </c>
      <c r="E20" s="132" t="s">
        <v>707</v>
      </c>
    </row>
    <row r="21" spans="3:5" x14ac:dyDescent="0.25">
      <c r="C21" s="132" t="str">
        <f>IF(Accueil!$H$49=1,D21,IF(Accueil!$H$49=2,IF(ISBLANK(E21),D21,E21),D21))</f>
        <v>Couleurs</v>
      </c>
      <c r="D21" s="132" t="s">
        <v>708</v>
      </c>
      <c r="E21" s="132" t="s">
        <v>709</v>
      </c>
    </row>
    <row r="22" spans="3:5" x14ac:dyDescent="0.25">
      <c r="C22" s="132" t="str">
        <f>IF(Accueil!$H$49=1,D22,IF(Accueil!$H$49=2,IF(ISBLANK(E22),D22,E22),D22))</f>
        <v>Interprétation</v>
      </c>
      <c r="D22" s="132" t="s">
        <v>710</v>
      </c>
      <c r="E22" s="132" t="s">
        <v>711</v>
      </c>
    </row>
    <row r="23" spans="3:5" x14ac:dyDescent="0.25">
      <c r="C23" s="132" t="str">
        <f>IF(Accueil!$H$49=1,D23,IF(Accueil!$H$49=2,IF(ISBLANK(E23),D23,E23),D23))</f>
        <v>Code</v>
      </c>
      <c r="D23" s="132" t="s">
        <v>712</v>
      </c>
      <c r="E23" s="132" t="s">
        <v>713</v>
      </c>
    </row>
    <row r="24" spans="3:5" x14ac:dyDescent="0.25">
      <c r="C24" s="132" t="str">
        <f>IF(Accueil!$H$49=1,D24,IF(Accueil!$H$49=2,IF(ISBLANK(E24),D24,E24),D24))</f>
        <v>Harmonique</v>
      </c>
      <c r="D24" s="132" t="s">
        <v>245</v>
      </c>
    </row>
    <row r="25" spans="3:5" x14ac:dyDescent="0.25">
      <c r="C25" s="132" t="str">
        <f>IF(Accueil!$H$49=1,D25,IF(Accueil!$H$49=2,IF(ISBLANK(E25),D25,E25),D25))</f>
        <v>Mémoires ancestrales</v>
      </c>
      <c r="D25" s="132" t="s">
        <v>714</v>
      </c>
    </row>
    <row r="26" spans="3:5" x14ac:dyDescent="0.25">
      <c r="C26" s="132" t="str">
        <f>IF(Accueil!$H$49=1,D26,IF(Accueil!$H$49=2,IF(ISBLANK(E26),D26,E26),D26))</f>
        <v xml:space="preserve">ce qui a toujours été apprécié : </v>
      </c>
      <c r="D26" s="132" t="s">
        <v>715</v>
      </c>
    </row>
    <row r="27" spans="3:5" x14ac:dyDescent="0.25">
      <c r="C27" s="132" t="str">
        <f>IF(Accueil!$H$49=1,D27,IF(Accueil!$H$49=2,IF(ISBLANK(E27),D27,E27),D27))</f>
        <v>ce qui justifie certain comportements:</v>
      </c>
      <c r="D27" s="132" t="s">
        <v>716</v>
      </c>
    </row>
    <row r="28" spans="3:5" x14ac:dyDescent="0.25">
      <c r="C28" s="132" t="str">
        <f>IF(Accueil!$H$49=1,D28,IF(Accueil!$H$49=2,IF(ISBLANK(E28),D28,E28),D28))</f>
        <v>ce qui nous limite depuis longtemps</v>
      </c>
      <c r="D28" s="132" t="s">
        <v>717</v>
      </c>
    </row>
    <row r="29" spans="3:5" x14ac:dyDescent="0.25">
      <c r="C29" s="132" t="str">
        <f>IF(Accueil!$H$49=1,D29,IF(Accueil!$H$49=2,IF(ISBLANK(E29),D29,E29),D29))</f>
        <v xml:space="preserve">ce dont nous avons toujours eu besoin : </v>
      </c>
      <c r="D29" s="132" t="s">
        <v>718</v>
      </c>
    </row>
    <row r="30" spans="3:5" x14ac:dyDescent="0.25">
      <c r="C30" s="132" t="str">
        <f>IF(Accueil!$H$49=1,D30,IF(Accueil!$H$49=2,IF(ISBLANK(E30),D30,E30),D30))</f>
        <v xml:space="preserve">ce qui a toujours été apprécié : </v>
      </c>
      <c r="D30" s="132" t="s">
        <v>715</v>
      </c>
    </row>
    <row r="31" spans="3:5" x14ac:dyDescent="0.25">
      <c r="C31" s="132" t="str">
        <f>IF(Accueil!$H$49=1,D31,IF(Accueil!$H$49=2,IF(ISBLANK(E31),D31,E31),D31))</f>
        <v>ce qui est aurait dû être réglé :</v>
      </c>
      <c r="D31" s="132" t="s">
        <v>719</v>
      </c>
    </row>
    <row r="32" spans="3:5" x14ac:dyDescent="0.25">
      <c r="C32" s="132" t="str">
        <f>IF(Accueil!$H$49=1,D32,IF(Accueil!$H$49=2,IF(ISBLANK(E32),D32,E32),D32))</f>
        <v>ce qui nous limite depuis longtemps</v>
      </c>
      <c r="D32" s="132" t="s">
        <v>717</v>
      </c>
    </row>
    <row r="33" spans="3:5" x14ac:dyDescent="0.25">
      <c r="C33" s="132" t="str">
        <f>IF(Accueil!$H$49=1,D33,IF(Accueil!$H$49=2,IF(ISBLANK(E33),D33,E33),D33))</f>
        <v xml:space="preserve">ce dont nous avons toujours eu besoin : </v>
      </c>
      <c r="D33" s="132" t="s">
        <v>718</v>
      </c>
    </row>
    <row r="34" spans="3:5" x14ac:dyDescent="0.25">
      <c r="C34" s="132" t="str">
        <f>IF(Accueil!$H$49=1,D34,IF(Accueil!$H$49=2,IF(ISBLANK(E34),D34,E34),D34))</f>
        <v>DROITE</v>
      </c>
      <c r="D34" s="132" t="s">
        <v>288</v>
      </c>
      <c r="E34" s="132" t="s">
        <v>720</v>
      </c>
    </row>
    <row r="35" spans="3:5" x14ac:dyDescent="0.25">
      <c r="C35" s="132" t="str">
        <f>IF(Accueil!$H$49=1,D35,IF(Accueil!$H$49=2,IF(ISBLANK(E35),D35,E35),D35))</f>
        <v>GAUCHE</v>
      </c>
      <c r="D35" s="132" t="s">
        <v>346</v>
      </c>
      <c r="E35" s="132" t="s">
        <v>721</v>
      </c>
    </row>
    <row r="36" spans="3:5" x14ac:dyDescent="0.25">
      <c r="C36" s="132" t="str">
        <f>IF(Accueil!$H$49=1,D36,IF(Accueil!$H$49=2,IF(ISBLANK(E36),D36,E36),D36))</f>
        <v>Potentialité  en lien avec le présent</v>
      </c>
      <c r="D36" s="132" t="s">
        <v>722</v>
      </c>
    </row>
    <row r="37" spans="3:5" ht="18.75" x14ac:dyDescent="0.25">
      <c r="C37" s="132" t="str">
        <f>IF(Accueil!$H$49=1,D37,IF(Accueil!$H$49=2,IF(ISBLANK(E37),D37,E37),D37))</f>
        <v>ce qui nous inspire le plus à long terme</v>
      </c>
      <c r="D37" s="132" t="s">
        <v>723</v>
      </c>
      <c r="E37" s="170" t="s">
        <v>724</v>
      </c>
    </row>
    <row r="38" spans="3:5" ht="18.75" x14ac:dyDescent="0.25">
      <c r="C38" s="132" t="str">
        <f>IF(Accueil!$H$49=1,D38,IF(Accueil!$H$49=2,IF(ISBLANK(E38),D38,E38),D38))</f>
        <v>les qualités que nous avons, ce qui nous attire le plus</v>
      </c>
      <c r="D38" s="132" t="s">
        <v>725</v>
      </c>
      <c r="E38" s="171" t="s">
        <v>726</v>
      </c>
    </row>
    <row r="39" spans="3:5" ht="18.75" x14ac:dyDescent="0.25">
      <c r="C39" s="132" t="str">
        <f>IF(Accueil!$H$49=1,D39,IF(Accueil!$H$49=2,IF(ISBLANK(E39),D39,E39),D39))</f>
        <v>ce qu’il serait bien de ne plus nourrir comme comportement</v>
      </c>
      <c r="D39" s="132" t="s">
        <v>727</v>
      </c>
      <c r="E39" s="170" t="s">
        <v>679</v>
      </c>
    </row>
    <row r="40" spans="3:5" ht="18.75" x14ac:dyDescent="0.25">
      <c r="C40" s="132" t="str">
        <f>IF(Accueil!$H$49=1,D40,IF(Accueil!$H$49=2,IF(ISBLANK(E40),D40,E40),D40))</f>
        <v>ce dont nous avons le plus besoin</v>
      </c>
      <c r="D40" s="132" t="s">
        <v>684</v>
      </c>
      <c r="E40" s="171" t="s">
        <v>685</v>
      </c>
    </row>
    <row r="41" spans="3:5" ht="18.75" x14ac:dyDescent="0.25">
      <c r="C41" s="132" t="str">
        <f>IF(Accueil!$H$49=1,D41,IF(Accueil!$H$49=2,IF(ISBLANK(E41),D41,E41),D41))</f>
        <v>ce qu'il faut limiter dans le temps</v>
      </c>
      <c r="D41" s="132" t="s">
        <v>728</v>
      </c>
      <c r="E41" s="170" t="s">
        <v>729</v>
      </c>
    </row>
    <row r="42" spans="3:5" ht="18.75" x14ac:dyDescent="0.25">
      <c r="C42" s="132" t="str">
        <f>IF(Accueil!$H$49=1,D42,IF(Accueil!$H$49=2,IF(ISBLANK(E42),D42,E42),D42))</f>
        <v>ce qui nous empêche d'évoluer</v>
      </c>
      <c r="D42" s="132" t="s">
        <v>730</v>
      </c>
      <c r="E42" s="171" t="s">
        <v>731</v>
      </c>
    </row>
    <row r="43" spans="3:5" ht="18.75" x14ac:dyDescent="0.25">
      <c r="C43" s="132" t="str">
        <f>IF(Accueil!$H$49=1,D43,IF(Accueil!$H$49=2,IF(ISBLANK(E43),D43,E43),D43))</f>
        <v>ce que les autres apprécient le plus</v>
      </c>
      <c r="D43" s="132" t="s">
        <v>686</v>
      </c>
      <c r="E43" s="170" t="s">
        <v>732</v>
      </c>
    </row>
    <row r="44" spans="3:5" ht="18.75" x14ac:dyDescent="0.25">
      <c r="C44" s="132" t="str">
        <f>IF(Accueil!$H$49=1,D44,IF(Accueil!$H$49=2,IF(ISBLANK(E44),D44,E44),D44))</f>
        <v>ce que les autres ne voient pas encore</v>
      </c>
      <c r="D44" s="132" t="s">
        <v>733</v>
      </c>
      <c r="E44" s="171" t="s">
        <v>734</v>
      </c>
    </row>
    <row r="45" spans="3:5" ht="18.75" x14ac:dyDescent="0.25">
      <c r="C45" s="132" t="str">
        <f>IF(Accueil!$H$49=1,D45,IF(Accueil!$H$49=2,IF(ISBLANK(E45),D45,E45),D45))</f>
        <v>ce à quoi nous accordons trop d'importance</v>
      </c>
      <c r="D45" s="132" t="s">
        <v>690</v>
      </c>
      <c r="E45" s="170" t="s">
        <v>691</v>
      </c>
    </row>
    <row r="46" spans="3:5" ht="18.75" x14ac:dyDescent="0.25">
      <c r="C46" s="132" t="str">
        <f>IF(Accueil!$H$49=1,D46,IF(Accueil!$H$49=2,IF(ISBLANK(E46),D46,E46),D46))</f>
        <v>ce que l'on nous reproche d'être</v>
      </c>
      <c r="D46" s="132" t="s">
        <v>692</v>
      </c>
      <c r="E46" s="171" t="s">
        <v>693</v>
      </c>
    </row>
    <row r="47" spans="3:5" ht="18.75" x14ac:dyDescent="0.25">
      <c r="C47" s="132" t="str">
        <f>IF(Accueil!$H$49=1,D47,IF(Accueil!$H$49=2,IF(ISBLANK(E47),D47,E47),D47))</f>
        <v>ce que nous exagérons</v>
      </c>
      <c r="D47" s="132" t="s">
        <v>694</v>
      </c>
      <c r="E47" s="170" t="s">
        <v>695</v>
      </c>
    </row>
    <row r="48" spans="3:5" ht="18.75" x14ac:dyDescent="0.25">
      <c r="C48" s="132" t="str">
        <f>IF(Accueil!$H$49=1,D48,IF(Accueil!$H$49=2,IF(ISBLANK(E48),D48,E48),D48))</f>
        <v>ce que les autres perçoivent de nous</v>
      </c>
      <c r="D48" s="132" t="s">
        <v>735</v>
      </c>
      <c r="E48" s="172" t="s">
        <v>736</v>
      </c>
    </row>
    <row r="49" spans="3:8" x14ac:dyDescent="0.25">
      <c r="C49" s="132">
        <f>IF(Accueil!$H$49=1,D49,IF(Accueil!$H$49=2,IF(ISBLANK(E49),D49,E49),D49))</f>
        <v>0</v>
      </c>
    </row>
    <row r="50" spans="3:8" x14ac:dyDescent="0.25">
      <c r="C50" s="132" t="str">
        <f>IF(Accueil!$H$49=1,D50,IF(Accueil!$H$49=2,IF(ISBLANK(E50),D50,E50),D50))</f>
        <v>Qualité</v>
      </c>
      <c r="D50" s="132" t="s">
        <v>737</v>
      </c>
    </row>
    <row r="51" spans="3:8" x14ac:dyDescent="0.25">
      <c r="C51" s="132" t="str">
        <f>IF(Accueil!$H$49=1,D51,IF(Accueil!$H$49=2,IF(ISBLANK(E51),D51,E51),D51))</f>
        <v>Réactivité</v>
      </c>
      <c r="D51" s="132" t="s">
        <v>738</v>
      </c>
    </row>
    <row r="52" spans="3:8" x14ac:dyDescent="0.25">
      <c r="C52" s="132" t="str">
        <f>IF(Accueil!$H$49=1,D52,IF(Accueil!$H$49=2,IF(ISBLANK(E52),D52,E52),D52))</f>
        <v>Limite</v>
      </c>
      <c r="D52" s="132" t="s">
        <v>739</v>
      </c>
    </row>
    <row r="53" spans="3:8" x14ac:dyDescent="0.25">
      <c r="C53" s="132" t="str">
        <f>IF(Accueil!$H$49=1,D53,IF(Accueil!$H$49=2,IF(ISBLANK(E53),D53,E53),D53))</f>
        <v>Besoin</v>
      </c>
      <c r="D53" s="132" t="s">
        <v>740</v>
      </c>
    </row>
    <row r="54" spans="3:8" x14ac:dyDescent="0.25">
      <c r="C54" s="132">
        <f>IF(Accueil!$H$49=1,D54,IF(Accueil!$H$49=2,IF(ISBLANK(E54),D54,E54),D54))</f>
        <v>0</v>
      </c>
    </row>
    <row r="55" spans="3:8" ht="32.25" thickBot="1" x14ac:dyDescent="0.55000000000000004">
      <c r="C55" s="132" t="str">
        <f>IF(Accueil!$H$49=1,D55,IF(Accueil!$H$49=2,IF(ISBLANK(E55),D55,E55),D55))</f>
        <v xml:space="preserve">Couleurs Vibratoires </v>
      </c>
      <c r="D55" s="132" t="s">
        <v>741</v>
      </c>
      <c r="E55" s="173" t="s">
        <v>742</v>
      </c>
      <c r="F55" s="174"/>
      <c r="G55" s="174"/>
      <c r="H55" s="174"/>
    </row>
    <row r="56" spans="3:8" ht="19.5" thickBot="1" x14ac:dyDescent="0.35">
      <c r="C56" s="132" t="str">
        <f>IF(Accueil!$H$49=1,D56,IF(Accueil!$H$49=2,IF(ISBLANK(E56),D56,E56),D56))</f>
        <v>Interprétation à droite</v>
      </c>
      <c r="D56" s="132" t="s">
        <v>743</v>
      </c>
      <c r="E56" s="175" t="s">
        <v>744</v>
      </c>
    </row>
    <row r="57" spans="3:8" ht="19.5" thickBot="1" x14ac:dyDescent="0.35">
      <c r="C57" s="132" t="str">
        <f>IF(Accueil!$H$49=1,D57,IF(Accueil!$H$49=2,IF(ISBLANK(E57),D57,E57),D57))</f>
        <v>Interprétation à gauche</v>
      </c>
      <c r="D57" s="132" t="s">
        <v>745</v>
      </c>
      <c r="E57" s="175" t="s">
        <v>746</v>
      </c>
    </row>
    <row r="58" spans="3:8" x14ac:dyDescent="0.25">
      <c r="C58" s="132" t="str">
        <f>IF(Accueil!$H$49=1,D58,IF(Accueil!$H$49=2,IF(ISBLANK(E58),D58,E58),D58))</f>
        <v>Les besoins</v>
      </c>
      <c r="D58" s="132" t="s">
        <v>747</v>
      </c>
      <c r="E58" s="136" t="s">
        <v>748</v>
      </c>
    </row>
    <row r="59" spans="3:8" x14ac:dyDescent="0.25">
      <c r="C59" s="132" t="str">
        <f>IF(Accueil!$H$49=1,D59,IF(Accueil!$H$49=2,IF(ISBLANK(E59),D59,E59),D59))</f>
        <v>Les limitations</v>
      </c>
      <c r="D59" s="132" t="s">
        <v>749</v>
      </c>
      <c r="E59" s="136" t="s">
        <v>750</v>
      </c>
    </row>
    <row r="60" spans="3:8" x14ac:dyDescent="0.25">
      <c r="C60" s="132" t="str">
        <f>IF(Accueil!$H$49=1,D60,IF(Accueil!$H$49=2,IF(ISBLANK(E60),D60,E60),D60))</f>
        <v>Les qualités / harmonies</v>
      </c>
      <c r="D60" s="132" t="s">
        <v>751</v>
      </c>
      <c r="E60" s="136" t="s">
        <v>752</v>
      </c>
    </row>
    <row r="61" spans="3:8" x14ac:dyDescent="0.25">
      <c r="C61" s="132" t="str">
        <f>IF(Accueil!$H$49=1,D61,IF(Accueil!$H$49=2,IF(ISBLANK(E61),D61,E61),D61))</f>
        <v>Les résistances/ réactivités</v>
      </c>
      <c r="D61" s="132" t="s">
        <v>753</v>
      </c>
      <c r="E61" s="136" t="s">
        <v>754</v>
      </c>
    </row>
    <row r="62" spans="3:8" x14ac:dyDescent="0.25">
      <c r="C62" s="132" t="str">
        <f>IF(Accueil!$H$49=1,D62,IF(Accueil!$H$49=2,IF(ISBLANK(E62),D62,E62),D62))</f>
        <v>Le + des besoins/limitations</v>
      </c>
      <c r="D62" s="132" t="s">
        <v>755</v>
      </c>
      <c r="E62" s="136" t="s">
        <v>756</v>
      </c>
    </row>
    <row r="63" spans="3:8" x14ac:dyDescent="0.25">
      <c r="C63" s="132" t="str">
        <f>IF(Accueil!$H$49=1,D63,IF(Accueil!$H$49=2,IF(ISBLANK(E63),D63,E63),D63))</f>
        <v>Le + des excitations/qualités</v>
      </c>
      <c r="D63" s="132" t="s">
        <v>757</v>
      </c>
      <c r="E63" s="136" t="s">
        <v>758</v>
      </c>
    </row>
    <row r="64" spans="3:8" x14ac:dyDescent="0.25">
      <c r="C64" s="132" t="str">
        <f>IF(Accueil!$H$49=1,D64,IF(Accueil!$H$49=2,IF(ISBLANK(E64),D64,E64),D64))</f>
        <v>Le + entre les 4 catégories</v>
      </c>
      <c r="D64" s="132" t="s">
        <v>759</v>
      </c>
      <c r="E64" s="136" t="s">
        <v>760</v>
      </c>
    </row>
    <row r="65" spans="3:5" x14ac:dyDescent="0.25">
      <c r="C65" s="132" t="str">
        <f>IF(Accueil!$H$49=1,D65,IF(Accueil!$H$49=2,IF(ISBLANK(E65),D65,E65),D65))</f>
        <v xml:space="preserve">Seuil </v>
      </c>
      <c r="D65" s="132" t="s">
        <v>761</v>
      </c>
    </row>
    <row r="66" spans="3:5" x14ac:dyDescent="0.25">
      <c r="C66" s="132">
        <f>IF(Accueil!$H$49=1,D66,IF(Accueil!$H$49=2,IF(ISBLANK(E66),D66,E66),D66))</f>
        <v>0</v>
      </c>
    </row>
    <row r="67" spans="3:5" ht="31.5" x14ac:dyDescent="0.5">
      <c r="C67" s="132" t="str">
        <f>IF(Accueil!$H$49=1,D67,IF(Accueil!$H$49=2,IF(ISBLANK(E67),D67,E67),D67))</f>
        <v>Couleurs Vibratoires corporelles</v>
      </c>
      <c r="D67" s="132" t="s">
        <v>371</v>
      </c>
      <c r="E67" s="173" t="s">
        <v>762</v>
      </c>
    </row>
    <row r="68" spans="3:5" x14ac:dyDescent="0.25">
      <c r="C68" s="132" t="str">
        <f>IF(Accueil!$H$49=1,D68,IF(Accueil!$H$49=2,IF(ISBLANK(E68),D68,E68),D68))</f>
        <v>ARRIERE</v>
      </c>
      <c r="D68" s="132" t="s">
        <v>372</v>
      </c>
    </row>
    <row r="69" spans="3:5" x14ac:dyDescent="0.25">
      <c r="C69" s="132" t="str">
        <f>IF(Accueil!$H$49=1,D69,IF(Accueil!$H$49=2,IF(ISBLANK(E69),D69,E69),D69))</f>
        <v>DEVANT</v>
      </c>
      <c r="D69" s="132" t="s">
        <v>386</v>
      </c>
    </row>
    <row r="70" spans="3:5" x14ac:dyDescent="0.25">
      <c r="C70" s="132">
        <f>IF(Accueil!$H$49=1,D70,IF(Accueil!$H$49=2,IF(ISBLANK(E70),D70,E70),D70))</f>
        <v>0</v>
      </c>
    </row>
    <row r="71" spans="3:5" x14ac:dyDescent="0.25">
      <c r="C71" s="132" t="str">
        <f>IF(Accueil!$H$49=1,D71,IF(Accueil!$H$49=2,IF(ISBLANK(E71),D71,E71),D71))</f>
        <v>Blocage</v>
      </c>
      <c r="D71" s="132" t="s">
        <v>394</v>
      </c>
    </row>
    <row r="72" spans="3:5" x14ac:dyDescent="0.25">
      <c r="C72" s="132" t="str">
        <f>IF(Accueil!$H$49=1,D72,IF(Accueil!$H$49=2,IF(ISBLANK(E72),D72,E72),D72))</f>
        <v>Limite/peur</v>
      </c>
      <c r="D72" s="132" t="s">
        <v>395</v>
      </c>
    </row>
    <row r="73" spans="3:5" x14ac:dyDescent="0.25">
      <c r="C73" s="132" t="str">
        <f>IF(Accueil!$H$49=1,D73,IF(Accueil!$H$49=2,IF(ISBLANK(E73),D73,E73),D73))</f>
        <v>Détachement</v>
      </c>
      <c r="D73" s="132" t="s">
        <v>396</v>
      </c>
    </row>
    <row r="74" spans="3:5" x14ac:dyDescent="0.25">
      <c r="C74" s="132" t="str">
        <f>IF(Accueil!$H$49=1,D74,IF(Accueil!$H$49=2,IF(ISBLANK(E74),D74,E74),D74))</f>
        <v>Harmonie</v>
      </c>
      <c r="D74" s="132" t="s">
        <v>397</v>
      </c>
    </row>
    <row r="75" spans="3:5" x14ac:dyDescent="0.25">
      <c r="C75" s="132" t="str">
        <f>IF(Accueil!$H$49=1,D75,IF(Accueil!$H$49=2,IF(ISBLANK(E75),D75,E75),D75))</f>
        <v>neutre</v>
      </c>
      <c r="D75" s="132" t="s">
        <v>763</v>
      </c>
    </row>
    <row r="76" spans="3:5" x14ac:dyDescent="0.25">
      <c r="C76" s="132" t="str">
        <f>IF(Accueil!$H$49=1,D76,IF(Accueil!$H$49=2,IF(ISBLANK(E76),D76,E76),D76))</f>
        <v>Action en harmonie</v>
      </c>
      <c r="D76" s="132" t="s">
        <v>398</v>
      </c>
    </row>
    <row r="77" spans="3:5" x14ac:dyDescent="0.25">
      <c r="C77" s="132" t="str">
        <f>IF(Accueil!$H$49=1,D77,IF(Accueil!$H$49=2,IF(ISBLANK(E77),D77,E77),D77))</f>
        <v>Action/ besoin</v>
      </c>
      <c r="D77" s="132" t="s">
        <v>399</v>
      </c>
    </row>
    <row r="78" spans="3:5" x14ac:dyDescent="0.25">
      <c r="C78" s="132" t="str">
        <f>IF(Accueil!$H$49=1,D78,IF(Accueil!$H$49=2,IF(ISBLANK(E78),D78,E78),D78))</f>
        <v>Excess</v>
      </c>
      <c r="D78" s="132" t="s">
        <v>400</v>
      </c>
    </row>
    <row r="79" spans="3:5" x14ac:dyDescent="0.25">
      <c r="C79" s="132" t="str">
        <f>IF(Accueil!$H$49=1,D79,IF(Accueil!$H$49=2,IF(ISBLANK(E79),D79,E79),D79))</f>
        <v>Réactivité</v>
      </c>
      <c r="D79" s="132" t="s">
        <v>738</v>
      </c>
    </row>
    <row r="80" spans="3:5" x14ac:dyDescent="0.25">
      <c r="C80" s="132" t="str">
        <f>IF(Accueil!$H$49=1,D80,IF(Accueil!$H$49=2,IF(ISBLANK(E80),D80,E80),D80))</f>
        <v>VUE DE L'AURA</v>
      </c>
      <c r="D80" s="132" t="s">
        <v>387</v>
      </c>
    </row>
    <row r="81" spans="3:6" x14ac:dyDescent="0.25">
      <c r="C81" s="132" t="str">
        <f>IF(Accueil!$H$49=1,D81,IF(Accueil!$H$49=2,IF(ISBLANK(E81),D81,E81),D81))</f>
        <v>Fuite énergétique ou mise à la terre</v>
      </c>
      <c r="D81" s="132" t="s">
        <v>388</v>
      </c>
    </row>
    <row r="82" spans="3:6" x14ac:dyDescent="0.25">
      <c r="C82" s="132" t="str">
        <f>IF(Accueil!$H$49=1,D82,IF(Accueil!$H$49=2,IF(ISBLANK(E82),D82,E82),D82))</f>
        <v>Amas, bosse</v>
      </c>
      <c r="D82" s="132" t="s">
        <v>389</v>
      </c>
    </row>
    <row r="83" spans="3:6" x14ac:dyDescent="0.25">
      <c r="C83" s="132" t="str">
        <f>IF(Accueil!$H$49=1,D83,IF(Accueil!$H$49=2,IF(ISBLANK(E83),D83,E83),D83))</f>
        <v>Blocage, excitation</v>
      </c>
      <c r="D83" s="132" t="s">
        <v>390</v>
      </c>
    </row>
    <row r="84" spans="3:6" x14ac:dyDescent="0.25">
      <c r="C84" s="132" t="str">
        <f>IF(Accueil!$H$49=1,D84,IF(Accueil!$H$49=2,IF(ISBLANK(E84),D84,E84),D84))</f>
        <v>Blocage froid, point critique</v>
      </c>
      <c r="D84" s="132" t="s">
        <v>391</v>
      </c>
    </row>
    <row r="85" spans="3:6" x14ac:dyDescent="0.25">
      <c r="C85" s="132" t="str">
        <f>IF(Accueil!$H$49=1,D85,IF(Accueil!$H$49=2,IF(ISBLANK(E85),D85,E85),D85))</f>
        <v>Blocage chaud, frustration, amas</v>
      </c>
      <c r="D85" s="132" t="s">
        <v>392</v>
      </c>
    </row>
    <row r="86" spans="3:6" ht="62.25" customHeight="1" x14ac:dyDescent="0.25">
      <c r="C86" s="132" t="str">
        <f>IF(Accueil!$H$49=1,D86,IF(Accueil!$H$49=2,IF(ISBLANK(E86),D86,E86),D86))</f>
        <v>Si l'étoile ou le rond est en dehors du corps, cela veut dire que l'étoile ou le rond correspondant, se situant à la même hauteur, dépasse une certaine intensité</v>
      </c>
      <c r="D86" s="176" t="s">
        <v>393</v>
      </c>
      <c r="F86" s="131"/>
    </row>
    <row r="87" spans="3:6" x14ac:dyDescent="0.25">
      <c r="C87" s="132">
        <f>IF(Accueil!$H$49=1,D87,IF(Accueil!$H$49=2,IF(ISBLANK(E87),D87,E87),D87))</f>
        <v>0</v>
      </c>
      <c r="F87" s="131"/>
    </row>
    <row r="88" spans="3:6" x14ac:dyDescent="0.25">
      <c r="C88" s="132" t="str">
        <f>IF(Accueil!$H$49=1,D88,IF(Accueil!$H$49=2,IF(ISBLANK(E88),D88,E88),D88))</f>
        <v>Analyse par mot-clé</v>
      </c>
      <c r="D88" s="132" t="s">
        <v>764</v>
      </c>
      <c r="E88" s="132" t="s">
        <v>765</v>
      </c>
      <c r="F88" s="131"/>
    </row>
    <row r="89" spans="3:6" x14ac:dyDescent="0.25">
      <c r="C89" s="132">
        <f>IF(Accueil!$H$49=1,D89,IF(Accueil!$H$49=2,IF(ISBLANK(E89),D89,E89),D89))</f>
        <v>0</v>
      </c>
      <c r="F89" s="131"/>
    </row>
    <row r="90" spans="3:6" x14ac:dyDescent="0.25">
      <c r="C90" s="132" t="str">
        <f>IF(Accueil!$H$49=1,D90,IF(Accueil!$H$49=2,IF(ISBLANK(E90),D90,E90),D90))</f>
        <v>Sécurité et protection</v>
      </c>
      <c r="D90" s="132" t="s">
        <v>323</v>
      </c>
      <c r="E90" s="177" t="s">
        <v>766</v>
      </c>
      <c r="F90" s="131"/>
    </row>
    <row r="91" spans="3:6" x14ac:dyDescent="0.25">
      <c r="C91" s="132" t="str">
        <f>IF(Accueil!$H$49=1,D91,IF(Accueil!$H$49=2,IF(ISBLANK(E91),D91,E91),D91))</f>
        <v>Stabilité  /soutien</v>
      </c>
      <c r="D91" s="132" t="s">
        <v>324</v>
      </c>
      <c r="E91" s="177" t="s">
        <v>767</v>
      </c>
      <c r="F91" s="131"/>
    </row>
    <row r="92" spans="3:6" x14ac:dyDescent="0.25">
      <c r="C92" s="132" t="str">
        <f>IF(Accueil!$H$49=1,D92,IF(Accueil!$H$49=2,IF(ISBLANK(E92),D92,E92),D92))</f>
        <v>Ecoute du corp s/ présence en soi</v>
      </c>
      <c r="D92" s="132" t="s">
        <v>325</v>
      </c>
      <c r="E92" s="177" t="s">
        <v>768</v>
      </c>
    </row>
    <row r="93" spans="3:6" x14ac:dyDescent="0.25">
      <c r="C93" s="132" t="str">
        <f>IF(Accueil!$H$49=1,D93,IF(Accueil!$H$49=2,IF(ISBLANK(E93),D93,E93),D93))</f>
        <v xml:space="preserve"> Place dans la société </v>
      </c>
      <c r="D93" s="132" t="s">
        <v>326</v>
      </c>
      <c r="E93" s="177" t="s">
        <v>769</v>
      </c>
    </row>
    <row r="94" spans="3:6" x14ac:dyDescent="0.25">
      <c r="C94" s="132" t="str">
        <f>IF(Accueil!$H$49=1,D94,IF(Accueil!$H$49=2,IF(ISBLANK(E94),D94,E94),D94))</f>
        <v>Avoir une direction claire / capacité de décision</v>
      </c>
      <c r="D94" s="132" t="s">
        <v>327</v>
      </c>
      <c r="E94" s="177" t="s">
        <v>770</v>
      </c>
    </row>
    <row r="95" spans="3:6" x14ac:dyDescent="0.25">
      <c r="C95" s="132" t="str">
        <f>IF(Accueil!$H$49=1,D95,IF(Accueil!$H$49=2,IF(ISBLANK(E95),D95,E95),D95))</f>
        <v>Valorisation / reconnaissance / respect</v>
      </c>
      <c r="D95" s="132" t="s">
        <v>328</v>
      </c>
      <c r="E95" s="177" t="s">
        <v>771</v>
      </c>
    </row>
    <row r="96" spans="3:6" x14ac:dyDescent="0.25">
      <c r="C96" s="132" t="str">
        <f>IF(Accueil!$H$49=1,D96,IF(Accueil!$H$49=2,IF(ISBLANK(E96),D96,E96),D96))</f>
        <v>Equilibre entre soi et les autres / positionnement</v>
      </c>
      <c r="D96" s="132" t="s">
        <v>329</v>
      </c>
      <c r="E96" s="177" t="s">
        <v>772</v>
      </c>
    </row>
    <row r="97" spans="3:5" x14ac:dyDescent="0.25">
      <c r="C97" s="132" t="str">
        <f>IF(Accueil!$H$49=1,D97,IF(Accueil!$H$49=2,IF(ISBLANK(E97),D97,E97),D97))</f>
        <v>Exprimer son potentiel, sa différence</v>
      </c>
      <c r="D97" s="132" t="s">
        <v>330</v>
      </c>
      <c r="E97" s="177" t="s">
        <v>773</v>
      </c>
    </row>
    <row r="98" spans="3:5" x14ac:dyDescent="0.25">
      <c r="C98" s="132" t="str">
        <f>IF(Accueil!$H$49=1,D98,IF(Accueil!$H$49=2,IF(ISBLANK(E98),D98,E98),D98))</f>
        <v>Intuition / perceptions</v>
      </c>
      <c r="D98" s="132" t="s">
        <v>331</v>
      </c>
      <c r="E98" s="177" t="s">
        <v>774</v>
      </c>
    </row>
    <row r="99" spans="3:5" x14ac:dyDescent="0.25">
      <c r="C99" s="132" t="str">
        <f>IF(Accueil!$H$49=1,D99,IF(Accueil!$H$49=2,IF(ISBLANK(E99),D99,E99),D99))</f>
        <v>Volonté / aller de l'avant / passage à l'action</v>
      </c>
      <c r="D99" s="132" t="s">
        <v>332</v>
      </c>
      <c r="E99" s="177" t="s">
        <v>775</v>
      </c>
    </row>
    <row r="100" spans="3:5" x14ac:dyDescent="0.25">
      <c r="C100" s="132" t="str">
        <f>IF(Accueil!$H$49=1,D100,IF(Accueil!$H$49=2,IF(ISBLANK(E100),D100,E100),D100))</f>
        <v>Adaptation / résilience</v>
      </c>
      <c r="D100" s="132" t="s">
        <v>333</v>
      </c>
      <c r="E100" s="177" t="s">
        <v>776</v>
      </c>
    </row>
    <row r="101" spans="3:5" x14ac:dyDescent="0.25">
      <c r="C101" s="132" t="str">
        <f>IF(Accueil!$H$49=1,D101,IF(Accueil!$H$49=2,IF(ISBLANK(E101),D101,E101),D101))</f>
        <v>Gestion du stress, des émotions, de la pression</v>
      </c>
      <c r="D101" s="132" t="s">
        <v>334</v>
      </c>
      <c r="E101" s="177" t="s">
        <v>777</v>
      </c>
    </row>
    <row r="102" spans="3:5" x14ac:dyDescent="0.25">
      <c r="C102" s="132" t="str">
        <f>IF(Accueil!$H$49=1,D102,IF(Accueil!$H$49=2,IF(ISBLANK(E102),D102,E102),D102))</f>
        <v>Rapport à l'autorité / rapport aux parents</v>
      </c>
      <c r="D102" s="132" t="s">
        <v>335</v>
      </c>
      <c r="E102" s="177" t="s">
        <v>778</v>
      </c>
    </row>
    <row r="103" spans="3:5" x14ac:dyDescent="0.25">
      <c r="C103" s="132" t="str">
        <f>IF(Accueil!$H$49=1,D103,IF(Accueil!$H$49=2,IF(ISBLANK(E103),D103,E103),D103))</f>
        <v>Lâcher-prise / détachement / détente</v>
      </c>
      <c r="D103" s="132" t="s">
        <v>336</v>
      </c>
      <c r="E103" s="177" t="s">
        <v>779</v>
      </c>
    </row>
    <row r="104" spans="3:5" x14ac:dyDescent="0.25">
      <c r="C104" s="132" t="str">
        <f>IF(Accueil!$H$49=1,D104,IF(Accueil!$H$49=2,IF(ISBLANK(E104),D104,E104),D104))</f>
        <v xml:space="preserve">Liberté / pouvoir intérieur  </v>
      </c>
      <c r="D104" s="132" t="s">
        <v>337</v>
      </c>
      <c r="E104" s="177" t="s">
        <v>780</v>
      </c>
    </row>
    <row r="105" spans="3:5" x14ac:dyDescent="0.25">
      <c r="C105" s="132" t="str">
        <f>IF(Accueil!$H$49=1,D105,IF(Accueil!$H$49=2,IF(ISBLANK(E105),D105,E105),D105))</f>
        <v>Expression / vocation</v>
      </c>
      <c r="D105" s="132" t="s">
        <v>338</v>
      </c>
      <c r="E105" s="177" t="s">
        <v>781</v>
      </c>
    </row>
    <row r="106" spans="3:5" x14ac:dyDescent="0.25">
      <c r="C106" s="132">
        <f>IF(Accueil!$H$49=1,D106,IF(Accueil!$H$49=2,IF(ISBLANK(E106),D106,E106),D106))</f>
        <v>0</v>
      </c>
    </row>
    <row r="107" spans="3:5" x14ac:dyDescent="0.25">
      <c r="C107" s="132" t="str">
        <f>IF(Accueil!$H$49=1,D107,IF(Accueil!$H$49=2,IF(ISBLANK(E107),D107,E107),D107))</f>
        <v>PARAMETRES GENERAUX</v>
      </c>
      <c r="D107" s="132" t="s">
        <v>782</v>
      </c>
    </row>
    <row r="108" spans="3:5" ht="21" x14ac:dyDescent="0.35">
      <c r="C108" s="132" t="str">
        <f>IF(Accueil!$H$49=1,D108,IF(Accueil!$H$49=2,IF(ISBLANK(E108),D108,E108),D108))</f>
        <v>FUTUR</v>
      </c>
      <c r="D108" s="132" t="s">
        <v>354</v>
      </c>
      <c r="E108" s="81" t="s">
        <v>783</v>
      </c>
    </row>
    <row r="109" spans="3:5" ht="18" x14ac:dyDescent="0.25">
      <c r="C109" s="132" t="str">
        <f>IF(Accueil!$H$49=1,D109,IF(Accueil!$H$49=2,IF(ISBLANK(E109),D109,E109),D109))</f>
        <v>harmonie</v>
      </c>
      <c r="D109" s="132" t="s">
        <v>355</v>
      </c>
      <c r="E109" s="178" t="s">
        <v>784</v>
      </c>
    </row>
    <row r="110" spans="3:5" ht="18" x14ac:dyDescent="0.25">
      <c r="C110" s="132" t="str">
        <f>IF(Accueil!$H$49=1,D110,IF(Accueil!$H$49=2,IF(ISBLANK(E110),D110,E110),D110))</f>
        <v>réactivité</v>
      </c>
      <c r="D110" s="132" t="s">
        <v>356</v>
      </c>
      <c r="E110" s="178" t="s">
        <v>785</v>
      </c>
    </row>
    <row r="111" spans="3:5" ht="18" x14ac:dyDescent="0.25">
      <c r="C111" s="132" t="str">
        <f>IF(Accueil!$H$49=1,D111,IF(Accueil!$H$49=2,IF(ISBLANK(E111),D111,E111),D111))</f>
        <v>besoins</v>
      </c>
      <c r="D111" s="132" t="s">
        <v>357</v>
      </c>
      <c r="E111" s="178" t="s">
        <v>786</v>
      </c>
    </row>
    <row r="112" spans="3:5" ht="18" x14ac:dyDescent="0.25">
      <c r="C112" s="132" t="str">
        <f>IF(Accueil!$H$49=1,D112,IF(Accueil!$H$49=2,IF(ISBLANK(E112),D112,E112),D112))</f>
        <v>limitations</v>
      </c>
      <c r="D112" s="132" t="s">
        <v>358</v>
      </c>
      <c r="E112" s="178" t="s">
        <v>787</v>
      </c>
    </row>
    <row r="113" spans="3:5" x14ac:dyDescent="0.25">
      <c r="C113" s="132">
        <f>IF(Accueil!$H$49=1,D113,IF(Accueil!$H$49=2,IF(ISBLANK(E113),D113,E113),D113))</f>
        <v>0</v>
      </c>
    </row>
    <row r="114" spans="3:5" ht="21" x14ac:dyDescent="0.35">
      <c r="C114" s="132" t="str">
        <f>IF(Accueil!$H$49=1,D114,IF(Accueil!$H$49=2,IF(ISBLANK(E114),D114,E114),D114))</f>
        <v>PRESENT</v>
      </c>
      <c r="D114" s="132" t="s">
        <v>359</v>
      </c>
      <c r="E114" s="81" t="s">
        <v>788</v>
      </c>
    </row>
    <row r="115" spans="3:5" ht="21" x14ac:dyDescent="0.35">
      <c r="C115" s="132" t="str">
        <f>IF(Accueil!$H$49=1,D115,IF(Accueil!$H$49=2,IF(ISBLANK(E115),D115,E115),D115))</f>
        <v>ENFANCE</v>
      </c>
      <c r="D115" s="132" t="s">
        <v>789</v>
      </c>
      <c r="E115" s="81" t="s">
        <v>790</v>
      </c>
    </row>
    <row r="116" spans="3:5" ht="21" x14ac:dyDescent="0.35">
      <c r="C116" s="132" t="str">
        <f>IF(Accueil!$H$49=1,D116,IF(Accueil!$H$49=2,IF(ISBLANK(E116),D116,E116),D116))</f>
        <v>TRANSGENERATIONNEL</v>
      </c>
      <c r="D116" s="132" t="s">
        <v>791</v>
      </c>
      <c r="E116" s="81" t="s">
        <v>792</v>
      </c>
    </row>
    <row r="117" spans="3:5" x14ac:dyDescent="0.25">
      <c r="C117" s="132">
        <f>IF(Accueil!$H$49=1,D117,IF(Accueil!$H$49=2,IF(ISBLANK(E117),D117,E117),D117))</f>
        <v>0</v>
      </c>
    </row>
    <row r="118" spans="3:5" ht="21" x14ac:dyDescent="0.35">
      <c r="C118" s="132" t="str">
        <f>IF(Accueil!$H$49=1,D118,IF(Accueil!$H$49=2,IF(ISBLANK(E118),D118,E118),D118))</f>
        <v>paramètres psycho-énergétiques</v>
      </c>
      <c r="D118" s="132" t="s">
        <v>362</v>
      </c>
      <c r="E118" s="81" t="s">
        <v>793</v>
      </c>
    </row>
    <row r="119" spans="3:5" ht="21" x14ac:dyDescent="0.35">
      <c r="C119" s="132" t="str">
        <f>IF(Accueil!$H$49=1,D119,IF(Accueil!$H$49=2,IF(ISBLANK(E119),D119,E119),D119))</f>
        <v>cohérence</v>
      </c>
      <c r="D119" s="132" t="s">
        <v>363</v>
      </c>
      <c r="E119" s="86" t="s">
        <v>794</v>
      </c>
    </row>
    <row r="120" spans="3:5" ht="21" x14ac:dyDescent="0.35">
      <c r="C120" s="132" t="str">
        <f>IF(Accueil!$H$49=1,D120,IF(Accueil!$H$49=2,IF(ISBLANK(E120),D120,E120),D120))</f>
        <v>alignement</v>
      </c>
      <c r="D120" s="132" t="s">
        <v>364</v>
      </c>
      <c r="E120" s="83" t="s">
        <v>795</v>
      </c>
    </row>
    <row r="121" spans="3:5" ht="21" x14ac:dyDescent="0.35">
      <c r="C121" s="132" t="str">
        <f>IF(Accueil!$H$49=1,D121,IF(Accueil!$H$49=2,IF(ISBLANK(E121),D121,E121),D121))</f>
        <v>enracinement</v>
      </c>
      <c r="D121" s="132" t="s">
        <v>318</v>
      </c>
      <c r="E121" s="86"/>
    </row>
    <row r="122" spans="3:5" ht="21" x14ac:dyDescent="0.35">
      <c r="C122" s="132" t="str">
        <f>IF(Accueil!$H$49=1,D122,IF(Accueil!$H$49=2,IF(ISBLANK(E122),D122,E122),D122))</f>
        <v>liberté</v>
      </c>
      <c r="D122" s="132" t="s">
        <v>366</v>
      </c>
      <c r="E122" s="83" t="s">
        <v>796</v>
      </c>
    </row>
    <row r="123" spans="3:5" ht="21" x14ac:dyDescent="0.35">
      <c r="C123" s="132" t="str">
        <f>IF(Accueil!$H$49=1,D123,IF(Accueil!$H$49=2,IF(ISBLANK(E123),D123,E123),D123))</f>
        <v>fractalité</v>
      </c>
      <c r="D123" s="132" t="s">
        <v>365</v>
      </c>
      <c r="E123" s="86" t="s">
        <v>797</v>
      </c>
    </row>
    <row r="124" spans="3:5" ht="21" x14ac:dyDescent="0.35">
      <c r="C124" s="132" t="str">
        <f>IF(Accueil!$H$49=1,D124,IF(Accueil!$H$49=2,IF(ISBLANK(E124),D124,E124),D124))</f>
        <v>blocage</v>
      </c>
      <c r="D124" s="132" t="s">
        <v>367</v>
      </c>
      <c r="E124" s="83" t="s">
        <v>798</v>
      </c>
    </row>
    <row r="125" spans="3:5" ht="21" x14ac:dyDescent="0.35">
      <c r="C125" s="132" t="str">
        <f>IF(Accueil!$H$49=1,D125,IF(Accueil!$H$49=2,IF(ISBLANK(E125),D125,E125),D125))</f>
        <v>tension</v>
      </c>
      <c r="D125" s="132" t="s">
        <v>2546</v>
      </c>
      <c r="E125" s="86"/>
    </row>
    <row r="126" spans="3:5" ht="21" x14ac:dyDescent="0.35">
      <c r="C126" s="132" t="str">
        <f>IF(Accueil!$H$49=1,D126,IF(Accueil!$H$49=2,IF(ISBLANK(E126),D126,E126),D126))</f>
        <v>charge mentale</v>
      </c>
      <c r="D126" s="132" t="s">
        <v>368</v>
      </c>
      <c r="E126" s="86" t="s">
        <v>799</v>
      </c>
    </row>
    <row r="127" spans="3:5" ht="21" x14ac:dyDescent="0.35">
      <c r="C127" s="132" t="str">
        <f>IF(Accueil!$H$49=1,D127,IF(Accueil!$H$49=2,IF(ISBLANK(E127),D127,E127),D127))</f>
        <v>charge émotionnelle</v>
      </c>
      <c r="D127" s="132" t="s">
        <v>369</v>
      </c>
      <c r="E127" s="83" t="s">
        <v>800</v>
      </c>
    </row>
    <row r="128" spans="3:5" ht="21" x14ac:dyDescent="0.35">
      <c r="C128" s="132" t="str">
        <f>IF(Accueil!$H$49=1,D128,IF(Accueil!$H$49=2,IF(ISBLANK(E128),D128,E128),D128))</f>
        <v>empreinte familiale</v>
      </c>
      <c r="D128" s="132" t="s">
        <v>370</v>
      </c>
      <c r="E128" s="86" t="s">
        <v>801</v>
      </c>
    </row>
    <row r="129" spans="3:5" x14ac:dyDescent="0.25">
      <c r="C129" s="132">
        <f>IF(Accueil!$H$49=1,D129,IF(Accueil!$H$49=2,IF(ISBLANK(E129),D129,E129),D129))</f>
        <v>0</v>
      </c>
    </row>
    <row r="130" spans="3:5" ht="102" customHeight="1" x14ac:dyDescent="0.3">
      <c r="C130" s="132" t="str">
        <f>IF(Accueil!$H$49=1,D130,IF(Accueil!$H$49=2,IF(ISBLANK(E130),D130,E130),D130))</f>
        <v>Etat d’être d’une personne calme et posée. Parfois le fruit d’un travail de transmutation des mémoires liées à son propre vécu ou à celui de ses ancêtres. Plus la valeur est élevée, plus cela caractérise une personne capable de résilience et se dirigeant vers un avenir tranquille, en paix avec soi et les autres</v>
      </c>
      <c r="D130" s="132" t="s">
        <v>802</v>
      </c>
      <c r="E130" s="179" t="s">
        <v>803</v>
      </c>
    </row>
    <row r="131" spans="3:5" ht="75" customHeight="1" x14ac:dyDescent="0.25">
      <c r="C131" s="132" t="str">
        <f>IF(Accueil!$H$49=1,D131,IF(Accueil!$H$49=2,IF(ISBLANK(E131),D131,E131),D131))</f>
        <v>Etat de stress intérieur résultant d’un passé familial difficile. Plus la valeur est élevée, plus cela caractérise une personne réactive face aux événements de la vie ou en conflit les autres. Tendance à être toujours en résistance, dans le non-respect de soi et des autres.</v>
      </c>
      <c r="D131" s="132" t="s">
        <v>804</v>
      </c>
      <c r="E131" s="179" t="s">
        <v>805</v>
      </c>
    </row>
    <row r="132" spans="3:5" ht="81" customHeight="1" x14ac:dyDescent="0.25">
      <c r="C132" s="132" t="str">
        <f>IF(Accueil!$H$49=1,D132,IF(Accueil!$H$49=2,IF(ISBLANK(E132),D132,E132),D132))</f>
        <v>Les besoins reflètent l’ensemble des besoins fondamentaux liés au passé familial. Plus la valeur est élevée, plus cela caractérise une personne dont le futur est très conditionné par son passé, en particulier par les manques vécus.</v>
      </c>
      <c r="D132" s="132" t="s">
        <v>806</v>
      </c>
      <c r="E132" s="179" t="s">
        <v>807</v>
      </c>
    </row>
    <row r="133" spans="3:5" ht="35.25" customHeight="1" x14ac:dyDescent="0.25">
      <c r="C133" s="132" t="str">
        <f>IF(Accueil!$H$49=1,D133,IF(Accueil!$H$49=2,IF(ISBLANK(E133),D133,E133),D133))</f>
        <v>Les limitations reflètent l’ensemble des peurs, des manques et des interdictions liés au vécu familial. Plus la valeur est élevée, plus cela caractérise une personne passive, introvertie, sans attentes pour la suite de sa vie et fuyant la réalité.</v>
      </c>
      <c r="D133" s="132" t="s">
        <v>808</v>
      </c>
      <c r="E133" s="179" t="s">
        <v>809</v>
      </c>
    </row>
    <row r="134" spans="3:5" x14ac:dyDescent="0.25">
      <c r="C134" s="132">
        <f>IF(Accueil!$H$49=1,D134,IF(Accueil!$H$49=2,IF(ISBLANK(E134),D134,E134),D134))</f>
        <v>0</v>
      </c>
    </row>
    <row r="135" spans="3:5" x14ac:dyDescent="0.25">
      <c r="C135" s="132">
        <f>IF(Accueil!$H$49=1,D135,IF(Accueil!$H$49=2,IF(ISBLANK(E135),D135,E135),D135))</f>
        <v>0</v>
      </c>
    </row>
    <row r="136" spans="3:5" ht="18" x14ac:dyDescent="0.25">
      <c r="C136" s="132" t="str">
        <f>IF(Accueil!$H$49=1,D136,IF(Accueil!$H$49=2,IF(ISBLANK(E136),D136,E136),D136))</f>
        <v>La cohérence est un indicateur d'une opposition entre l'image que l'on a de soi et de celle perçue par les autres. Plus la valeur est élevée, plus une personne se sent comprise, en particulier dans ses besoins et ses manques, ou ses qualités et défauts</v>
      </c>
      <c r="D136" s="132" t="s">
        <v>810</v>
      </c>
      <c r="E136" s="179" t="s">
        <v>811</v>
      </c>
    </row>
    <row r="137" spans="3:5" x14ac:dyDescent="0.25">
      <c r="C137" s="132" t="str">
        <f>IF(Accueil!$H$49=1,D137,IF(Accueil!$H$49=2,IF(ISBLANK(E137),D137,E137),D137))</f>
        <v>L’alignement est un indicateur de la différence entre ce que la tête pense et ce que le corps exprime. Plus la valeur est élevée, plus une personne est symétrique dans ses corps subtils et cohérente entre sa façon de percevoir la réalité et ce qu’elle vit vraiment.</v>
      </c>
      <c r="D137" s="132" t="s">
        <v>812</v>
      </c>
    </row>
    <row r="138" spans="3:5" x14ac:dyDescent="0.25">
      <c r="C138" s="132" t="str">
        <f>IF(Accueil!$H$49=1,D138,IF(Accueil!$H$49=2,IF(ISBLANK(E138),D138,E138),D138))</f>
        <v>L’enracinement caractérise une personne bien ancrée dans la réalité, concrète dans ce qu’elle entreprend et avec une bonne mise à terre. Plus la valeur est élevée en harmonie, plus la personne est une force tranquille, posée, autonome, tout en étant soutenue par sa famille.</v>
      </c>
      <c r="D138" s="132" t="s">
        <v>813</v>
      </c>
    </row>
    <row r="139" spans="3:5" ht="18" x14ac:dyDescent="0.25">
      <c r="C139" s="132" t="str">
        <f>IF(Accueil!$H$49=1,D139,IF(Accueil!$H$49=2,IF(ISBLANK(E139),D139,E139),D139))</f>
        <v>La liberté représente la capacité à se laisser porter par la vie, à accueillir ce qui arrive. Plus la valeur est élevée, moins la personne se met la pression ou se stresse pour répondre aux besoins ou aux exigences qu’elle se met elle-même ou provenant des autres.</v>
      </c>
      <c r="D139" s="132" t="s">
        <v>814</v>
      </c>
      <c r="E139" s="179" t="s">
        <v>815</v>
      </c>
    </row>
    <row r="140" spans="3:5" x14ac:dyDescent="0.25">
      <c r="C140" s="132" t="str">
        <f>IF(Accueil!$H$49=1,D140,IF(Accueil!$H$49=2,IF(ISBLANK(E140),D140,E140),D140))</f>
        <v xml:space="preserve">La fractalité est un indicateur de l’état de cohérence vibratoire entre les différents corps subtils. Plus la valeur est élevée, plus une personne est en accord entre son passé, son présent et son futur (que ce soit bon ou mauvais). </v>
      </c>
      <c r="D140" s="132" t="s">
        <v>816</v>
      </c>
    </row>
    <row r="141" spans="3:5" x14ac:dyDescent="0.25">
      <c r="C141" s="132" t="str">
        <f>IF(Accueil!$H$49=1,D141,IF(Accueil!$H$49=2,IF(ISBLANK(E141),D141,E141),D141))</f>
        <v>Les blocages représentent l’ensemble de tout ce qui nuit sérieusement à la circulation de l’énergie et de l’information dans le corps. Plus la valeur est élevée, plus la personne a de dysfonctionnements énergétiques et plus elle juge ce qu’elle vit ou ce qu’elle a vécu</v>
      </c>
      <c r="D141" s="132" t="s">
        <v>817</v>
      </c>
    </row>
    <row r="142" spans="3:5" x14ac:dyDescent="0.25">
      <c r="C142" s="132" t="str">
        <f>IF(Accueil!$H$49=1,D142,IF(Accueil!$H$49=2,IF(ISBLANK(E142),D142,E142),D142))</f>
        <v>Les tensions représentent les oppositions (forte énergie/faible energie) entre deux organes consécutifs ou pour un même organe, en opposition entre la gauche et la droite.  Plus la valeur est élevée, plus la personne peut avoir ou ressentir des tensions dans le corps.</v>
      </c>
      <c r="D142" s="132" t="s">
        <v>818</v>
      </c>
    </row>
    <row r="143" spans="3:5" x14ac:dyDescent="0.25">
      <c r="C143" s="132" t="str">
        <f>IF(Accueil!$H$49=1,D143,IF(Accueil!$H$49=2,IF(ISBLANK(E143),D143,E143),D143))</f>
        <v>La charge mentale représente l’ensemble de toutes les pensées inutiles ou limitatives. Plus la valeur est élevée, plus la personne se mets de contraintes, plus ses besoins prennent une ampleur exagérée, plus elle aime tenir tête aux autres.</v>
      </c>
      <c r="D143" s="132" t="s">
        <v>819</v>
      </c>
    </row>
    <row r="144" spans="3:5" x14ac:dyDescent="0.25">
      <c r="C144" s="132" t="str">
        <f>IF(Accueil!$H$49=1,D144,IF(Accueil!$H$49=2,IF(ISBLANK(E144),D144,E144),D144))</f>
        <v>La charge émotionnelle représente l’ensemble de toutes les émotions retenues à l’intérieur ou, au contraire, déversées sur les autres. Plus la valeur est élevée, plus la personne génère de dépendances avec les autres, moins elle gère ses propres émotions.</v>
      </c>
      <c r="D144" s="132" t="s">
        <v>820</v>
      </c>
    </row>
    <row r="145" spans="3:6" x14ac:dyDescent="0.25">
      <c r="C145" s="132" t="str">
        <f>IF(Accueil!$H$49=1,D145,IF(Accueil!$H$49=2,IF(ISBLANK(E145),D145,E145),D145))</f>
        <v xml:space="preserve">L’empreinte familiale représente la somme des charges et des limitations héritées des ancêtres ou de la relation avec les parents dans l’enfance. Plus la valeur est élevée, plus le futur de la personne est limité, conditionné par ces mémoires, moins elle est libre d’être pleinement elle-même. </v>
      </c>
      <c r="D145" s="132" t="s">
        <v>821</v>
      </c>
    </row>
    <row r="146" spans="3:6" x14ac:dyDescent="0.25">
      <c r="C146" s="132">
        <f>IF(Accueil!$H$49=1,D146,IF(Accueil!$H$49=2,IF(ISBLANK(E146),D146,E146),D146))</f>
        <v>0</v>
      </c>
    </row>
    <row r="147" spans="3:6" x14ac:dyDescent="0.25">
      <c r="C147" s="132" t="str">
        <f>IF(Accueil!$H$49=1,D147,IF(Accueil!$H$49=2,IF(ISBLANK(E147),D147,E147),D147))</f>
        <v>Point critique</v>
      </c>
      <c r="D147" s="132" t="s">
        <v>822</v>
      </c>
    </row>
    <row r="148" spans="3:6" x14ac:dyDescent="0.25">
      <c r="C148" s="132">
        <f>IF(Accueil!$H$49=1,D148,IF(Accueil!$H$49=2,IF(ISBLANK(E148),D148,E148),D148))</f>
        <v>0</v>
      </c>
    </row>
    <row r="149" spans="3:6" ht="26.25" x14ac:dyDescent="0.4">
      <c r="C149" s="132" t="str">
        <f>IF(Accueil!$H$49=1,D149,IF(Accueil!$H$49=2,IF(ISBLANK(E149),D149,E149),D149))</f>
        <v>Calme et réactivité</v>
      </c>
      <c r="D149" s="132" t="s">
        <v>823</v>
      </c>
      <c r="E149" s="180" t="s">
        <v>824</v>
      </c>
    </row>
    <row r="150" spans="3:6" ht="23.25" x14ac:dyDescent="0.35">
      <c r="C150" s="132" t="str">
        <f>IF(Accueil!$H$49=1,D150,IF(Accueil!$H$49=2,IF(ISBLANK(E150),D150,E150),D150))</f>
        <v>Réactivité</v>
      </c>
      <c r="D150" s="132" t="s">
        <v>738</v>
      </c>
      <c r="E150" s="257" t="s">
        <v>785</v>
      </c>
      <c r="F150" s="257"/>
    </row>
    <row r="151" spans="3:6" ht="23.25" x14ac:dyDescent="0.35">
      <c r="C151" s="132" t="str">
        <f>IF(Accueil!$H$49=1,D151,IF(Accueil!$H$49=2,IF(ISBLANK(E151),D151,E151),D151))</f>
        <v>Fluidité</v>
      </c>
      <c r="D151" s="132" t="s">
        <v>825</v>
      </c>
      <c r="E151" s="257" t="s">
        <v>826</v>
      </c>
      <c r="F151" s="257"/>
    </row>
    <row r="152" spans="3:6" x14ac:dyDescent="0.25">
      <c r="C152" s="132">
        <f>IF(Accueil!$H$49=1,D152,IF(Accueil!$H$49=2,IF(ISBLANK(E152),D152,E152),D152))</f>
        <v>0</v>
      </c>
    </row>
    <row r="153" spans="3:6" ht="26.25" x14ac:dyDescent="0.4">
      <c r="C153" s="132" t="str">
        <f>IF(Accueil!$H$49=1,D153,IF(Accueil!$H$49=2,IF(ISBLANK(E153),D153,E153),D153))</f>
        <v>besoins et limitations</v>
      </c>
      <c r="D153" s="132" t="s">
        <v>827</v>
      </c>
      <c r="E153" s="180" t="s">
        <v>828</v>
      </c>
    </row>
    <row r="154" spans="3:6" ht="26.25" x14ac:dyDescent="0.4">
      <c r="C154" s="132" t="str">
        <f>IF(Accueil!$H$49=1,D154,IF(Accueil!$H$49=2,IF(ISBLANK(E154),D154,E154),D154))</f>
        <v>besoins</v>
      </c>
      <c r="D154" s="132" t="s">
        <v>357</v>
      </c>
      <c r="E154" s="258" t="s">
        <v>829</v>
      </c>
      <c r="F154" s="258"/>
    </row>
    <row r="155" spans="3:6" ht="26.25" x14ac:dyDescent="0.4">
      <c r="C155" s="132" t="str">
        <f>IF(Accueil!$H$49=1,D155,IF(Accueil!$H$49=2,IF(ISBLANK(E155),D155,E155),D155))</f>
        <v>limitations</v>
      </c>
      <c r="D155" s="132" t="s">
        <v>358</v>
      </c>
      <c r="E155" s="258" t="s">
        <v>830</v>
      </c>
      <c r="F155" s="258"/>
    </row>
    <row r="156" spans="3:6" x14ac:dyDescent="0.25">
      <c r="C156" s="132">
        <f>IF(Accueil!$H$49=1,D156,IF(Accueil!$H$49=2,IF(ISBLANK(E156),D156,E156),D156))</f>
        <v>0</v>
      </c>
    </row>
    <row r="157" spans="3:6" x14ac:dyDescent="0.25">
      <c r="C157" s="132" t="str">
        <f>IF(Accueil!$H$49=1,D157,IF(Accueil!$H$49=2,IF(ISBLANK(E157),D157,E157),D157))</f>
        <v>LES MERIDIENS</v>
      </c>
      <c r="D157" s="132" t="s">
        <v>831</v>
      </c>
    </row>
    <row r="158" spans="3:6" x14ac:dyDescent="0.25">
      <c r="C158" s="132" t="str">
        <f>IF(Accueil!$H$49=1,D158,IF(Accueil!$H$49=2,IF(ISBLANK(E158),D158,E158),D158))</f>
        <v>poumon</v>
      </c>
      <c r="D158" s="132" t="s">
        <v>265</v>
      </c>
    </row>
    <row r="159" spans="3:6" x14ac:dyDescent="0.25">
      <c r="C159" s="132" t="str">
        <f>IF(Accueil!$H$49=1,D159,IF(Accueil!$H$49=2,IF(ISBLANK(E159),D159,E159),D159))</f>
        <v>Gros_intestin</v>
      </c>
      <c r="D159" s="132" t="s">
        <v>832</v>
      </c>
    </row>
    <row r="160" spans="3:6" x14ac:dyDescent="0.25">
      <c r="C160" s="132" t="str">
        <f>IF(Accueil!$H$49=1,D160,IF(Accueil!$H$49=2,IF(ISBLANK(E160),D160,E160),D160))</f>
        <v>Estomac</v>
      </c>
      <c r="D160" s="132" t="s">
        <v>833</v>
      </c>
    </row>
    <row r="161" spans="3:4" x14ac:dyDescent="0.25">
      <c r="C161" s="132" t="str">
        <f>IF(Accueil!$H$49=1,D161,IF(Accueil!$H$49=2,IF(ISBLANK(E161),D161,E161),D161))</f>
        <v>Rate_Panacreas</v>
      </c>
      <c r="D161" s="132" t="s">
        <v>834</v>
      </c>
    </row>
    <row r="162" spans="3:4" x14ac:dyDescent="0.25">
      <c r="C162" s="132" t="str">
        <f>IF(Accueil!$H$49=1,D162,IF(Accueil!$H$49=2,IF(ISBLANK(E162),D162,E162),D162))</f>
        <v>Coeur</v>
      </c>
      <c r="D162" s="132" t="s">
        <v>835</v>
      </c>
    </row>
    <row r="163" spans="3:4" x14ac:dyDescent="0.25">
      <c r="C163" s="132" t="str">
        <f>IF(Accueil!$H$49=1,D163,IF(Accueil!$H$49=2,IF(ISBLANK(E163),D163,E163),D163))</f>
        <v>Intestin_Grele</v>
      </c>
      <c r="D163" s="132" t="s">
        <v>836</v>
      </c>
    </row>
    <row r="164" spans="3:4" x14ac:dyDescent="0.25">
      <c r="C164" s="132" t="str">
        <f>IF(Accueil!$H$49=1,D164,IF(Accueil!$H$49=2,IF(ISBLANK(E164),D164,E164),D164))</f>
        <v>Vessie</v>
      </c>
      <c r="D164" s="132" t="s">
        <v>837</v>
      </c>
    </row>
    <row r="165" spans="3:4" x14ac:dyDescent="0.25">
      <c r="C165" s="132" t="str">
        <f>IF(Accueil!$H$49=1,D165,IF(Accueil!$H$49=2,IF(ISBLANK(E165),D165,E165),D165))</f>
        <v>Vesicule_biliaire</v>
      </c>
      <c r="D165" s="132" t="s">
        <v>838</v>
      </c>
    </row>
    <row r="166" spans="3:4" x14ac:dyDescent="0.25">
      <c r="C166" s="132" t="str">
        <f>IF(Accueil!$H$49=1,D166,IF(Accueil!$H$49=2,IF(ISBLANK(E166),D166,E166),D166))</f>
        <v>Foie</v>
      </c>
      <c r="D166" s="132" t="s">
        <v>839</v>
      </c>
    </row>
    <row r="167" spans="3:4" x14ac:dyDescent="0.25">
      <c r="C167" s="132" t="str">
        <f>IF(Accueil!$H$49=1,D167,IF(Accueil!$H$49=2,IF(ISBLANK(E167),D167,E167),D167))</f>
        <v>Reins</v>
      </c>
      <c r="D167" s="132" t="s">
        <v>840</v>
      </c>
    </row>
    <row r="168" spans="3:4" x14ac:dyDescent="0.25">
      <c r="C168" s="132" t="str">
        <f>IF(Accueil!$H$49=1,D168,IF(Accueil!$H$49=2,IF(ISBLANK(E168),D168,E168),D168))</f>
        <v>Maitre_coeur</v>
      </c>
      <c r="D168" s="132" t="s">
        <v>841</v>
      </c>
    </row>
    <row r="169" spans="3:4" x14ac:dyDescent="0.25">
      <c r="C169" s="132" t="str">
        <f>IF(Accueil!$H$49=1,D169,IF(Accueil!$H$49=2,IF(ISBLANK(E169),D169,E169),D169))</f>
        <v>Triple_rechauffeur</v>
      </c>
      <c r="D169" s="132" t="s">
        <v>842</v>
      </c>
    </row>
    <row r="170" spans="3:4" x14ac:dyDescent="0.25">
      <c r="C170" s="132" t="str">
        <f>IF(Accueil!$H$49=1,D170,IF(Accueil!$H$49=2,IF(ISBLANK(E170),D170,E170),D170))</f>
        <v>Conception</v>
      </c>
      <c r="D170" s="132" t="s">
        <v>843</v>
      </c>
    </row>
    <row r="171" spans="3:4" x14ac:dyDescent="0.25">
      <c r="C171" s="132" t="str">
        <f>IF(Accueil!$H$49=1,D171,IF(Accueil!$H$49=2,IF(ISBLANK(E171),D171,E171),D171))</f>
        <v>Gouverneur</v>
      </c>
      <c r="D171" s="132" t="s">
        <v>844</v>
      </c>
    </row>
    <row r="172" spans="3:4" x14ac:dyDescent="0.25">
      <c r="C172" s="132">
        <f>IF(Accueil!$H$49=1,D172,IF(Accueil!$H$49=2,IF(ISBLANK(E172),D172,E172),D172))</f>
        <v>0</v>
      </c>
    </row>
    <row r="173" spans="3:4" x14ac:dyDescent="0.25">
      <c r="C173" s="132" t="str">
        <f>IF(Accueil!$H$49=1,D173,IF(Accueil!$H$49=2,IF(ISBLANK(E173),D173,E173),D173))</f>
        <v>Vaisseau Vital</v>
      </c>
      <c r="D173" s="132" t="s">
        <v>845</v>
      </c>
    </row>
    <row r="174" spans="3:4" x14ac:dyDescent="0.25">
      <c r="C174" s="132" t="str">
        <f>IF(Accueil!$H$49=1,D174,IF(Accueil!$H$49=2,IF(ISBLANK(E174),D174,E174),D174))</f>
        <v>Régulateur du Yin</v>
      </c>
      <c r="D174" s="132" t="s">
        <v>846</v>
      </c>
    </row>
    <row r="175" spans="3:4" x14ac:dyDescent="0.25">
      <c r="C175" s="132" t="str">
        <f>IF(Accueil!$H$49=1,D175,IF(Accueil!$H$49=2,IF(ISBLANK(E175),D175,E175),D175))</f>
        <v>Régulateur du Yang</v>
      </c>
      <c r="D175" s="132" t="s">
        <v>847</v>
      </c>
    </row>
    <row r="176" spans="3:4" x14ac:dyDescent="0.25">
      <c r="C176" s="132" t="str">
        <f>IF(Accueil!$H$49=1,D176,IF(Accueil!$H$49=2,IF(ISBLANK(E176),D176,E176),D176))</f>
        <v>Motilité du Yin</v>
      </c>
      <c r="D176" s="132" t="s">
        <v>848</v>
      </c>
    </row>
    <row r="177" spans="3:5" x14ac:dyDescent="0.25">
      <c r="C177" s="132" t="str">
        <f>IF(Accueil!$H$49=1,D177,IF(Accueil!$H$49=2,IF(ISBLANK(E177),D177,E177),D177))</f>
        <v>Motilité du Yang</v>
      </c>
      <c r="D177" s="132" t="s">
        <v>849</v>
      </c>
    </row>
    <row r="178" spans="3:5" x14ac:dyDescent="0.25">
      <c r="C178" s="132" t="str">
        <f>IF(Accueil!$H$49=1,D178,IF(Accueil!$H$49=2,IF(ISBLANK(E178),D178,E178),D178))</f>
        <v>Vaisseau ceinture</v>
      </c>
      <c r="D178" s="132" t="s">
        <v>850</v>
      </c>
    </row>
    <row r="179" spans="3:5" x14ac:dyDescent="0.25">
      <c r="C179" s="132" t="str">
        <f>IF(Accueil!$H$49=1,D179,IF(Accueil!$H$49=2,IF(ISBLANK(E179),D179,E179),D179))</f>
        <v>8 points des 8 Vaisseaux</v>
      </c>
      <c r="D179" s="132" t="s">
        <v>851</v>
      </c>
    </row>
    <row r="180" spans="3:5" x14ac:dyDescent="0.25">
      <c r="C180" s="132" t="str">
        <f>IF(Accueil!$H$49=1,D180,IF(Accueil!$H$49=2,IF(ISBLANK(E180),D180,E180),D180))</f>
        <v>Points Source</v>
      </c>
      <c r="D180" s="132" t="s">
        <v>852</v>
      </c>
    </row>
    <row r="181" spans="3:5" x14ac:dyDescent="0.25">
      <c r="C181" s="132" t="str">
        <f>IF(Accueil!$H$49=1,D181,IF(Accueil!$H$49=2,IF(ISBLANK(E181),D181,E181),D181))</f>
        <v>Points Héraux</v>
      </c>
      <c r="D181" s="132" t="s">
        <v>853</v>
      </c>
    </row>
    <row r="182" spans="3:5" x14ac:dyDescent="0.25">
      <c r="C182" s="132" t="str">
        <f>IF(Accueil!$H$49=1,D182,IF(Accueil!$H$49=2,IF(ISBLANK(E182),D182,E182),D182))</f>
        <v>Points Dorsaux</v>
      </c>
      <c r="D182" s="132" t="s">
        <v>854</v>
      </c>
    </row>
    <row r="183" spans="3:5" x14ac:dyDescent="0.25">
      <c r="C183" s="132" t="str">
        <f>IF(Accueil!$H$49=1,D183,IF(Accueil!$H$49=2,IF(ISBLANK(E183),D183,E183),D183))</f>
        <v>Points Xi</v>
      </c>
      <c r="D183" s="132" t="s">
        <v>855</v>
      </c>
    </row>
    <row r="184" spans="3:5" x14ac:dyDescent="0.25">
      <c r="C184" s="132" t="str">
        <f>IF(Accueil!$H$49=1,D184,IF(Accueil!$H$49=2,IF(ISBLANK(E184),D184,E184),D184))</f>
        <v>Conception</v>
      </c>
      <c r="D184" s="132" t="s">
        <v>843</v>
      </c>
    </row>
    <row r="185" spans="3:5" x14ac:dyDescent="0.25">
      <c r="C185" s="132" t="str">
        <f>IF(Accueil!$H$49=1,D185,IF(Accueil!$H$49=2,IF(ISBLANK(E185),D185,E185),D185))</f>
        <v>Gouverneur</v>
      </c>
      <c r="D185" s="132" t="s">
        <v>844</v>
      </c>
    </row>
    <row r="186" spans="3:5" x14ac:dyDescent="0.25">
      <c r="C186" s="132" t="str">
        <f>IF(Accueil!$H$49=1,D186,IF(Accueil!$H$49=2,IF(ISBLANK(E186),D186,E186),D186))</f>
        <v>Ma Dan</v>
      </c>
      <c r="D186" s="132" t="s">
        <v>856</v>
      </c>
    </row>
    <row r="187" spans="3:5" x14ac:dyDescent="0.25">
      <c r="C187" s="132" t="str">
        <f>IF(Accueil!$H$49=1,D187,IF(Accueil!$H$49=2,IF(ISBLANK(E187),D187,E187),D187))</f>
        <v>pts Luo</v>
      </c>
      <c r="D187" s="132" t="s">
        <v>857</v>
      </c>
    </row>
    <row r="188" spans="3:5" x14ac:dyDescent="0.25">
      <c r="C188" s="132" t="str">
        <f>IF(Accueil!$H$49=1,D188,IF(Accueil!$H$49=2,IF(ISBLANK(E188),D188,E188),D188))</f>
        <v>8 réunions</v>
      </c>
      <c r="D188" s="132" t="s">
        <v>858</v>
      </c>
    </row>
    <row r="189" spans="3:5" x14ac:dyDescent="0.25">
      <c r="C189" s="132">
        <f>IF(Accueil!$H$49=1,D189,IF(Accueil!$H$49=2,IF(ISBLANK(E189),D189,E189),D189))</f>
        <v>0</v>
      </c>
    </row>
    <row r="190" spans="3:5" x14ac:dyDescent="0.25">
      <c r="C190" s="132" t="str">
        <f>IF(Accueil!$H$49=1,D190,IF(Accueil!$H$49=2,IF(ISBLANK(E190),D190,E190),D190))</f>
        <v>Blanc  scintillant</v>
      </c>
      <c r="D190" s="181" t="s">
        <v>215</v>
      </c>
      <c r="E190" s="132" t="s">
        <v>859</v>
      </c>
    </row>
    <row r="191" spans="3:5" x14ac:dyDescent="0.25">
      <c r="C191" s="132" t="str">
        <f>IF(Accueil!$H$49=1,D191,IF(Accueil!$H$49=2,IF(ISBLANK(E191),D191,E191),D191))</f>
        <v>Blanc opalescent</v>
      </c>
      <c r="D191" s="182" t="s">
        <v>201</v>
      </c>
      <c r="E191" s="132" t="s">
        <v>860</v>
      </c>
    </row>
    <row r="192" spans="3:5" x14ac:dyDescent="0.25">
      <c r="C192" s="132" t="str">
        <f>IF(Accueil!$H$49=1,D192,IF(Accueil!$H$49=2,IF(ISBLANK(E192),D192,E192),D192))</f>
        <v>Blanc nacré</v>
      </c>
      <c r="D192" s="181" t="s">
        <v>187</v>
      </c>
      <c r="E192" s="132" t="s">
        <v>861</v>
      </c>
    </row>
    <row r="193" spans="3:5" x14ac:dyDescent="0.25">
      <c r="C193" s="132" t="str">
        <f>IF(Accueil!$H$49=1,D193,IF(Accueil!$H$49=2,IF(ISBLANK(E193),D193,E193),D193))</f>
        <v>Blanc irisé</v>
      </c>
      <c r="D193" s="182" t="s">
        <v>172</v>
      </c>
      <c r="E193" s="132" t="s">
        <v>862</v>
      </c>
    </row>
    <row r="194" spans="3:5" x14ac:dyDescent="0.25">
      <c r="C194" s="132" t="str">
        <f>IF(Accueil!$H$49=1,D194,IF(Accueil!$H$49=2,IF(ISBLANK(E194),D194,E194),D194))</f>
        <v>diamant</v>
      </c>
      <c r="D194" s="181" t="s">
        <v>170</v>
      </c>
      <c r="E194" s="132" t="s">
        <v>863</v>
      </c>
    </row>
    <row r="195" spans="3:5" x14ac:dyDescent="0.25">
      <c r="C195" s="132" t="str">
        <f>IF(Accueil!$H$49=1,D195,IF(Accueil!$H$49=2,IF(ISBLANK(E195),D195,E195),D195))</f>
        <v>Cristal</v>
      </c>
      <c r="D195" s="182" t="s">
        <v>161</v>
      </c>
      <c r="E195" s="132" t="s">
        <v>161</v>
      </c>
    </row>
    <row r="196" spans="3:5" x14ac:dyDescent="0.25">
      <c r="C196" s="132" t="str">
        <f>IF(Accueil!$H$49=1,D196,IF(Accueil!$H$49=2,IF(ISBLANK(E196),D196,E196),D196))</f>
        <v>Or</v>
      </c>
      <c r="D196" s="181" t="s">
        <v>154</v>
      </c>
      <c r="E196" s="132" t="s">
        <v>864</v>
      </c>
    </row>
    <row r="197" spans="3:5" x14ac:dyDescent="0.25">
      <c r="C197" s="132" t="str">
        <f>IF(Accueil!$H$49=1,D197,IF(Accueil!$H$49=2,IF(ISBLANK(E197),D197,E197),D197))</f>
        <v>argent</v>
      </c>
      <c r="D197" s="182" t="s">
        <v>147</v>
      </c>
      <c r="E197" s="132" t="s">
        <v>865</v>
      </c>
    </row>
    <row r="198" spans="3:5" x14ac:dyDescent="0.25">
      <c r="C198" s="132" t="str">
        <f>IF(Accueil!$H$49=1,D198,IF(Accueil!$H$49=2,IF(ISBLANK(E198),D198,E198),D198))</f>
        <v>bronze</v>
      </c>
      <c r="D198" s="181" t="s">
        <v>142</v>
      </c>
      <c r="E198" s="132" t="s">
        <v>866</v>
      </c>
    </row>
    <row r="199" spans="3:5" x14ac:dyDescent="0.25">
      <c r="C199" s="132" t="str">
        <f>IF(Accueil!$H$49=1,D199,IF(Accueil!$H$49=2,IF(ISBLANK(E199),D199,E199),D199))</f>
        <v>cuivre</v>
      </c>
      <c r="D199" s="182" t="s">
        <v>140</v>
      </c>
      <c r="E199" s="132" t="s">
        <v>867</v>
      </c>
    </row>
    <row r="200" spans="3:5" x14ac:dyDescent="0.25">
      <c r="C200" s="132" t="str">
        <f>IF(Accueil!$H$49=1,D200,IF(Accueil!$H$49=2,IF(ISBLANK(E200),D200,E200),D200))</f>
        <v>rose</v>
      </c>
      <c r="D200" s="181" t="s">
        <v>133</v>
      </c>
      <c r="E200" s="132" t="s">
        <v>868</v>
      </c>
    </row>
    <row r="201" spans="3:5" x14ac:dyDescent="0.25">
      <c r="C201" s="132" t="str">
        <f>IF(Accueil!$H$49=1,D201,IF(Accueil!$H$49=2,IF(ISBLANK(E201),D201,E201),D201))</f>
        <v>Magenta</v>
      </c>
      <c r="D201" s="182" t="s">
        <v>125</v>
      </c>
      <c r="E201" s="132" t="s">
        <v>125</v>
      </c>
    </row>
    <row r="202" spans="3:5" x14ac:dyDescent="0.25">
      <c r="C202" s="132" t="str">
        <f>IF(Accueil!$H$49=1,D202,IF(Accueil!$H$49=2,IF(ISBLANK(E202),D202,E202),D202))</f>
        <v>Pourpre</v>
      </c>
      <c r="D202" s="181" t="s">
        <v>121</v>
      </c>
      <c r="E202" s="132" t="s">
        <v>869</v>
      </c>
    </row>
    <row r="203" spans="3:5" x14ac:dyDescent="0.25">
      <c r="C203" s="132" t="str">
        <f>IF(Accueil!$H$49=1,D203,IF(Accueil!$H$49=2,IF(ISBLANK(E203),D203,E203),D203))</f>
        <v>Indigo</v>
      </c>
      <c r="D203" s="182" t="s">
        <v>110</v>
      </c>
      <c r="E203" s="132" t="s">
        <v>870</v>
      </c>
    </row>
    <row r="204" spans="3:5" x14ac:dyDescent="0.25">
      <c r="C204" s="132" t="str">
        <f>IF(Accueil!$H$49=1,D204,IF(Accueil!$H$49=2,IF(ISBLANK(E204),D204,E204),D204))</f>
        <v>Bleu</v>
      </c>
      <c r="D204" s="181" t="s">
        <v>95</v>
      </c>
      <c r="E204" s="132" t="s">
        <v>871</v>
      </c>
    </row>
    <row r="205" spans="3:5" x14ac:dyDescent="0.25">
      <c r="C205" s="132" t="str">
        <f>IF(Accueil!$H$49=1,D205,IF(Accueil!$H$49=2,IF(ISBLANK(E205),D205,E205),D205))</f>
        <v>Cyan</v>
      </c>
      <c r="D205" s="182" t="s">
        <v>87</v>
      </c>
      <c r="E205" s="132" t="s">
        <v>872</v>
      </c>
    </row>
    <row r="206" spans="3:5" x14ac:dyDescent="0.25">
      <c r="C206" s="132" t="str">
        <f>IF(Accueil!$H$49=1,D206,IF(Accueil!$H$49=2,IF(ISBLANK(E206),D206,E206),D206))</f>
        <v>Turquoise</v>
      </c>
      <c r="D206" s="181" t="s">
        <v>77</v>
      </c>
      <c r="E206" s="132" t="s">
        <v>873</v>
      </c>
    </row>
    <row r="207" spans="3:5" x14ac:dyDescent="0.25">
      <c r="C207" s="132" t="str">
        <f>IF(Accueil!$H$49=1,D207,IF(Accueil!$H$49=2,IF(ISBLANK(E207),D207,E207),D207))</f>
        <v>Vert</v>
      </c>
      <c r="D207" s="182" t="s">
        <v>65</v>
      </c>
      <c r="E207" s="132" t="s">
        <v>874</v>
      </c>
    </row>
    <row r="208" spans="3:5" x14ac:dyDescent="0.25">
      <c r="C208" s="132" t="str">
        <f>IF(Accueil!$H$49=1,D208,IF(Accueil!$H$49=2,IF(ISBLANK(E208),D208,E208),D208))</f>
        <v>Vert Pomme</v>
      </c>
      <c r="D208" s="181" t="s">
        <v>51</v>
      </c>
      <c r="E208" s="132" t="s">
        <v>875</v>
      </c>
    </row>
    <row r="209" spans="3:6" x14ac:dyDescent="0.25">
      <c r="C209" s="132" t="str">
        <f>IF(Accueil!$H$49=1,D209,IF(Accueil!$H$49=2,IF(ISBLANK(E209),D209,E209),D209))</f>
        <v>Jaune</v>
      </c>
      <c r="D209" s="182" t="s">
        <v>40</v>
      </c>
      <c r="E209" s="132" t="s">
        <v>876</v>
      </c>
    </row>
    <row r="210" spans="3:6" x14ac:dyDescent="0.25">
      <c r="C210" s="132" t="str">
        <f>IF(Accueil!$H$49=1,D210,IF(Accueil!$H$49=2,IF(ISBLANK(E210),D210,E210),D210))</f>
        <v>Orange</v>
      </c>
      <c r="D210" s="181" t="s">
        <v>32</v>
      </c>
      <c r="E210" s="132" t="s">
        <v>877</v>
      </c>
    </row>
    <row r="211" spans="3:6" x14ac:dyDescent="0.25">
      <c r="C211" s="132" t="str">
        <f>IF(Accueil!$H$49=1,D211,IF(Accueil!$H$49=2,IF(ISBLANK(E211),D211,E211),D211))</f>
        <v>Rouge</v>
      </c>
      <c r="D211" s="182" t="s">
        <v>27</v>
      </c>
      <c r="E211" s="132" t="s">
        <v>878</v>
      </c>
    </row>
    <row r="212" spans="3:6" x14ac:dyDescent="0.25">
      <c r="C212" s="132" t="str">
        <f>IF(Accueil!$H$49=1,D212,IF(Accueil!$H$49=2,IF(ISBLANK(E212),D212,E212),D212))</f>
        <v>Ecarlate</v>
      </c>
      <c r="D212" s="181" t="s">
        <v>24</v>
      </c>
      <c r="E212" s="132" t="s">
        <v>879</v>
      </c>
    </row>
    <row r="213" spans="3:6" x14ac:dyDescent="0.25">
      <c r="C213" s="132" t="str">
        <f>IF(Accueil!$H$49=1,D213,IF(Accueil!$H$49=2,IF(ISBLANK(E213),D213,E213),D213))</f>
        <v>Bordeaux</v>
      </c>
      <c r="D213" s="182" t="s">
        <v>22</v>
      </c>
      <c r="E213" s="132" t="s">
        <v>880</v>
      </c>
    </row>
    <row r="214" spans="3:6" x14ac:dyDescent="0.25">
      <c r="C214" s="132" t="str">
        <f>IF(Accueil!$H$49=1,D214,IF(Accueil!$H$49=2,IF(ISBLANK(E214),D214,E214),D214))</f>
        <v>Brun</v>
      </c>
      <c r="D214" s="181" t="s">
        <v>20</v>
      </c>
      <c r="E214" s="132" t="s">
        <v>881</v>
      </c>
    </row>
    <row r="215" spans="3:6" x14ac:dyDescent="0.25">
      <c r="C215" s="132" t="str">
        <f>IF(Accueil!$H$49=1,D215,IF(Accueil!$H$49=2,IF(ISBLANK(E215),D215,E215),D215))</f>
        <v>Noir</v>
      </c>
      <c r="D215" s="182" t="s">
        <v>9</v>
      </c>
      <c r="E215" s="132" t="s">
        <v>882</v>
      </c>
    </row>
    <row r="216" spans="3:6" x14ac:dyDescent="0.25">
      <c r="C216" s="132">
        <f>IF(Accueil!$H$49=1,D216,IF(Accueil!$H$49=2,IF(ISBLANK(E216),D216,E216),D216))</f>
        <v>0</v>
      </c>
    </row>
    <row r="217" spans="3:6" x14ac:dyDescent="0.25">
      <c r="C217" s="132" t="str">
        <f>IF(Accueil!$H$49=1,D217,IF(Accueil!$H$49=2,IF(ISBLANK(E217),D217,E217),D217))</f>
        <v>Si la barre est vers l'intérieur, le manque d'énergie est plus important</v>
      </c>
      <c r="D217" s="132" t="s">
        <v>883</v>
      </c>
    </row>
    <row r="218" spans="3:6" x14ac:dyDescent="0.25">
      <c r="C218" s="132">
        <f>IF(Accueil!$H$49=1,D218,IF(Accueil!$H$49=2,IF(ISBLANK(E218),D218,E218),D218))</f>
        <v>0</v>
      </c>
    </row>
    <row r="219" spans="3:6" x14ac:dyDescent="0.25">
      <c r="C219" s="132">
        <f>IF(Accueil!$H$49=1,D219,IF(Accueil!$H$49=2,IF(ISBLANK(E219),D219,E219),D219))</f>
        <v>0</v>
      </c>
    </row>
    <row r="220" spans="3:6" x14ac:dyDescent="0.25">
      <c r="C220" s="132">
        <f>IF(Accueil!$H$49=1,D220,IF(Accueil!$H$49=2,IF(ISBLANK(E220),D220,E220),D220))</f>
        <v>0</v>
      </c>
    </row>
    <row r="221" spans="3:6" x14ac:dyDescent="0.25">
      <c r="C221" s="132">
        <f>IF(Accueil!$H$49=1,D221,IF(Accueil!$H$49=2,IF(ISBLANK(E221),D221,E221),D221))</f>
        <v>0</v>
      </c>
    </row>
    <row r="222" spans="3:6" ht="18.75" x14ac:dyDescent="0.3">
      <c r="C222" s="132" t="str">
        <f>IF(Accueil!$H$49=1,D222,IF(Accueil!$H$49=2,IF(ISBLANK(E222),D222,E222),D222))</f>
        <v>Longeur :</v>
      </c>
      <c r="D222" s="126" t="s">
        <v>884</v>
      </c>
      <c r="E222" s="126"/>
      <c r="F222" s="126"/>
    </row>
    <row r="223" spans="3:6" ht="18.75" x14ac:dyDescent="0.3">
      <c r="C223" s="132" t="str">
        <f>IF(Accueil!$H$49=1,D223,IF(Accueil!$H$49=2,IF(ISBLANK(E223),D223,E223),D223))</f>
        <v>Grande</v>
      </c>
      <c r="D223" s="126" t="s">
        <v>885</v>
      </c>
      <c r="E223" s="126"/>
      <c r="F223" s="126"/>
    </row>
    <row r="224" spans="3:6" ht="18.75" x14ac:dyDescent="0.3">
      <c r="C224" s="132" t="str">
        <f>IF(Accueil!$H$49=1,D224,IF(Accueil!$H$49=2,IF(ISBLANK(E224),D224,E224),D224))</f>
        <v xml:space="preserve">Moyen </v>
      </c>
      <c r="D224" s="126" t="s">
        <v>886</v>
      </c>
      <c r="E224" s="126"/>
      <c r="F224" s="126"/>
    </row>
    <row r="225" spans="3:6" ht="18.75" x14ac:dyDescent="0.3">
      <c r="C225" s="132" t="str">
        <f>IF(Accueil!$H$49=1,D225,IF(Accueil!$H$49=2,IF(ISBLANK(E225),D225,E225),D225))</f>
        <v>Petite</v>
      </c>
      <c r="D225" s="126" t="s">
        <v>887</v>
      </c>
    </row>
    <row r="226" spans="3:6" ht="18.75" x14ac:dyDescent="0.3">
      <c r="C226" s="132" t="str">
        <f>IF(Accueil!$H$49=1,D226,IF(Accueil!$H$49=2,IF(ISBLANK(E226),D226,E226),D226))</f>
        <v>Besoin, caractère,là ou on met son énergie</v>
      </c>
      <c r="D226" s="126" t="s">
        <v>888</v>
      </c>
    </row>
    <row r="227" spans="3:6" ht="18.75" x14ac:dyDescent="0.3">
      <c r="C227" s="132" t="str">
        <f>IF(Accueil!$H$49=1,D227,IF(Accueil!$H$49=2,IF(ISBLANK(E227),D227,E227),D227))</f>
        <v>neutre</v>
      </c>
      <c r="D227" s="126" t="s">
        <v>763</v>
      </c>
    </row>
    <row r="228" spans="3:6" ht="18.75" x14ac:dyDescent="0.3">
      <c r="C228" s="132" t="str">
        <f>IF(Accueil!$H$49=1,D228,IF(Accueil!$H$49=2,IF(ISBLANK(E228),D228,E228),D228))</f>
        <v>Limite, peur, ou détachement (si c'est avec une couleur vive)</v>
      </c>
      <c r="D228" s="126" t="s">
        <v>889</v>
      </c>
    </row>
    <row r="229" spans="3:6" ht="18.75" x14ac:dyDescent="0.3">
      <c r="C229" s="132" t="str">
        <f>IF(Accueil!$H$49=1,D229,IF(Accueil!$H$49=2,IF(ISBLANK(E229),D229,E229),D229))</f>
        <v>Couleur:</v>
      </c>
      <c r="D229" s="126" t="s">
        <v>890</v>
      </c>
    </row>
    <row r="230" spans="3:6" ht="18.75" x14ac:dyDescent="0.3">
      <c r="C230" s="132" t="str">
        <f>IF(Accueil!$H$49=1,D230,IF(Accueil!$H$49=2,IF(ISBLANK(E230),D230,E230),D230))</f>
        <v>Fade</v>
      </c>
      <c r="D230" s="183" t="s">
        <v>891</v>
      </c>
    </row>
    <row r="231" spans="3:6" ht="18.75" x14ac:dyDescent="0.3">
      <c r="C231" s="132" t="str">
        <f>IF(Accueil!$H$49=1,D231,IF(Accueil!$H$49=2,IF(ISBLANK(E231),D231,E231),D231))</f>
        <v>vive</v>
      </c>
      <c r="D231" s="184" t="s">
        <v>892</v>
      </c>
    </row>
    <row r="232" spans="3:6" ht="18.75" x14ac:dyDescent="0.3">
      <c r="C232" s="132" t="str">
        <f>IF(Accueil!$H$49=1,D232,IF(Accueil!$H$49=2,IF(ISBLANK(E232),D232,E232),D232))</f>
        <v xml:space="preserve">Barres noires : </v>
      </c>
      <c r="D232" s="126" t="s">
        <v>893</v>
      </c>
      <c r="E232" s="126"/>
    </row>
    <row r="233" spans="3:6" ht="18.75" x14ac:dyDescent="0.3">
      <c r="C233" s="132" t="str">
        <f>IF(Accueil!$H$49=1,D233,IF(Accueil!$H$49=2,IF(ISBLANK(E233),D233,E233),D233))</f>
        <v>Excitation, réactivité, blocage</v>
      </c>
      <c r="D233" s="126" t="s">
        <v>894</v>
      </c>
    </row>
    <row r="234" spans="3:6" x14ac:dyDescent="0.25">
      <c r="C234" s="132">
        <f>IF(Accueil!$H$49=1,D234,IF(Accueil!$H$49=2,IF(ISBLANK(E234),D234,E234),D234))</f>
        <v>0</v>
      </c>
    </row>
    <row r="236" spans="3:6" ht="18.75" x14ac:dyDescent="0.3">
      <c r="D236" s="126"/>
      <c r="E236" s="183"/>
      <c r="F236" s="184"/>
    </row>
  </sheetData>
  <mergeCells count="4">
    <mergeCell ref="E150:F150"/>
    <mergeCell ref="E151:F151"/>
    <mergeCell ref="E154:F154"/>
    <mergeCell ref="E155:F155"/>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A1:AR217"/>
  <sheetViews>
    <sheetView topLeftCell="A202" workbookViewId="0">
      <selection activeCell="C203" sqref="C203"/>
    </sheetView>
  </sheetViews>
  <sheetFormatPr baseColWidth="10" defaultRowHeight="15.75" x14ac:dyDescent="0.25"/>
  <cols>
    <col min="1" max="2" width="11.42578125" style="206"/>
    <col min="3" max="3" width="21.28515625" style="206" customWidth="1"/>
    <col min="4" max="4" width="42.42578125" style="206" customWidth="1"/>
    <col min="5" max="5" width="43" style="206" customWidth="1"/>
    <col min="6" max="6" width="35.5703125" style="206" customWidth="1"/>
    <col min="7" max="7" width="42.140625" style="206" customWidth="1"/>
    <col min="8" max="8" width="11.42578125" style="206"/>
    <col min="9" max="9" width="15.42578125" style="206" customWidth="1"/>
    <col min="10" max="10" width="11.42578125" style="209"/>
    <col min="11" max="11" width="12.85546875" style="206" customWidth="1"/>
    <col min="12" max="13" width="11.42578125" style="212"/>
    <col min="14" max="14" width="21.28515625" style="212" customWidth="1"/>
    <col min="15" max="15" width="42.42578125" style="212" customWidth="1"/>
    <col min="16" max="16" width="43" style="212" customWidth="1"/>
    <col min="17" max="17" width="35.5703125" style="212" customWidth="1"/>
    <col min="18" max="18" width="42.140625" style="212" customWidth="1"/>
    <col min="19" max="19" width="11.42578125" style="212"/>
    <col min="20" max="20" width="15.42578125" style="212" customWidth="1"/>
    <col min="21" max="21" width="11.42578125" style="213"/>
    <col min="22" max="22" width="12.85546875" style="212" customWidth="1"/>
    <col min="23" max="24" width="11.42578125" style="216"/>
    <col min="25" max="25" width="21.28515625" style="4" customWidth="1"/>
    <col min="26" max="26" width="42.42578125" style="4" customWidth="1"/>
    <col min="27" max="27" width="43" style="4" customWidth="1"/>
    <col min="28" max="28" width="35.5703125" style="4" customWidth="1"/>
    <col min="29" max="29" width="42.140625" style="4" customWidth="1"/>
    <col min="30" max="30" width="11.42578125" style="216"/>
    <col min="31" max="31" width="15.42578125" style="216" customWidth="1"/>
    <col min="32" max="32" width="11.42578125" style="217"/>
    <col min="33" max="33" width="12.85546875" style="216" customWidth="1"/>
    <col min="34" max="35" width="11.42578125" style="212"/>
    <col min="36" max="36" width="21.28515625" style="212" customWidth="1"/>
    <col min="37" max="37" width="42.42578125" style="212" customWidth="1"/>
    <col min="38" max="38" width="43" style="212" customWidth="1"/>
    <col min="39" max="39" width="35.5703125" style="212" customWidth="1"/>
    <col min="40" max="40" width="42.140625" style="212" customWidth="1"/>
    <col min="41" max="41" width="11.42578125" style="212"/>
    <col min="42" max="42" width="15.42578125" style="212" customWidth="1"/>
    <col min="43" max="43" width="11.42578125" style="213"/>
    <col min="44" max="44" width="12.85546875" style="212" customWidth="1"/>
    <col min="45" max="16384" width="11.42578125" style="206"/>
  </cols>
  <sheetData>
    <row r="1" spans="1:44" ht="31.5" customHeight="1" x14ac:dyDescent="0.25">
      <c r="A1" s="197" t="s">
        <v>897</v>
      </c>
      <c r="B1" s="197" t="s">
        <v>1</v>
      </c>
      <c r="C1" s="197" t="s">
        <v>2</v>
      </c>
      <c r="D1" s="198" t="s">
        <v>3</v>
      </c>
      <c r="E1" s="198" t="s">
        <v>4</v>
      </c>
      <c r="F1" s="198" t="s">
        <v>5</v>
      </c>
      <c r="G1" s="198" t="s">
        <v>6</v>
      </c>
      <c r="H1" s="198" t="s">
        <v>7</v>
      </c>
      <c r="I1" s="198" t="s">
        <v>8</v>
      </c>
      <c r="J1" s="199" t="s">
        <v>1</v>
      </c>
      <c r="K1" s="198" t="s">
        <v>245</v>
      </c>
      <c r="L1" s="200" t="s">
        <v>897</v>
      </c>
      <c r="M1" s="200" t="s">
        <v>1</v>
      </c>
      <c r="N1" s="200" t="s">
        <v>2</v>
      </c>
      <c r="O1" s="201" t="s">
        <v>3</v>
      </c>
      <c r="P1" s="201" t="s">
        <v>4</v>
      </c>
      <c r="Q1" s="201" t="s">
        <v>5</v>
      </c>
      <c r="R1" s="201" t="s">
        <v>6</v>
      </c>
      <c r="S1" s="201" t="s">
        <v>7</v>
      </c>
      <c r="T1" s="201" t="s">
        <v>8</v>
      </c>
      <c r="U1" s="202" t="s">
        <v>1</v>
      </c>
      <c r="V1" s="201" t="s">
        <v>245</v>
      </c>
      <c r="W1" s="203" t="s">
        <v>897</v>
      </c>
      <c r="X1" s="203" t="s">
        <v>1</v>
      </c>
      <c r="Y1" s="3" t="s">
        <v>898</v>
      </c>
      <c r="Z1" s="3" t="s">
        <v>899</v>
      </c>
      <c r="AA1" s="3" t="s">
        <v>900</v>
      </c>
      <c r="AB1" s="3" t="s">
        <v>901</v>
      </c>
      <c r="AC1" s="3" t="s">
        <v>902</v>
      </c>
      <c r="AD1" s="204" t="s">
        <v>7</v>
      </c>
      <c r="AE1" s="204" t="s">
        <v>8</v>
      </c>
      <c r="AF1" s="205" t="s">
        <v>1</v>
      </c>
      <c r="AG1" s="204" t="s">
        <v>245</v>
      </c>
      <c r="AH1" s="200" t="s">
        <v>897</v>
      </c>
      <c r="AI1" s="200" t="s">
        <v>1</v>
      </c>
      <c r="AJ1" s="200" t="s">
        <v>2</v>
      </c>
      <c r="AK1" s="201" t="s">
        <v>3</v>
      </c>
      <c r="AL1" s="201" t="s">
        <v>4</v>
      </c>
      <c r="AM1" s="201" t="s">
        <v>5</v>
      </c>
      <c r="AN1" s="201" t="s">
        <v>6</v>
      </c>
      <c r="AO1" s="201" t="s">
        <v>7</v>
      </c>
      <c r="AP1" s="201" t="s">
        <v>8</v>
      </c>
      <c r="AQ1" s="202" t="s">
        <v>1</v>
      </c>
      <c r="AR1" s="201" t="s">
        <v>245</v>
      </c>
    </row>
    <row r="2" spans="1:44" ht="31.5" customHeight="1" x14ac:dyDescent="0.25">
      <c r="A2" s="207">
        <v>10</v>
      </c>
      <c r="B2" s="197" t="str">
        <f>IF(Accueil!$H$49=1,M2,IF(Accueil!$H$49=2,X2,IF(Accueil!$H$49=3,AI2,M2)))</f>
        <v>Noir</v>
      </c>
      <c r="C2" s="197" t="str">
        <f>IF(Accueil!$H$49=1,N2,IF(Accueil!$H$49=2,Y2,IF(Accueil!$H$49=3,AJ2,N2)))</f>
        <v>extrémité du pied</v>
      </c>
      <c r="D2" s="197" t="str">
        <f>IF(Accueil!$H$49=1,O2,IF(Accueil!$H$49=2,Z2,IF(Accueil!$H$49=3,AK2,O2)))</f>
        <v>besoin de se surpasser / de se prouver</v>
      </c>
      <c r="E2" s="197" t="str">
        <f>IF(Accueil!$H$49=1,P2,IF(Accueil!$H$49=2,AA2,IF(Accueil!$H$49=3,AL2,P2)))</f>
        <v>incapacité d’agir / manque de courage</v>
      </c>
      <c r="F2" s="197" t="str">
        <f>IF(Accueil!$H$49=1,Q2,IF(Accueil!$H$49=2,AB2,IF(Accueil!$H$49=3,AM2,Q2)))</f>
        <v>conscient de ses limites / passer à l'action quand c'est nécessaire</v>
      </c>
      <c r="G2" s="197" t="str">
        <f>IF(Accueil!$H$49=1,R2,IF(Accueil!$H$49=2,AC2,IF(Accueil!$H$49=3,AN2,R2)))</f>
        <v>se forcer à agir / envie de dépasser ses limites</v>
      </c>
      <c r="H2" s="208" t="s">
        <v>11</v>
      </c>
      <c r="I2" s="206">
        <v>1</v>
      </c>
      <c r="J2" s="209">
        <f t="shared" ref="J2:J65" si="0">I2-(ROUNDDOWN(I2/15.0001,0)*15)</f>
        <v>1</v>
      </c>
      <c r="K2" s="198">
        <f>ROUNDDOWN(I2/15.001,0)</f>
        <v>0</v>
      </c>
      <c r="L2" s="210">
        <v>10</v>
      </c>
      <c r="M2" s="200" t="s">
        <v>9</v>
      </c>
      <c r="N2" s="200" t="s">
        <v>10</v>
      </c>
      <c r="O2" s="200" t="s">
        <v>903</v>
      </c>
      <c r="P2" s="200" t="s">
        <v>904</v>
      </c>
      <c r="Q2" s="200" t="s">
        <v>905</v>
      </c>
      <c r="R2" s="200" t="s">
        <v>906</v>
      </c>
      <c r="S2" s="211" t="s">
        <v>11</v>
      </c>
      <c r="T2" s="212">
        <v>1</v>
      </c>
      <c r="U2" s="213">
        <f t="shared" ref="U2:U65" si="1">T2-(ROUNDDOWN(T2/15.0001,0)*15)</f>
        <v>1</v>
      </c>
      <c r="V2" s="201">
        <f>ROUNDDOWN(T2/15.001,0)</f>
        <v>0</v>
      </c>
      <c r="W2" s="214">
        <v>10</v>
      </c>
      <c r="X2" s="3" t="s">
        <v>882</v>
      </c>
      <c r="Y2" s="3" t="s">
        <v>907</v>
      </c>
      <c r="Z2" s="3" t="s">
        <v>908</v>
      </c>
      <c r="AA2" s="3" t="s">
        <v>909</v>
      </c>
      <c r="AB2" s="3" t="s">
        <v>910</v>
      </c>
      <c r="AC2" s="3" t="s">
        <v>911</v>
      </c>
      <c r="AD2" s="215" t="s">
        <v>11</v>
      </c>
      <c r="AE2" s="216">
        <v>1</v>
      </c>
      <c r="AF2" s="217">
        <f t="shared" ref="AF2:AF65" si="2">AE2-(ROUNDDOWN(AE2/15.0001,0)*15)</f>
        <v>1</v>
      </c>
      <c r="AG2" s="204">
        <f>ROUNDDOWN(AE2/15.001,0)</f>
        <v>0</v>
      </c>
      <c r="AH2" s="210">
        <v>10</v>
      </c>
      <c r="AI2" s="200" t="s">
        <v>9</v>
      </c>
      <c r="AJ2" s="200" t="s">
        <v>10</v>
      </c>
      <c r="AK2" s="200" t="s">
        <v>903</v>
      </c>
      <c r="AL2" s="200" t="s">
        <v>904</v>
      </c>
      <c r="AM2" s="200" t="s">
        <v>905</v>
      </c>
      <c r="AN2" s="200" t="s">
        <v>906</v>
      </c>
      <c r="AO2" s="211" t="s">
        <v>11</v>
      </c>
      <c r="AP2" s="212">
        <v>1</v>
      </c>
      <c r="AQ2" s="213">
        <f t="shared" ref="AQ2:AQ65" si="3">AP2-(ROUNDDOWN(AP2/15.0001,0)*15)</f>
        <v>1</v>
      </c>
      <c r="AR2" s="201">
        <f>ROUNDDOWN(AP2/15.001,0)</f>
        <v>0</v>
      </c>
    </row>
    <row r="3" spans="1:44" ht="31.5" customHeight="1" x14ac:dyDescent="0.25">
      <c r="A3" s="207">
        <v>20</v>
      </c>
      <c r="B3" s="197" t="str">
        <f>IF(Accueil!$H$49=1,M3,IF(Accueil!$H$49=2,X3,IF(Accueil!$H$49=3,AI3,M3)))</f>
        <v>Noir</v>
      </c>
      <c r="C3" s="197" t="str">
        <f>IF(Accueil!$H$49=1,N3,IF(Accueil!$H$49=2,Y3,IF(Accueil!$H$49=3,AJ3,N3)))</f>
        <v>phalange distale</v>
      </c>
      <c r="D3" s="197" t="str">
        <f>IF(Accueil!$H$49=1,O3,IF(Accueil!$H$49=2,Z3,IF(Accueil!$H$49=3,AK3,O3)))</f>
        <v>besoin d’affronter / besoin de passer à l'action</v>
      </c>
      <c r="E3" s="197" t="str">
        <f>IF(Accueil!$H$49=1,P3,IF(Accueil!$H$49=2,AA3,IF(Accueil!$H$49=3,AL3,P3)))</f>
        <v>se sentir menacé / chercher à se protéger / se mettre en retrait / éviter la confrontation</v>
      </c>
      <c r="F3" s="197" t="str">
        <f>IF(Accueil!$H$49=1,Q3,IF(Accueil!$H$49=2,AB3,IF(Accueil!$H$49=3,AM3,Q3)))</f>
        <v>puissance implacable / certitude d’y parvenir / absence de doutes</v>
      </c>
      <c r="G3" s="197" t="str">
        <f>IF(Accueil!$H$49=1,R3,IF(Accueil!$H$49=2,AC3,IF(Accueil!$H$49=3,AN3,R3)))</f>
        <v>absence de pitié / être impitoyable / agir pour se défendre ou survivre</v>
      </c>
      <c r="H3" s="208" t="s">
        <v>11</v>
      </c>
      <c r="I3" s="206">
        <f t="shared" ref="I3:I15" si="4">IF(B3=B2,I2,I2+1)</f>
        <v>1</v>
      </c>
      <c r="J3" s="209">
        <f t="shared" si="0"/>
        <v>1</v>
      </c>
      <c r="K3" s="198">
        <f t="shared" ref="K3:K66" si="5">ROUNDDOWN(I3/15.001,0)</f>
        <v>0</v>
      </c>
      <c r="L3" s="210">
        <v>20</v>
      </c>
      <c r="M3" s="200" t="s">
        <v>9</v>
      </c>
      <c r="N3" s="200" t="s">
        <v>12</v>
      </c>
      <c r="O3" s="200" t="s">
        <v>912</v>
      </c>
      <c r="P3" s="200" t="s">
        <v>913</v>
      </c>
      <c r="Q3" s="200" t="s">
        <v>914</v>
      </c>
      <c r="R3" s="200" t="s">
        <v>915</v>
      </c>
      <c r="S3" s="211" t="s">
        <v>11</v>
      </c>
      <c r="T3" s="212">
        <f t="shared" ref="T3:T15" si="6">IF(M3=M2,T2,T2+1)</f>
        <v>1</v>
      </c>
      <c r="U3" s="213">
        <f t="shared" si="1"/>
        <v>1</v>
      </c>
      <c r="V3" s="201">
        <f t="shared" ref="V3:V66" si="7">ROUNDDOWN(T3/15.001,0)</f>
        <v>0</v>
      </c>
      <c r="W3" s="214">
        <v>20</v>
      </c>
      <c r="X3" s="3" t="s">
        <v>882</v>
      </c>
      <c r="Y3" s="3" t="s">
        <v>916</v>
      </c>
      <c r="Z3" s="3" t="s">
        <v>917</v>
      </c>
      <c r="AA3" s="3" t="s">
        <v>918</v>
      </c>
      <c r="AB3" s="3" t="s">
        <v>919</v>
      </c>
      <c r="AC3" s="3" t="s">
        <v>920</v>
      </c>
      <c r="AD3" s="215" t="s">
        <v>11</v>
      </c>
      <c r="AE3" s="216">
        <f t="shared" ref="AE3:AE15" si="8">IF(X3=X2,AE2,AE2+1)</f>
        <v>1</v>
      </c>
      <c r="AF3" s="217">
        <f t="shared" si="2"/>
        <v>1</v>
      </c>
      <c r="AG3" s="204">
        <f t="shared" ref="AG3:AG66" si="9">ROUNDDOWN(AE3/15.001,0)</f>
        <v>0</v>
      </c>
      <c r="AH3" s="210">
        <v>20</v>
      </c>
      <c r="AI3" s="200" t="s">
        <v>9</v>
      </c>
      <c r="AJ3" s="200" t="s">
        <v>12</v>
      </c>
      <c r="AK3" s="200" t="s">
        <v>912</v>
      </c>
      <c r="AL3" s="200" t="s">
        <v>913</v>
      </c>
      <c r="AM3" s="200" t="s">
        <v>914</v>
      </c>
      <c r="AN3" s="200" t="s">
        <v>915</v>
      </c>
      <c r="AO3" s="211" t="s">
        <v>11</v>
      </c>
      <c r="AP3" s="212">
        <f t="shared" ref="AP3:AP15" si="10">IF(AI3=AI2,AP2,AP2+1)</f>
        <v>1</v>
      </c>
      <c r="AQ3" s="213">
        <f t="shared" si="3"/>
        <v>1</v>
      </c>
      <c r="AR3" s="201">
        <f t="shared" ref="AR3:AR66" si="11">ROUNDDOWN(AP3/15.001,0)</f>
        <v>0</v>
      </c>
    </row>
    <row r="4" spans="1:44" ht="31.5" customHeight="1" x14ac:dyDescent="0.25">
      <c r="A4" s="207">
        <v>30</v>
      </c>
      <c r="B4" s="197" t="str">
        <f>IF(Accueil!$H$49=1,M4,IF(Accueil!$H$49=2,X4,IF(Accueil!$H$49=3,AI4,M4)))</f>
        <v>Noir</v>
      </c>
      <c r="C4" s="197" t="str">
        <f>IF(Accueil!$H$49=1,N4,IF(Accueil!$H$49=2,Y4,IF(Accueil!$H$49=3,AJ4,N4)))</f>
        <v>phalange moyenne</v>
      </c>
      <c r="D4" s="197" t="str">
        <f>IF(Accueil!$H$49=1,O4,IF(Accueil!$H$49=2,Z4,IF(Accueil!$H$49=3,AK4,O4)))</f>
        <v>besoin de se préserver / instinct de conservation</v>
      </c>
      <c r="E4" s="197" t="str">
        <f>IF(Accueil!$H$49=1,P4,IF(Accueil!$H$49=2,AA4,IF(Accueil!$H$49=3,AL4,P4)))</f>
        <v>vulnérabilité / absence de protection / manque de densité énergétique</v>
      </c>
      <c r="F4" s="197" t="str">
        <f>IF(Accueil!$H$49=1,Q4,IF(Accueil!$H$49=2,AB4,IF(Accueil!$H$49=3,AM4,Q4)))</f>
        <v>être posé dans son corps / bonne protection énergétique</v>
      </c>
      <c r="G4" s="197" t="str">
        <f>IF(Accueil!$H$49=1,R4,IF(Accueil!$H$49=2,AC4,IF(Accueil!$H$49=3,AN4,R4)))</f>
        <v>être en permanence aux aguets / sous tension</v>
      </c>
      <c r="H4" s="208" t="s">
        <v>14</v>
      </c>
      <c r="I4" s="206">
        <f t="shared" si="4"/>
        <v>1</v>
      </c>
      <c r="J4" s="209">
        <f t="shared" si="0"/>
        <v>1</v>
      </c>
      <c r="K4" s="198">
        <f t="shared" si="5"/>
        <v>0</v>
      </c>
      <c r="L4" s="210">
        <v>30</v>
      </c>
      <c r="M4" s="200" t="s">
        <v>9</v>
      </c>
      <c r="N4" s="200" t="s">
        <v>13</v>
      </c>
      <c r="O4" s="200" t="s">
        <v>921</v>
      </c>
      <c r="P4" s="200" t="s">
        <v>922</v>
      </c>
      <c r="Q4" s="200" t="s">
        <v>923</v>
      </c>
      <c r="R4" s="200" t="s">
        <v>924</v>
      </c>
      <c r="S4" s="211" t="s">
        <v>14</v>
      </c>
      <c r="T4" s="212">
        <f t="shared" si="6"/>
        <v>1</v>
      </c>
      <c r="U4" s="213">
        <f t="shared" si="1"/>
        <v>1</v>
      </c>
      <c r="V4" s="201">
        <f t="shared" si="7"/>
        <v>0</v>
      </c>
      <c r="W4" s="214">
        <v>30</v>
      </c>
      <c r="X4" s="3" t="s">
        <v>882</v>
      </c>
      <c r="Y4" s="3" t="s">
        <v>925</v>
      </c>
      <c r="Z4" s="3" t="s">
        <v>926</v>
      </c>
      <c r="AA4" s="3" t="s">
        <v>927</v>
      </c>
      <c r="AB4" s="3" t="s">
        <v>928</v>
      </c>
      <c r="AC4" s="3" t="s">
        <v>929</v>
      </c>
      <c r="AD4" s="215" t="s">
        <v>14</v>
      </c>
      <c r="AE4" s="216">
        <f t="shared" si="8"/>
        <v>1</v>
      </c>
      <c r="AF4" s="217">
        <f t="shared" si="2"/>
        <v>1</v>
      </c>
      <c r="AG4" s="204">
        <f t="shared" si="9"/>
        <v>0</v>
      </c>
      <c r="AH4" s="210">
        <v>30</v>
      </c>
      <c r="AI4" s="200" t="s">
        <v>9</v>
      </c>
      <c r="AJ4" s="200" t="s">
        <v>13</v>
      </c>
      <c r="AK4" s="200" t="s">
        <v>921</v>
      </c>
      <c r="AL4" s="200" t="s">
        <v>922</v>
      </c>
      <c r="AM4" s="200" t="s">
        <v>923</v>
      </c>
      <c r="AN4" s="200" t="s">
        <v>924</v>
      </c>
      <c r="AO4" s="211" t="s">
        <v>14</v>
      </c>
      <c r="AP4" s="212">
        <f t="shared" si="10"/>
        <v>1</v>
      </c>
      <c r="AQ4" s="213">
        <f t="shared" si="3"/>
        <v>1</v>
      </c>
      <c r="AR4" s="201">
        <f t="shared" si="11"/>
        <v>0</v>
      </c>
    </row>
    <row r="5" spans="1:44" ht="31.5" customHeight="1" x14ac:dyDescent="0.25">
      <c r="A5" s="207">
        <v>40</v>
      </c>
      <c r="B5" s="197" t="str">
        <f>IF(Accueil!$H$49=1,M5,IF(Accueil!$H$49=2,X5,IF(Accueil!$H$49=3,AI5,M5)))</f>
        <v>Noir</v>
      </c>
      <c r="C5" s="197" t="str">
        <f>IF(Accueil!$H$49=1,N5,IF(Accueil!$H$49=2,Y5,IF(Accueil!$H$49=3,AJ5,N5)))</f>
        <v>phalange proximale</v>
      </c>
      <c r="D5" s="197" t="str">
        <f>IF(Accueil!$H$49=1,O5,IF(Accueil!$H$49=2,Z5,IF(Accueil!$H$49=3,AK5,O5)))</f>
        <v>besoin de se sentir vivant</v>
      </c>
      <c r="E5" s="197" t="str">
        <f>IF(Accueil!$H$49=1,P5,IF(Accueil!$H$49=2,AA5,IF(Accueil!$H$49=3,AL5,P5)))</f>
        <v>peur de la mort / peur du manque de nourriture</v>
      </c>
      <c r="F5" s="197" t="str">
        <f>IF(Accueil!$H$49=1,Q5,IF(Accueil!$H$49=2,AB5,IF(Accueil!$H$49=3,AM5,Q5)))</f>
        <v>sérénité / plénitude / capacité à s’abandonner</v>
      </c>
      <c r="G5" s="197" t="str">
        <f>IF(Accueil!$H$49=1,R5,IF(Accueil!$H$49=2,AC5,IF(Accueil!$H$49=3,AN5,R5)))</f>
        <v>activation de l’instinct de survie / lutte pour vivre</v>
      </c>
      <c r="H5" s="208" t="s">
        <v>14</v>
      </c>
      <c r="I5" s="206">
        <f t="shared" si="4"/>
        <v>1</v>
      </c>
      <c r="J5" s="209">
        <f t="shared" si="0"/>
        <v>1</v>
      </c>
      <c r="K5" s="198">
        <f t="shared" si="5"/>
        <v>0</v>
      </c>
      <c r="L5" s="210">
        <v>40</v>
      </c>
      <c r="M5" s="200" t="s">
        <v>9</v>
      </c>
      <c r="N5" s="200" t="s">
        <v>15</v>
      </c>
      <c r="O5" s="200" t="s">
        <v>16</v>
      </c>
      <c r="P5" s="200" t="s">
        <v>930</v>
      </c>
      <c r="Q5" s="200" t="s">
        <v>931</v>
      </c>
      <c r="R5" s="200" t="s">
        <v>932</v>
      </c>
      <c r="S5" s="211" t="s">
        <v>14</v>
      </c>
      <c r="T5" s="212">
        <f t="shared" si="6"/>
        <v>1</v>
      </c>
      <c r="U5" s="213">
        <f t="shared" si="1"/>
        <v>1</v>
      </c>
      <c r="V5" s="201">
        <f t="shared" si="7"/>
        <v>0</v>
      </c>
      <c r="W5" s="214">
        <v>40</v>
      </c>
      <c r="X5" s="3" t="s">
        <v>882</v>
      </c>
      <c r="Y5" s="3" t="s">
        <v>933</v>
      </c>
      <c r="Z5" s="3" t="s">
        <v>934</v>
      </c>
      <c r="AA5" s="3" t="s">
        <v>935</v>
      </c>
      <c r="AB5" s="3" t="s">
        <v>936</v>
      </c>
      <c r="AC5" s="3" t="s">
        <v>937</v>
      </c>
      <c r="AD5" s="215" t="s">
        <v>14</v>
      </c>
      <c r="AE5" s="216">
        <f t="shared" si="8"/>
        <v>1</v>
      </c>
      <c r="AF5" s="217">
        <f t="shared" si="2"/>
        <v>1</v>
      </c>
      <c r="AG5" s="204">
        <f t="shared" si="9"/>
        <v>0</v>
      </c>
      <c r="AH5" s="210">
        <v>40</v>
      </c>
      <c r="AI5" s="200" t="s">
        <v>9</v>
      </c>
      <c r="AJ5" s="200" t="s">
        <v>15</v>
      </c>
      <c r="AK5" s="200" t="s">
        <v>16</v>
      </c>
      <c r="AL5" s="200" t="s">
        <v>930</v>
      </c>
      <c r="AM5" s="200" t="s">
        <v>931</v>
      </c>
      <c r="AN5" s="200" t="s">
        <v>932</v>
      </c>
      <c r="AO5" s="211" t="s">
        <v>14</v>
      </c>
      <c r="AP5" s="212">
        <f t="shared" si="10"/>
        <v>1</v>
      </c>
      <c r="AQ5" s="213">
        <f t="shared" si="3"/>
        <v>1</v>
      </c>
      <c r="AR5" s="201">
        <f t="shared" si="11"/>
        <v>0</v>
      </c>
    </row>
    <row r="6" spans="1:44" ht="31.5" customHeight="1" x14ac:dyDescent="0.25">
      <c r="A6" s="207">
        <v>50</v>
      </c>
      <c r="B6" s="197" t="str">
        <f>IF(Accueil!$H$49=1,M6,IF(Accueil!$H$49=2,X6,IF(Accueil!$H$49=3,AI6,M6)))</f>
        <v>Noir</v>
      </c>
      <c r="C6" s="197" t="str">
        <f>IF(Accueil!$H$49=1,N6,IF(Accueil!$H$49=2,Y6,IF(Accueil!$H$49=3,AJ6,N6)))</f>
        <v>voûte plantaire</v>
      </c>
      <c r="D6" s="197" t="str">
        <f>IF(Accueil!$H$49=1,O6,IF(Accueil!$H$49=2,Z6,IF(Accueil!$H$49=3,AK6,O6)))</f>
        <v>besoin de se sentir vivant / de sentir le contact avec le sol</v>
      </c>
      <c r="E6" s="197" t="str">
        <f>IF(Accueil!$H$49=1,P6,IF(Accueil!$H$49=2,AA6,IF(Accueil!$H$49=3,AL6,P6)))</f>
        <v>mal-être / souffrance / sensation de subir / résignation / ne pas voir de suite agréable</v>
      </c>
      <c r="F6" s="197" t="str">
        <f>IF(Accueil!$H$49=1,Q6,IF(Accueil!$H$49=2,AB6,IF(Accueil!$H$49=3,AM6,Q6)))</f>
        <v>être dans le concret de la matière / calme et posé</v>
      </c>
      <c r="G6" s="197" t="str">
        <f>IF(Accueil!$H$49=1,R6,IF(Accueil!$H$49=2,AC6,IF(Accueil!$H$49=3,AN6,R6)))</f>
        <v>activation de l’instinct de survie / envie de fuir</v>
      </c>
      <c r="H6" s="208" t="s">
        <v>11</v>
      </c>
      <c r="I6" s="206">
        <f t="shared" si="4"/>
        <v>1</v>
      </c>
      <c r="J6" s="209">
        <f t="shared" si="0"/>
        <v>1</v>
      </c>
      <c r="K6" s="198">
        <f t="shared" si="5"/>
        <v>0</v>
      </c>
      <c r="L6" s="210">
        <v>50</v>
      </c>
      <c r="M6" s="200" t="s">
        <v>9</v>
      </c>
      <c r="N6" s="200" t="s">
        <v>17</v>
      </c>
      <c r="O6" s="200" t="s">
        <v>938</v>
      </c>
      <c r="P6" s="200" t="s">
        <v>939</v>
      </c>
      <c r="Q6" s="200" t="s">
        <v>940</v>
      </c>
      <c r="R6" s="200" t="s">
        <v>941</v>
      </c>
      <c r="S6" s="211" t="s">
        <v>11</v>
      </c>
      <c r="T6" s="212">
        <f t="shared" si="6"/>
        <v>1</v>
      </c>
      <c r="U6" s="213">
        <f t="shared" si="1"/>
        <v>1</v>
      </c>
      <c r="V6" s="201">
        <f t="shared" si="7"/>
        <v>0</v>
      </c>
      <c r="W6" s="214">
        <v>50</v>
      </c>
      <c r="X6" s="3" t="s">
        <v>882</v>
      </c>
      <c r="Y6" s="3" t="s">
        <v>942</v>
      </c>
      <c r="Z6" s="3" t="s">
        <v>934</v>
      </c>
      <c r="AA6" s="3" t="s">
        <v>943</v>
      </c>
      <c r="AB6" s="3" t="s">
        <v>944</v>
      </c>
      <c r="AC6" s="3" t="s">
        <v>945</v>
      </c>
      <c r="AD6" s="215" t="s">
        <v>11</v>
      </c>
      <c r="AE6" s="216">
        <f t="shared" si="8"/>
        <v>1</v>
      </c>
      <c r="AF6" s="217">
        <f t="shared" si="2"/>
        <v>1</v>
      </c>
      <c r="AG6" s="204">
        <f t="shared" si="9"/>
        <v>0</v>
      </c>
      <c r="AH6" s="210">
        <v>50</v>
      </c>
      <c r="AI6" s="200" t="s">
        <v>9</v>
      </c>
      <c r="AJ6" s="200" t="s">
        <v>17</v>
      </c>
      <c r="AK6" s="200" t="s">
        <v>938</v>
      </c>
      <c r="AL6" s="200" t="s">
        <v>939</v>
      </c>
      <c r="AM6" s="200" t="s">
        <v>940</v>
      </c>
      <c r="AN6" s="200" t="s">
        <v>941</v>
      </c>
      <c r="AO6" s="211" t="s">
        <v>11</v>
      </c>
      <c r="AP6" s="212">
        <f t="shared" si="10"/>
        <v>1</v>
      </c>
      <c r="AQ6" s="213">
        <f t="shared" si="3"/>
        <v>1</v>
      </c>
      <c r="AR6" s="201">
        <f t="shared" si="11"/>
        <v>0</v>
      </c>
    </row>
    <row r="7" spans="1:44" ht="31.5" customHeight="1" x14ac:dyDescent="0.25">
      <c r="A7" s="207">
        <v>60</v>
      </c>
      <c r="B7" s="197" t="str">
        <f>IF(Accueil!$H$49=1,M7,IF(Accueil!$H$49=2,X7,IF(Accueil!$H$49=3,AI7,M7)))</f>
        <v>Noir</v>
      </c>
      <c r="C7" s="197" t="str">
        <f>IF(Accueil!$H$49=1,N7,IF(Accueil!$H$49=2,Y7,IF(Accueil!$H$49=3,AJ7,N7)))</f>
        <v>talon</v>
      </c>
      <c r="D7" s="197" t="str">
        <f>IF(Accueil!$H$49=1,O7,IF(Accueil!$H$49=2,Z7,IF(Accueil!$H$49=3,AK7,O7)))</f>
        <v xml:space="preserve">besoin de stabilité / de réalisations / d'avancer dans la vie </v>
      </c>
      <c r="E7" s="197" t="str">
        <f>IF(Accueil!$H$49=1,P7,IF(Accueil!$H$49=2,AA7,IF(Accueil!$H$49=3,AL7,P7)))</f>
        <v>incertitudes / insécurité / être vulnérable</v>
      </c>
      <c r="F7" s="197" t="str">
        <f>IF(Accueil!$H$49=1,Q7,IF(Accueil!$H$49=2,AB7,IF(Accueil!$H$49=3,AM7,Q7)))</f>
        <v xml:space="preserve">réaliser ses rêves / force et pouvoir intérieur </v>
      </c>
      <c r="G7" s="197" t="str">
        <f>IF(Accueil!$H$49=1,R7,IF(Accueil!$H$49=2,AC7,IF(Accueil!$H$49=3,AN7,R7)))</f>
        <v>envie de partir / de fuir</v>
      </c>
      <c r="H7" s="208" t="s">
        <v>11</v>
      </c>
      <c r="I7" s="206">
        <f t="shared" si="4"/>
        <v>1</v>
      </c>
      <c r="J7" s="209">
        <f t="shared" si="0"/>
        <v>1</v>
      </c>
      <c r="K7" s="198">
        <f t="shared" si="5"/>
        <v>0</v>
      </c>
      <c r="L7" s="210">
        <v>60</v>
      </c>
      <c r="M7" s="200" t="s">
        <v>9</v>
      </c>
      <c r="N7" s="200" t="s">
        <v>246</v>
      </c>
      <c r="O7" s="200" t="s">
        <v>946</v>
      </c>
      <c r="P7" s="200" t="s">
        <v>947</v>
      </c>
      <c r="Q7" s="200" t="s">
        <v>948</v>
      </c>
      <c r="R7" s="200" t="s">
        <v>949</v>
      </c>
      <c r="S7" s="211" t="s">
        <v>11</v>
      </c>
      <c r="T7" s="212">
        <f t="shared" si="6"/>
        <v>1</v>
      </c>
      <c r="U7" s="213">
        <f t="shared" si="1"/>
        <v>1</v>
      </c>
      <c r="V7" s="201">
        <f t="shared" si="7"/>
        <v>0</v>
      </c>
      <c r="W7" s="214">
        <v>60</v>
      </c>
      <c r="X7" s="3" t="s">
        <v>882</v>
      </c>
      <c r="Y7" s="3" t="s">
        <v>950</v>
      </c>
      <c r="Z7" s="3" t="s">
        <v>951</v>
      </c>
      <c r="AA7" s="3" t="s">
        <v>952</v>
      </c>
      <c r="AB7" s="3" t="s">
        <v>953</v>
      </c>
      <c r="AC7" s="3" t="s">
        <v>954</v>
      </c>
      <c r="AD7" s="215" t="s">
        <v>11</v>
      </c>
      <c r="AE7" s="216">
        <f t="shared" si="8"/>
        <v>1</v>
      </c>
      <c r="AF7" s="217">
        <f t="shared" si="2"/>
        <v>1</v>
      </c>
      <c r="AG7" s="204">
        <f t="shared" si="9"/>
        <v>0</v>
      </c>
      <c r="AH7" s="210">
        <v>60</v>
      </c>
      <c r="AI7" s="200" t="s">
        <v>9</v>
      </c>
      <c r="AJ7" s="200" t="s">
        <v>246</v>
      </c>
      <c r="AK7" s="200" t="s">
        <v>946</v>
      </c>
      <c r="AL7" s="200" t="s">
        <v>947</v>
      </c>
      <c r="AM7" s="200" t="s">
        <v>948</v>
      </c>
      <c r="AN7" s="200" t="s">
        <v>949</v>
      </c>
      <c r="AO7" s="211" t="s">
        <v>11</v>
      </c>
      <c r="AP7" s="212">
        <f t="shared" si="10"/>
        <v>1</v>
      </c>
      <c r="AQ7" s="213">
        <f t="shared" si="3"/>
        <v>1</v>
      </c>
      <c r="AR7" s="201">
        <f t="shared" si="11"/>
        <v>0</v>
      </c>
    </row>
    <row r="8" spans="1:44" ht="31.5" customHeight="1" x14ac:dyDescent="0.25">
      <c r="A8" s="207">
        <v>70</v>
      </c>
      <c r="B8" s="197" t="str">
        <f>IF(Accueil!$H$49=1,M8,IF(Accueil!$H$49=2,X8,IF(Accueil!$H$49=3,AI8,M8)))</f>
        <v>Noir</v>
      </c>
      <c r="C8" s="197" t="str">
        <f>IF(Accueil!$H$49=1,N8,IF(Accueil!$H$49=2,Y8,IF(Accueil!$H$49=3,AJ8,N8)))</f>
        <v>astragale</v>
      </c>
      <c r="D8" s="197" t="str">
        <f>IF(Accueil!$H$49=1,O8,IF(Accueil!$H$49=2,Z8,IF(Accueil!$H$49=3,AK8,O8)))</f>
        <v>besoin de s'appuyer sur quelqu'un / besoin de sécurité</v>
      </c>
      <c r="E8" s="197" t="str">
        <f>IF(Accueil!$H$49=1,P8,IF(Accueil!$H$49=2,AA8,IF(Accueil!$H$49=3,AL8,P8)))</f>
        <v>self-control pour ne pas se sentir vulnérable ou par insécurité</v>
      </c>
      <c r="F8" s="197" t="str">
        <f>IF(Accueil!$H$49=1,Q8,IF(Accueil!$H$49=2,AB8,IF(Accueil!$H$49=3,AM8,Q8)))</f>
        <v>état d’être sans retenue ou limitation / simplicité naturelle</v>
      </c>
      <c r="G8" s="197" t="str">
        <f>IF(Accueil!$H$49=1,R8,IF(Accueil!$H$49=2,AC8,IF(Accueil!$H$49=3,AN8,R8)))</f>
        <v>envie de fuir / de se défouler pour décompresser</v>
      </c>
      <c r="H8" s="208" t="s">
        <v>14</v>
      </c>
      <c r="I8" s="206">
        <f t="shared" si="4"/>
        <v>1</v>
      </c>
      <c r="J8" s="209">
        <f t="shared" si="0"/>
        <v>1</v>
      </c>
      <c r="K8" s="198">
        <f t="shared" si="5"/>
        <v>0</v>
      </c>
      <c r="L8" s="210">
        <v>70</v>
      </c>
      <c r="M8" s="200" t="s">
        <v>9</v>
      </c>
      <c r="N8" s="200" t="s">
        <v>18</v>
      </c>
      <c r="O8" s="200" t="s">
        <v>955</v>
      </c>
      <c r="P8" s="200" t="s">
        <v>19</v>
      </c>
      <c r="Q8" s="200" t="s">
        <v>956</v>
      </c>
      <c r="R8" s="200" t="s">
        <v>957</v>
      </c>
      <c r="S8" s="211" t="s">
        <v>14</v>
      </c>
      <c r="T8" s="212">
        <f t="shared" si="6"/>
        <v>1</v>
      </c>
      <c r="U8" s="213">
        <f t="shared" si="1"/>
        <v>1</v>
      </c>
      <c r="V8" s="201">
        <f t="shared" si="7"/>
        <v>0</v>
      </c>
      <c r="W8" s="214">
        <v>70</v>
      </c>
      <c r="X8" s="3" t="s">
        <v>882</v>
      </c>
      <c r="Y8" s="3" t="s">
        <v>958</v>
      </c>
      <c r="Z8" s="3" t="s">
        <v>959</v>
      </c>
      <c r="AA8" s="3" t="s">
        <v>960</v>
      </c>
      <c r="AB8" s="3" t="s">
        <v>961</v>
      </c>
      <c r="AC8" s="3" t="s">
        <v>962</v>
      </c>
      <c r="AD8" s="215" t="s">
        <v>14</v>
      </c>
      <c r="AE8" s="216">
        <f t="shared" si="8"/>
        <v>1</v>
      </c>
      <c r="AF8" s="217">
        <f t="shared" si="2"/>
        <v>1</v>
      </c>
      <c r="AG8" s="204">
        <f t="shared" si="9"/>
        <v>0</v>
      </c>
      <c r="AH8" s="210">
        <v>70</v>
      </c>
      <c r="AI8" s="200" t="s">
        <v>9</v>
      </c>
      <c r="AJ8" s="200" t="s">
        <v>18</v>
      </c>
      <c r="AK8" s="200" t="s">
        <v>955</v>
      </c>
      <c r="AL8" s="200" t="s">
        <v>19</v>
      </c>
      <c r="AM8" s="200" t="s">
        <v>956</v>
      </c>
      <c r="AN8" s="200" t="s">
        <v>957</v>
      </c>
      <c r="AO8" s="211" t="s">
        <v>14</v>
      </c>
      <c r="AP8" s="212">
        <f t="shared" si="10"/>
        <v>1</v>
      </c>
      <c r="AQ8" s="213">
        <f t="shared" si="3"/>
        <v>1</v>
      </c>
      <c r="AR8" s="201">
        <f t="shared" si="11"/>
        <v>0</v>
      </c>
    </row>
    <row r="9" spans="1:44" ht="31.5" customHeight="1" x14ac:dyDescent="0.25">
      <c r="A9" s="207">
        <v>80</v>
      </c>
      <c r="B9" s="197" t="str">
        <f>IF(Accueil!$H$49=1,M9,IF(Accueil!$H$49=2,X9,IF(Accueil!$H$49=3,AI9,M9)))</f>
        <v>Noir</v>
      </c>
      <c r="C9" s="197" t="str">
        <f>IF(Accueil!$H$49=1,N9,IF(Accueil!$H$49=2,Y9,IF(Accueil!$H$49=3,AJ9,N9)))</f>
        <v>cou-de-pied</v>
      </c>
      <c r="D9" s="197" t="str">
        <f>IF(Accueil!$H$49=1,O9,IF(Accueil!$H$49=2,Z9,IF(Accueil!$H$49=3,AK9,O9)))</f>
        <v>besoin d’être en groupe / besoin de sécurité</v>
      </c>
      <c r="E9" s="197" t="str">
        <f>IF(Accueil!$H$49=1,P9,IF(Accueil!$H$49=2,AA9,IF(Accueil!$H$49=3,AL9,P9)))</f>
        <v>solitude imposée ou mal vécue / empêchement d’avancer</v>
      </c>
      <c r="F9" s="197" t="str">
        <f>IF(Accueil!$H$49=1,Q9,IF(Accueil!$H$49=2,AB9,IF(Accueil!$H$49=3,AM9,Q9)))</f>
        <v>sentiment d’appartenance / être bien dans sa famille</v>
      </c>
      <c r="G9" s="197" t="str">
        <f>IF(Accueil!$H$49=1,R9,IF(Accueil!$H$49=2,AC9,IF(Accueil!$H$49=3,AN9,R9)))</f>
        <v>faire autrement que les autres / ne pas être avec les autres</v>
      </c>
      <c r="H9" s="208" t="s">
        <v>11</v>
      </c>
      <c r="I9" s="206">
        <f t="shared" si="4"/>
        <v>1</v>
      </c>
      <c r="J9" s="209">
        <f t="shared" si="0"/>
        <v>1</v>
      </c>
      <c r="K9" s="198">
        <f t="shared" si="5"/>
        <v>0</v>
      </c>
      <c r="L9" s="210">
        <v>80</v>
      </c>
      <c r="M9" s="200" t="s">
        <v>9</v>
      </c>
      <c r="N9" s="200" t="s">
        <v>247</v>
      </c>
      <c r="O9" s="200" t="s">
        <v>963</v>
      </c>
      <c r="P9" s="200" t="s">
        <v>964</v>
      </c>
      <c r="Q9" s="200" t="s">
        <v>965</v>
      </c>
      <c r="R9" s="200" t="s">
        <v>966</v>
      </c>
      <c r="S9" s="211" t="s">
        <v>11</v>
      </c>
      <c r="T9" s="212">
        <f t="shared" si="6"/>
        <v>1</v>
      </c>
      <c r="U9" s="213">
        <f t="shared" si="1"/>
        <v>1</v>
      </c>
      <c r="V9" s="201">
        <f t="shared" si="7"/>
        <v>0</v>
      </c>
      <c r="W9" s="214">
        <v>80</v>
      </c>
      <c r="X9" s="3" t="s">
        <v>882</v>
      </c>
      <c r="Y9" s="3" t="s">
        <v>967</v>
      </c>
      <c r="Z9" s="3" t="s">
        <v>968</v>
      </c>
      <c r="AA9" s="3" t="s">
        <v>969</v>
      </c>
      <c r="AB9" s="3" t="s">
        <v>970</v>
      </c>
      <c r="AC9" s="3" t="s">
        <v>971</v>
      </c>
      <c r="AD9" s="215" t="s">
        <v>11</v>
      </c>
      <c r="AE9" s="216">
        <f t="shared" si="8"/>
        <v>1</v>
      </c>
      <c r="AF9" s="217">
        <f t="shared" si="2"/>
        <v>1</v>
      </c>
      <c r="AG9" s="204">
        <f t="shared" si="9"/>
        <v>0</v>
      </c>
      <c r="AH9" s="210">
        <v>80</v>
      </c>
      <c r="AI9" s="200" t="s">
        <v>9</v>
      </c>
      <c r="AJ9" s="200" t="s">
        <v>247</v>
      </c>
      <c r="AK9" s="200" t="s">
        <v>963</v>
      </c>
      <c r="AL9" s="200" t="s">
        <v>964</v>
      </c>
      <c r="AM9" s="200" t="s">
        <v>965</v>
      </c>
      <c r="AN9" s="200" t="s">
        <v>966</v>
      </c>
      <c r="AO9" s="211" t="s">
        <v>11</v>
      </c>
      <c r="AP9" s="212">
        <f t="shared" si="10"/>
        <v>1</v>
      </c>
      <c r="AQ9" s="213">
        <f t="shared" si="3"/>
        <v>1</v>
      </c>
      <c r="AR9" s="201">
        <f t="shared" si="11"/>
        <v>0</v>
      </c>
    </row>
    <row r="10" spans="1:44" ht="31.5" customHeight="1" x14ac:dyDescent="0.25">
      <c r="A10" s="207">
        <v>90</v>
      </c>
      <c r="B10" s="197" t="str">
        <f>IF(Accueil!$H$49=1,M10,IF(Accueil!$H$49=2,X10,IF(Accueil!$H$49=3,AI10,M10)))</f>
        <v>Noir</v>
      </c>
      <c r="C10" s="197" t="str">
        <f>IF(Accueil!$H$49=1,N10,IF(Accueil!$H$49=2,Y10,IF(Accueil!$H$49=3,AJ10,N10)))</f>
        <v>malléole</v>
      </c>
      <c r="D10" s="197" t="str">
        <f>IF(Accueil!$H$49=1,O10,IF(Accueil!$H$49=2,Z10,IF(Accueil!$H$49=3,AK10,O10)))</f>
        <v xml:space="preserve">besoin de soutenir les autres ou d'être soutenu / besoin de choisir et de décider </v>
      </c>
      <c r="E10" s="197" t="str">
        <f>IF(Accueil!$H$49=1,P10,IF(Accueil!$H$49=2,AA10,IF(Accueil!$H$49=3,AL10,P10)))</f>
        <v>manque de soutien / ne pas avoir d'aide / ne rien décider</v>
      </c>
      <c r="F10" s="197" t="str">
        <f>IF(Accueil!$H$49=1,Q10,IF(Accueil!$H$49=2,AB10,IF(Accueil!$H$49=3,AM10,Q10)))</f>
        <v xml:space="preserve">se sentir soutenu / avoir une direction dans la vie </v>
      </c>
      <c r="G10" s="197" t="str">
        <f>IF(Accueil!$H$49=1,R10,IF(Accueil!$H$49=2,AC10,IF(Accueil!$H$49=3,AN10,R10)))</f>
        <v>devoir faire un choix / devoir soutenir les autres ou assurer son propre soutien</v>
      </c>
      <c r="H10" s="208" t="s">
        <v>14</v>
      </c>
      <c r="I10" s="206">
        <f t="shared" si="4"/>
        <v>1</v>
      </c>
      <c r="J10" s="209">
        <f t="shared" si="0"/>
        <v>1</v>
      </c>
      <c r="K10" s="198">
        <f t="shared" si="5"/>
        <v>0</v>
      </c>
      <c r="L10" s="210">
        <v>90</v>
      </c>
      <c r="M10" s="200" t="s">
        <v>9</v>
      </c>
      <c r="N10" s="200" t="s">
        <v>248</v>
      </c>
      <c r="O10" s="200" t="s">
        <v>972</v>
      </c>
      <c r="P10" s="200" t="s">
        <v>973</v>
      </c>
      <c r="Q10" s="200" t="s">
        <v>974</v>
      </c>
      <c r="R10" s="200" t="s">
        <v>975</v>
      </c>
      <c r="S10" s="211" t="s">
        <v>14</v>
      </c>
      <c r="T10" s="212">
        <f t="shared" si="6"/>
        <v>1</v>
      </c>
      <c r="U10" s="213">
        <f t="shared" si="1"/>
        <v>1</v>
      </c>
      <c r="V10" s="201">
        <f t="shared" si="7"/>
        <v>0</v>
      </c>
      <c r="W10" s="214">
        <v>90</v>
      </c>
      <c r="X10" s="3" t="s">
        <v>882</v>
      </c>
      <c r="Y10" s="3" t="s">
        <v>976</v>
      </c>
      <c r="Z10" s="3" t="s">
        <v>977</v>
      </c>
      <c r="AA10" s="3" t="s">
        <v>978</v>
      </c>
      <c r="AB10" s="3" t="s">
        <v>979</v>
      </c>
      <c r="AC10" s="3" t="s">
        <v>980</v>
      </c>
      <c r="AD10" s="215" t="s">
        <v>14</v>
      </c>
      <c r="AE10" s="216">
        <f t="shared" si="8"/>
        <v>1</v>
      </c>
      <c r="AF10" s="217">
        <f t="shared" si="2"/>
        <v>1</v>
      </c>
      <c r="AG10" s="204">
        <f t="shared" si="9"/>
        <v>0</v>
      </c>
      <c r="AH10" s="210">
        <v>90</v>
      </c>
      <c r="AI10" s="200" t="s">
        <v>9</v>
      </c>
      <c r="AJ10" s="200" t="s">
        <v>248</v>
      </c>
      <c r="AK10" s="200" t="s">
        <v>972</v>
      </c>
      <c r="AL10" s="200" t="s">
        <v>973</v>
      </c>
      <c r="AM10" s="200" t="s">
        <v>974</v>
      </c>
      <c r="AN10" s="200" t="s">
        <v>975</v>
      </c>
      <c r="AO10" s="211" t="s">
        <v>14</v>
      </c>
      <c r="AP10" s="212">
        <f t="shared" si="10"/>
        <v>1</v>
      </c>
      <c r="AQ10" s="213">
        <f t="shared" si="3"/>
        <v>1</v>
      </c>
      <c r="AR10" s="201">
        <f t="shared" si="11"/>
        <v>0</v>
      </c>
    </row>
    <row r="11" spans="1:44" ht="31.5" customHeight="1" x14ac:dyDescent="0.25">
      <c r="A11" s="207">
        <v>100</v>
      </c>
      <c r="B11" s="197" t="str">
        <f>IF(Accueil!$H$49=1,M11,IF(Accueil!$H$49=2,X11,IF(Accueil!$H$49=3,AI11,M11)))</f>
        <v>Brun</v>
      </c>
      <c r="C11" s="197" t="str">
        <f>IF(Accueil!$H$49=1,N11,IF(Accueil!$H$49=2,Y11,IF(Accueil!$H$49=3,AJ11,N11)))</f>
        <v>tendon d'Achille</v>
      </c>
      <c r="D11" s="197" t="str">
        <f>IF(Accueil!$H$49=1,O11,IF(Accueil!$H$49=2,Z11,IF(Accueil!$H$49=3,AK11,O11)))</f>
        <v xml:space="preserve">besoin de stabilité / de réalisations concrètes / capacité à supporter </v>
      </c>
      <c r="E11" s="197" t="str">
        <f>IF(Accueil!$H$49=1,P11,IF(Accueil!$H$49=2,AA11,IF(Accueil!$H$49=3,AL11,P11)))</f>
        <v>vulnérabilité / en rupture avec les parents ou avec les enfants</v>
      </c>
      <c r="F11" s="197" t="str">
        <f>IF(Accueil!$H$49=1,Q11,IF(Accueil!$H$49=2,AB11,IF(Accueil!$H$49=3,AM11,Q11)))</f>
        <v>capacité à réaliser ses rêves / force intérieure / bon système immunitaire</v>
      </c>
      <c r="G11" s="197" t="str">
        <f>IF(Accueil!$H$49=1,R11,IF(Accueil!$H$49=2,AC11,IF(Accueil!$H$49=3,AN11,R11)))</f>
        <v xml:space="preserve">envie de partir / de fuir / devoir résister face aux autres ou à l'environnement </v>
      </c>
      <c r="H11" s="208" t="s">
        <v>14</v>
      </c>
      <c r="I11" s="206">
        <f t="shared" si="4"/>
        <v>2</v>
      </c>
      <c r="J11" s="209">
        <f t="shared" si="0"/>
        <v>2</v>
      </c>
      <c r="K11" s="198">
        <f t="shared" si="5"/>
        <v>0</v>
      </c>
      <c r="L11" s="210">
        <v>100</v>
      </c>
      <c r="M11" s="200" t="s">
        <v>20</v>
      </c>
      <c r="N11" s="200" t="s">
        <v>249</v>
      </c>
      <c r="O11" s="200" t="s">
        <v>981</v>
      </c>
      <c r="P11" s="200" t="s">
        <v>982</v>
      </c>
      <c r="Q11" s="200" t="s">
        <v>983</v>
      </c>
      <c r="R11" s="200" t="s">
        <v>984</v>
      </c>
      <c r="S11" s="211" t="s">
        <v>14</v>
      </c>
      <c r="T11" s="212">
        <f t="shared" si="6"/>
        <v>2</v>
      </c>
      <c r="U11" s="213">
        <f t="shared" si="1"/>
        <v>2</v>
      </c>
      <c r="V11" s="201">
        <f t="shared" si="7"/>
        <v>0</v>
      </c>
      <c r="W11" s="214">
        <v>100</v>
      </c>
      <c r="X11" s="3" t="s">
        <v>881</v>
      </c>
      <c r="Y11" s="3" t="s">
        <v>985</v>
      </c>
      <c r="Z11" s="3" t="s">
        <v>986</v>
      </c>
      <c r="AA11" s="3" t="s">
        <v>987</v>
      </c>
      <c r="AB11" s="3" t="s">
        <v>988</v>
      </c>
      <c r="AC11" s="3" t="s">
        <v>989</v>
      </c>
      <c r="AD11" s="215" t="s">
        <v>14</v>
      </c>
      <c r="AE11" s="216">
        <f t="shared" si="8"/>
        <v>2</v>
      </c>
      <c r="AF11" s="217">
        <f t="shared" si="2"/>
        <v>2</v>
      </c>
      <c r="AG11" s="204">
        <f t="shared" si="9"/>
        <v>0</v>
      </c>
      <c r="AH11" s="210">
        <v>100</v>
      </c>
      <c r="AI11" s="200" t="s">
        <v>20</v>
      </c>
      <c r="AJ11" s="200" t="s">
        <v>249</v>
      </c>
      <c r="AK11" s="200" t="s">
        <v>981</v>
      </c>
      <c r="AL11" s="200" t="s">
        <v>982</v>
      </c>
      <c r="AM11" s="200" t="s">
        <v>983</v>
      </c>
      <c r="AN11" s="200" t="s">
        <v>984</v>
      </c>
      <c r="AO11" s="211" t="s">
        <v>14</v>
      </c>
      <c r="AP11" s="212">
        <f t="shared" si="10"/>
        <v>2</v>
      </c>
      <c r="AQ11" s="213">
        <f t="shared" si="3"/>
        <v>2</v>
      </c>
      <c r="AR11" s="201">
        <f t="shared" si="11"/>
        <v>0</v>
      </c>
    </row>
    <row r="12" spans="1:44" ht="31.5" customHeight="1" x14ac:dyDescent="0.25">
      <c r="A12" s="207">
        <v>110</v>
      </c>
      <c r="B12" s="197" t="str">
        <f>IF(Accueil!$H$49=1,M12,IF(Accueil!$H$49=2,X12,IF(Accueil!$H$49=3,AI12,M12)))</f>
        <v>Brun</v>
      </c>
      <c r="C12" s="197" t="str">
        <f>IF(Accueil!$H$49=1,N12,IF(Accueil!$H$49=2,Y12,IF(Accueil!$H$49=3,AJ12,N12)))</f>
        <v>tibia/péroné</v>
      </c>
      <c r="D12" s="197" t="str">
        <f>IF(Accueil!$H$49=1,O12,IF(Accueil!$H$49=2,Z12,IF(Accueil!$H$49=3,AK12,O12)))</f>
        <v xml:space="preserve">besoin de soutien / besoin de se positionner </v>
      </c>
      <c r="E12" s="197" t="str">
        <f>IF(Accueil!$H$49=1,P12,IF(Accueil!$H$49=2,AA12,IF(Accueil!$H$49=3,AL12,P12)))</f>
        <v>sentiment de subir / se sentir dévalorisé ou impuissant</v>
      </c>
      <c r="F12" s="197" t="str">
        <f>IF(Accueil!$H$49=1,Q12,IF(Accueil!$H$49=2,AB12,IF(Accueil!$H$49=3,AM12,Q12)))</f>
        <v>réalisation de soi / indépendance / grand potentiel de réalisation</v>
      </c>
      <c r="G12" s="197" t="str">
        <f>IF(Accueil!$H$49=1,R12,IF(Accueil!$H$49=2,AC12,IF(Accueil!$H$49=3,AN12,R12)))</f>
        <v>générer des tensions vis à vis des autres</v>
      </c>
      <c r="H12" s="208" t="s">
        <v>11</v>
      </c>
      <c r="I12" s="206">
        <f t="shared" si="4"/>
        <v>2</v>
      </c>
      <c r="J12" s="209">
        <f t="shared" si="0"/>
        <v>2</v>
      </c>
      <c r="K12" s="198">
        <f t="shared" si="5"/>
        <v>0</v>
      </c>
      <c r="L12" s="210">
        <v>110</v>
      </c>
      <c r="M12" s="200" t="s">
        <v>20</v>
      </c>
      <c r="N12" s="200" t="s">
        <v>250</v>
      </c>
      <c r="O12" s="200" t="s">
        <v>990</v>
      </c>
      <c r="P12" s="200" t="s">
        <v>991</v>
      </c>
      <c r="Q12" s="200" t="s">
        <v>992</v>
      </c>
      <c r="R12" s="200" t="s">
        <v>21</v>
      </c>
      <c r="S12" s="211" t="s">
        <v>11</v>
      </c>
      <c r="T12" s="212">
        <f t="shared" si="6"/>
        <v>2</v>
      </c>
      <c r="U12" s="213">
        <f t="shared" si="1"/>
        <v>2</v>
      </c>
      <c r="V12" s="201">
        <f t="shared" si="7"/>
        <v>0</v>
      </c>
      <c r="W12" s="214">
        <v>110</v>
      </c>
      <c r="X12" s="3" t="s">
        <v>881</v>
      </c>
      <c r="Y12" s="3" t="s">
        <v>993</v>
      </c>
      <c r="Z12" s="3" t="s">
        <v>994</v>
      </c>
      <c r="AA12" s="3" t="s">
        <v>995</v>
      </c>
      <c r="AB12" s="3" t="s">
        <v>996</v>
      </c>
      <c r="AC12" s="3" t="s">
        <v>997</v>
      </c>
      <c r="AD12" s="215" t="s">
        <v>11</v>
      </c>
      <c r="AE12" s="216">
        <f t="shared" si="8"/>
        <v>2</v>
      </c>
      <c r="AF12" s="217">
        <f t="shared" si="2"/>
        <v>2</v>
      </c>
      <c r="AG12" s="204">
        <f t="shared" si="9"/>
        <v>0</v>
      </c>
      <c r="AH12" s="210">
        <v>110</v>
      </c>
      <c r="AI12" s="200" t="s">
        <v>20</v>
      </c>
      <c r="AJ12" s="200" t="s">
        <v>250</v>
      </c>
      <c r="AK12" s="200" t="s">
        <v>990</v>
      </c>
      <c r="AL12" s="200" t="s">
        <v>991</v>
      </c>
      <c r="AM12" s="200" t="s">
        <v>992</v>
      </c>
      <c r="AN12" s="200" t="s">
        <v>21</v>
      </c>
      <c r="AO12" s="211" t="s">
        <v>11</v>
      </c>
      <c r="AP12" s="212">
        <f t="shared" si="10"/>
        <v>2</v>
      </c>
      <c r="AQ12" s="213">
        <f t="shared" si="3"/>
        <v>2</v>
      </c>
      <c r="AR12" s="201">
        <f t="shared" si="11"/>
        <v>0</v>
      </c>
    </row>
    <row r="13" spans="1:44" ht="31.5" customHeight="1" x14ac:dyDescent="0.25">
      <c r="A13" s="207">
        <v>120</v>
      </c>
      <c r="B13" s="197" t="str">
        <f>IF(Accueil!$H$49=1,M13,IF(Accueil!$H$49=2,X13,IF(Accueil!$H$49=3,AI13,M13)))</f>
        <v>Brun</v>
      </c>
      <c r="C13" s="197" t="str">
        <f>IF(Accueil!$H$49=1,N13,IF(Accueil!$H$49=2,Y13,IF(Accueil!$H$49=3,AJ13,N13)))</f>
        <v>mollet/veines</v>
      </c>
      <c r="D13" s="197" t="str">
        <f>IF(Accueil!$H$49=1,O13,IF(Accueil!$H$49=2,Z13,IF(Accueil!$H$49=3,AK13,O13)))</f>
        <v>besoin de régler le passé / de se mettre la pression pour la famille ou le travail</v>
      </c>
      <c r="E13" s="197" t="str">
        <f>IF(Accueil!$H$49=1,P13,IF(Accueil!$H$49=2,AA13,IF(Accueil!$H$49=3,AL13,P13)))</f>
        <v>manque de retour dans ses actions / vide dans la vie / absence de liens familiaux ou de travail</v>
      </c>
      <c r="F13" s="197" t="str">
        <f>IF(Accueil!$H$49=1,Q13,IF(Accueil!$H$49=2,AB13,IF(Accueil!$H$49=3,AM13,Q13)))</f>
        <v>équilibre entre donner et recevoir / équilibre dans les relations familiales / entre le privé et le professionnel</v>
      </c>
      <c r="G13" s="197" t="str">
        <f>IF(Accueil!$H$49=1,R13,IF(Accueil!$H$49=2,AC13,IF(Accueil!$H$49=3,AN13,R13)))</f>
        <v>envie de fuir / liens toxiques avec la famille ou le travail</v>
      </c>
      <c r="H13" s="208" t="s">
        <v>14</v>
      </c>
      <c r="I13" s="206">
        <f t="shared" si="4"/>
        <v>2</v>
      </c>
      <c r="J13" s="209">
        <f t="shared" si="0"/>
        <v>2</v>
      </c>
      <c r="K13" s="198">
        <f t="shared" si="5"/>
        <v>0</v>
      </c>
      <c r="L13" s="210">
        <v>120</v>
      </c>
      <c r="M13" s="200" t="s">
        <v>20</v>
      </c>
      <c r="N13" s="200" t="s">
        <v>251</v>
      </c>
      <c r="O13" s="200" t="s">
        <v>998</v>
      </c>
      <c r="P13" s="200" t="s">
        <v>999</v>
      </c>
      <c r="Q13" s="200" t="s">
        <v>1000</v>
      </c>
      <c r="R13" s="200" t="s">
        <v>1001</v>
      </c>
      <c r="S13" s="211" t="s">
        <v>14</v>
      </c>
      <c r="T13" s="212">
        <f t="shared" si="6"/>
        <v>2</v>
      </c>
      <c r="U13" s="213">
        <f t="shared" si="1"/>
        <v>2</v>
      </c>
      <c r="V13" s="201">
        <f t="shared" si="7"/>
        <v>0</v>
      </c>
      <c r="W13" s="214">
        <v>120</v>
      </c>
      <c r="X13" s="3" t="s">
        <v>881</v>
      </c>
      <c r="Y13" s="3" t="s">
        <v>1002</v>
      </c>
      <c r="Z13" s="3" t="s">
        <v>1003</v>
      </c>
      <c r="AA13" s="3" t="s">
        <v>1004</v>
      </c>
      <c r="AB13" s="3" t="s">
        <v>1005</v>
      </c>
      <c r="AC13" s="3" t="s">
        <v>1006</v>
      </c>
      <c r="AD13" s="215" t="s">
        <v>14</v>
      </c>
      <c r="AE13" s="216">
        <f t="shared" si="8"/>
        <v>2</v>
      </c>
      <c r="AF13" s="217">
        <f t="shared" si="2"/>
        <v>2</v>
      </c>
      <c r="AG13" s="204">
        <f t="shared" si="9"/>
        <v>0</v>
      </c>
      <c r="AH13" s="210">
        <v>120</v>
      </c>
      <c r="AI13" s="200" t="s">
        <v>20</v>
      </c>
      <c r="AJ13" s="200" t="s">
        <v>251</v>
      </c>
      <c r="AK13" s="200" t="s">
        <v>998</v>
      </c>
      <c r="AL13" s="200" t="s">
        <v>999</v>
      </c>
      <c r="AM13" s="200" t="s">
        <v>1000</v>
      </c>
      <c r="AN13" s="200" t="s">
        <v>1001</v>
      </c>
      <c r="AO13" s="211" t="s">
        <v>14</v>
      </c>
      <c r="AP13" s="212">
        <f t="shared" si="10"/>
        <v>2</v>
      </c>
      <c r="AQ13" s="213">
        <f t="shared" si="3"/>
        <v>2</v>
      </c>
      <c r="AR13" s="201">
        <f t="shared" si="11"/>
        <v>0</v>
      </c>
    </row>
    <row r="14" spans="1:44" ht="31.5" customHeight="1" x14ac:dyDescent="0.25">
      <c r="A14" s="207">
        <v>130</v>
      </c>
      <c r="B14" s="197" t="str">
        <f>IF(Accueil!$H$49=1,M14,IF(Accueil!$H$49=2,X14,IF(Accueil!$H$49=3,AI14,M14)))</f>
        <v>Bordeaux</v>
      </c>
      <c r="C14" s="197" t="str">
        <f>IF(Accueil!$H$49=1,N14,IF(Accueil!$H$49=2,Y14,IF(Accueil!$H$49=3,AJ14,N14)))</f>
        <v>ligaments croisés</v>
      </c>
      <c r="D14" s="197" t="str">
        <f>IF(Accueil!$H$49=1,O14,IF(Accueil!$H$49=2,Z14,IF(Accueil!$H$49=3,AK14,O14)))</f>
        <v>besoin de stabilité / de sécurité / d'assumer</v>
      </c>
      <c r="E14" s="197" t="str">
        <f>IF(Accueil!$H$49=1,P14,IF(Accueil!$H$49=2,AA14,IF(Accueil!$H$49=3,AL14,P14)))</f>
        <v>subir l'autorité parentale</v>
      </c>
      <c r="F14" s="197" t="str">
        <f>IF(Accueil!$H$49=1,Q14,IF(Accueil!$H$49=2,AB14,IF(Accueil!$H$49=3,AM14,Q14)))</f>
        <v xml:space="preserve">adaptation / flexibilité / renoncement s'il le faut </v>
      </c>
      <c r="G14" s="197" t="str">
        <f>IF(Accueil!$H$49=1,R14,IF(Accueil!$H$49=2,AC14,IF(Accueil!$H$49=3,AN14,R14)))</f>
        <v>résister / tenir tête / conflit dans la relation parents-enfants</v>
      </c>
      <c r="H14" s="208" t="s">
        <v>11</v>
      </c>
      <c r="I14" s="206">
        <f t="shared" si="4"/>
        <v>3</v>
      </c>
      <c r="J14" s="209">
        <f t="shared" si="0"/>
        <v>3</v>
      </c>
      <c r="K14" s="198">
        <f t="shared" si="5"/>
        <v>0</v>
      </c>
      <c r="L14" s="210">
        <v>130</v>
      </c>
      <c r="M14" s="200" t="s">
        <v>22</v>
      </c>
      <c r="N14" s="200" t="s">
        <v>23</v>
      </c>
      <c r="O14" s="200" t="s">
        <v>1007</v>
      </c>
      <c r="P14" s="200" t="s">
        <v>1008</v>
      </c>
      <c r="Q14" s="200" t="s">
        <v>1009</v>
      </c>
      <c r="R14" s="200" t="s">
        <v>1010</v>
      </c>
      <c r="S14" s="211" t="s">
        <v>11</v>
      </c>
      <c r="T14" s="212">
        <f t="shared" si="6"/>
        <v>3</v>
      </c>
      <c r="U14" s="213">
        <f t="shared" si="1"/>
        <v>3</v>
      </c>
      <c r="V14" s="201">
        <f t="shared" si="7"/>
        <v>0</v>
      </c>
      <c r="W14" s="214">
        <v>130</v>
      </c>
      <c r="X14" s="3" t="s">
        <v>880</v>
      </c>
      <c r="Y14" s="3" t="s">
        <v>1011</v>
      </c>
      <c r="Z14" s="3" t="s">
        <v>1012</v>
      </c>
      <c r="AA14" s="3" t="s">
        <v>1013</v>
      </c>
      <c r="AB14" s="3" t="s">
        <v>1014</v>
      </c>
      <c r="AC14" s="3" t="s">
        <v>1015</v>
      </c>
      <c r="AD14" s="215" t="s">
        <v>11</v>
      </c>
      <c r="AE14" s="216">
        <f t="shared" si="8"/>
        <v>3</v>
      </c>
      <c r="AF14" s="217">
        <f t="shared" si="2"/>
        <v>3</v>
      </c>
      <c r="AG14" s="204">
        <f t="shared" si="9"/>
        <v>0</v>
      </c>
      <c r="AH14" s="210">
        <v>130</v>
      </c>
      <c r="AI14" s="200" t="s">
        <v>22</v>
      </c>
      <c r="AJ14" s="200" t="s">
        <v>23</v>
      </c>
      <c r="AK14" s="200" t="s">
        <v>1007</v>
      </c>
      <c r="AL14" s="200" t="s">
        <v>1008</v>
      </c>
      <c r="AM14" s="200" t="s">
        <v>1009</v>
      </c>
      <c r="AN14" s="200" t="s">
        <v>1010</v>
      </c>
      <c r="AO14" s="211" t="s">
        <v>11</v>
      </c>
      <c r="AP14" s="212">
        <f t="shared" si="10"/>
        <v>3</v>
      </c>
      <c r="AQ14" s="213">
        <f t="shared" si="3"/>
        <v>3</v>
      </c>
      <c r="AR14" s="201">
        <f t="shared" si="11"/>
        <v>0</v>
      </c>
    </row>
    <row r="15" spans="1:44" ht="31.5" customHeight="1" x14ac:dyDescent="0.25">
      <c r="A15" s="207">
        <v>140</v>
      </c>
      <c r="B15" s="197" t="str">
        <f>IF(Accueil!$H$49=1,M15,IF(Accueil!$H$49=2,X15,IF(Accueil!$H$49=3,AI15,M15)))</f>
        <v>Bordeaux</v>
      </c>
      <c r="C15" s="197" t="str">
        <f>IF(Accueil!$H$49=1,N15,IF(Accueil!$H$49=2,Y15,IF(Accueil!$H$49=3,AJ15,N15)))</f>
        <v>rotule</v>
      </c>
      <c r="D15" s="197" t="str">
        <f>IF(Accueil!$H$49=1,O15,IF(Accueil!$H$49=2,Z15,IF(Accueil!$H$49=3,AK15,O15)))</f>
        <v xml:space="preserve">besoin de se sentir fort / de résister / d'encaisser </v>
      </c>
      <c r="E15" s="197" t="str">
        <f>IF(Accueil!$H$49=1,P15,IF(Accueil!$H$49=2,AA15,IF(Accueil!$H$49=3,AL15,P15)))</f>
        <v>être fatigué / être à bout / ne plus pouvoir encaisser ou résister</v>
      </c>
      <c r="F15" s="197" t="str">
        <f>IF(Accueil!$H$49=1,Q15,IF(Accueil!$H$49=2,AB15,IF(Accueil!$H$49=3,AM15,Q15)))</f>
        <v xml:space="preserve">humilité / être en paix avec l'autorité / avec ses parents ou ses enfants </v>
      </c>
      <c r="G15" s="197" t="str">
        <f>IF(Accueil!$H$49=1,R15,IF(Accueil!$H$49=2,AC15,IF(Accueil!$H$49=3,AN15,R15)))</f>
        <v>conflit d'autorité / tendance à l'autoritarisme</v>
      </c>
      <c r="H15" s="208" t="s">
        <v>11</v>
      </c>
      <c r="I15" s="206">
        <f t="shared" si="4"/>
        <v>3</v>
      </c>
      <c r="J15" s="209">
        <f t="shared" si="0"/>
        <v>3</v>
      </c>
      <c r="K15" s="198">
        <f t="shared" si="5"/>
        <v>0</v>
      </c>
      <c r="L15" s="210">
        <v>140</v>
      </c>
      <c r="M15" s="200" t="s">
        <v>22</v>
      </c>
      <c r="N15" s="200" t="s">
        <v>252</v>
      </c>
      <c r="O15" s="200" t="s">
        <v>1016</v>
      </c>
      <c r="P15" s="200" t="s">
        <v>1017</v>
      </c>
      <c r="Q15" s="200" t="s">
        <v>1018</v>
      </c>
      <c r="R15" s="200" t="s">
        <v>1019</v>
      </c>
      <c r="S15" s="211" t="s">
        <v>11</v>
      </c>
      <c r="T15" s="212">
        <f t="shared" si="6"/>
        <v>3</v>
      </c>
      <c r="U15" s="213">
        <f t="shared" si="1"/>
        <v>3</v>
      </c>
      <c r="V15" s="201">
        <f t="shared" si="7"/>
        <v>0</v>
      </c>
      <c r="W15" s="214">
        <v>140</v>
      </c>
      <c r="X15" s="3" t="s">
        <v>880</v>
      </c>
      <c r="Y15" s="3" t="s">
        <v>1020</v>
      </c>
      <c r="Z15" s="3" t="s">
        <v>1021</v>
      </c>
      <c r="AA15" s="3" t="s">
        <v>1022</v>
      </c>
      <c r="AB15" s="3" t="s">
        <v>1023</v>
      </c>
      <c r="AC15" s="3" t="s">
        <v>1024</v>
      </c>
      <c r="AD15" s="215" t="s">
        <v>11</v>
      </c>
      <c r="AE15" s="216">
        <f t="shared" si="8"/>
        <v>3</v>
      </c>
      <c r="AF15" s="217">
        <f t="shared" si="2"/>
        <v>3</v>
      </c>
      <c r="AG15" s="204">
        <f t="shared" si="9"/>
        <v>0</v>
      </c>
      <c r="AH15" s="210">
        <v>140</v>
      </c>
      <c r="AI15" s="200" t="s">
        <v>22</v>
      </c>
      <c r="AJ15" s="200" t="s">
        <v>252</v>
      </c>
      <c r="AK15" s="200" t="s">
        <v>1016</v>
      </c>
      <c r="AL15" s="200" t="s">
        <v>1017</v>
      </c>
      <c r="AM15" s="200" t="s">
        <v>1018</v>
      </c>
      <c r="AN15" s="200" t="s">
        <v>1019</v>
      </c>
      <c r="AO15" s="211" t="s">
        <v>11</v>
      </c>
      <c r="AP15" s="212">
        <f t="shared" si="10"/>
        <v>3</v>
      </c>
      <c r="AQ15" s="213">
        <f t="shared" si="3"/>
        <v>3</v>
      </c>
      <c r="AR15" s="201">
        <f t="shared" si="11"/>
        <v>0</v>
      </c>
    </row>
    <row r="16" spans="1:44" ht="31.5" customHeight="1" x14ac:dyDescent="0.25">
      <c r="A16" s="207">
        <v>150</v>
      </c>
      <c r="B16" s="197" t="str">
        <f>IF(Accueil!$H$49=1,M16,IF(Accueil!$H$49=2,X16,IF(Accueil!$H$49=3,AI16,M16)))</f>
        <v>Bordeaux</v>
      </c>
      <c r="C16" s="197" t="str">
        <f>IF(Accueil!$H$49=1,N16,IF(Accueil!$H$49=2,Y16,IF(Accueil!$H$49=3,AJ16,N16)))</f>
        <v>arrière du genou</v>
      </c>
      <c r="D16" s="197" t="str">
        <f>IF(Accueil!$H$49=1,O16,IF(Accueil!$H$49=2,Z16,IF(Accueil!$H$49=3,AK16,O16)))</f>
        <v xml:space="preserve">besoin de régler le passé familial / d'enracinement </v>
      </c>
      <c r="E16" s="197" t="str">
        <f>IF(Accueil!$H$49=1,P16,IF(Accueil!$H$49=2,AA16,IF(Accueil!$H$49=3,AL16,P16)))</f>
        <v>refus de l'autorité parentale / ne pas vouloir de responsabilité en tant que parent</v>
      </c>
      <c r="F16" s="197" t="str">
        <f>IF(Accueil!$H$49=1,Q16,IF(Accueil!$H$49=2,AB16,IF(Accueil!$H$49=3,AM16,Q16)))</f>
        <v xml:space="preserve">laisser passer l'énergie / être fluide / en paix avec ses parents ou ses enfants </v>
      </c>
      <c r="G16" s="197" t="str">
        <f>IF(Accueil!$H$49=1,R16,IF(Accueil!$H$49=2,AC16,IF(Accueil!$H$49=3,AN16,R16)))</f>
        <v>conflit d'autorité avec les parents ou en tant que parent</v>
      </c>
      <c r="H16" s="208" t="s">
        <v>14</v>
      </c>
      <c r="I16" s="206">
        <f>IF(B16=B14,I14,I14+1)</f>
        <v>3</v>
      </c>
      <c r="J16" s="209">
        <f t="shared" si="0"/>
        <v>3</v>
      </c>
      <c r="K16" s="198">
        <f t="shared" si="5"/>
        <v>0</v>
      </c>
      <c r="L16" s="210">
        <v>150</v>
      </c>
      <c r="M16" s="200" t="s">
        <v>22</v>
      </c>
      <c r="N16" s="200" t="s">
        <v>253</v>
      </c>
      <c r="O16" s="200" t="s">
        <v>1025</v>
      </c>
      <c r="P16" s="200" t="s">
        <v>1026</v>
      </c>
      <c r="Q16" s="200" t="s">
        <v>1027</v>
      </c>
      <c r="R16" s="200" t="s">
        <v>1028</v>
      </c>
      <c r="S16" s="211" t="s">
        <v>14</v>
      </c>
      <c r="T16" s="212">
        <f>IF(M16=M14,T14,T14+1)</f>
        <v>3</v>
      </c>
      <c r="U16" s="213">
        <f t="shared" si="1"/>
        <v>3</v>
      </c>
      <c r="V16" s="201">
        <f t="shared" si="7"/>
        <v>0</v>
      </c>
      <c r="W16" s="214">
        <v>150</v>
      </c>
      <c r="X16" s="3" t="s">
        <v>880</v>
      </c>
      <c r="Y16" s="3" t="s">
        <v>1029</v>
      </c>
      <c r="Z16" s="3" t="s">
        <v>1030</v>
      </c>
      <c r="AA16" s="3" t="s">
        <v>1013</v>
      </c>
      <c r="AB16" s="3" t="s">
        <v>1031</v>
      </c>
      <c r="AC16" s="3" t="s">
        <v>1032</v>
      </c>
      <c r="AD16" s="215" t="s">
        <v>14</v>
      </c>
      <c r="AE16" s="216">
        <f>IF(X16=X14,AE14,AE14+1)</f>
        <v>3</v>
      </c>
      <c r="AF16" s="217">
        <f t="shared" si="2"/>
        <v>3</v>
      </c>
      <c r="AG16" s="204">
        <f t="shared" si="9"/>
        <v>0</v>
      </c>
      <c r="AH16" s="210">
        <v>150</v>
      </c>
      <c r="AI16" s="200" t="s">
        <v>22</v>
      </c>
      <c r="AJ16" s="200" t="s">
        <v>253</v>
      </c>
      <c r="AK16" s="200" t="s">
        <v>1025</v>
      </c>
      <c r="AL16" s="200" t="s">
        <v>1026</v>
      </c>
      <c r="AM16" s="200" t="s">
        <v>1027</v>
      </c>
      <c r="AN16" s="200" t="s">
        <v>1028</v>
      </c>
      <c r="AO16" s="211" t="s">
        <v>14</v>
      </c>
      <c r="AP16" s="212">
        <f>IF(AI16=AI14,AP14,AP14+1)</f>
        <v>3</v>
      </c>
      <c r="AQ16" s="213">
        <f t="shared" si="3"/>
        <v>3</v>
      </c>
      <c r="AR16" s="201">
        <f t="shared" si="11"/>
        <v>0</v>
      </c>
    </row>
    <row r="17" spans="1:44" ht="31.5" customHeight="1" x14ac:dyDescent="0.25">
      <c r="A17" s="207">
        <v>160</v>
      </c>
      <c r="B17" s="197" t="str">
        <f>IF(Accueil!$H$49=1,M17,IF(Accueil!$H$49=2,X17,IF(Accueil!$H$49=3,AI17,M17)))</f>
        <v>Bordeaux</v>
      </c>
      <c r="C17" s="197" t="str">
        <f>IF(Accueil!$H$49=1,N17,IF(Accueil!$H$49=2,Y17,IF(Accueil!$H$49=3,AJ17,N17)))</f>
        <v>cuisse</v>
      </c>
      <c r="D17" s="197" t="str">
        <f>IF(Accueil!$H$49=1,O17,IF(Accueil!$H$49=2,Z17,IF(Accueil!$H$49=3,AK17,O17)))</f>
        <v xml:space="preserve">besoin d'aller de l'avant / d'être responsable </v>
      </c>
      <c r="E17" s="197" t="str">
        <f>IF(Accueil!$H$49=1,P17,IF(Accueil!$H$49=2,AA17,IF(Accueil!$H$49=3,AL17,P17)))</f>
        <v>vouloir moins de charges / moins de responsabilités / manque d'enracinement</v>
      </c>
      <c r="F17" s="197" t="str">
        <f>IF(Accueil!$H$49=1,Q17,IF(Accueil!$H$49=2,AB17,IF(Accueil!$H$49=3,AM17,Q17)))</f>
        <v xml:space="preserve">force tranquille / puissance / enracinement </v>
      </c>
      <c r="G17" s="197" t="str">
        <f>IF(Accueil!$H$49=1,R17,IF(Accueil!$H$49=2,AC17,IF(Accueil!$H$49=3,AN17,R17)))</f>
        <v>trop responsable / trop d'obligations</v>
      </c>
      <c r="H17" s="208" t="s">
        <v>11</v>
      </c>
      <c r="I17" s="206">
        <f t="shared" ref="I17:I80" si="12">IF(B17=B15,I15,I15+1)</f>
        <v>3</v>
      </c>
      <c r="J17" s="209">
        <f t="shared" si="0"/>
        <v>3</v>
      </c>
      <c r="K17" s="198">
        <f t="shared" si="5"/>
        <v>0</v>
      </c>
      <c r="L17" s="210">
        <v>160</v>
      </c>
      <c r="M17" s="200" t="s">
        <v>22</v>
      </c>
      <c r="N17" s="200" t="s">
        <v>254</v>
      </c>
      <c r="O17" s="200" t="s">
        <v>1033</v>
      </c>
      <c r="P17" s="200" t="s">
        <v>1034</v>
      </c>
      <c r="Q17" s="200" t="s">
        <v>1035</v>
      </c>
      <c r="R17" s="200" t="s">
        <v>1036</v>
      </c>
      <c r="S17" s="211" t="s">
        <v>11</v>
      </c>
      <c r="T17" s="212">
        <f t="shared" ref="T17:T80" si="13">IF(M17=M15,T15,T15+1)</f>
        <v>3</v>
      </c>
      <c r="U17" s="213">
        <f t="shared" si="1"/>
        <v>3</v>
      </c>
      <c r="V17" s="201">
        <f t="shared" si="7"/>
        <v>0</v>
      </c>
      <c r="W17" s="214">
        <v>160</v>
      </c>
      <c r="X17" s="3" t="s">
        <v>880</v>
      </c>
      <c r="Y17" s="3" t="s">
        <v>1037</v>
      </c>
      <c r="Z17" s="3" t="s">
        <v>1038</v>
      </c>
      <c r="AA17" s="3" t="s">
        <v>1039</v>
      </c>
      <c r="AB17" s="3" t="s">
        <v>1040</v>
      </c>
      <c r="AC17" s="3" t="s">
        <v>1041</v>
      </c>
      <c r="AD17" s="215" t="s">
        <v>11</v>
      </c>
      <c r="AE17" s="216">
        <f t="shared" ref="AE17:AE80" si="14">IF(X17=X15,AE15,AE15+1)</f>
        <v>3</v>
      </c>
      <c r="AF17" s="217">
        <f t="shared" si="2"/>
        <v>3</v>
      </c>
      <c r="AG17" s="204">
        <f t="shared" si="9"/>
        <v>0</v>
      </c>
      <c r="AH17" s="210">
        <v>160</v>
      </c>
      <c r="AI17" s="200" t="s">
        <v>22</v>
      </c>
      <c r="AJ17" s="200" t="s">
        <v>254</v>
      </c>
      <c r="AK17" s="200" t="s">
        <v>1033</v>
      </c>
      <c r="AL17" s="200" t="s">
        <v>1034</v>
      </c>
      <c r="AM17" s="200" t="s">
        <v>1035</v>
      </c>
      <c r="AN17" s="200" t="s">
        <v>1036</v>
      </c>
      <c r="AO17" s="211" t="s">
        <v>11</v>
      </c>
      <c r="AP17" s="212">
        <f t="shared" ref="AP17:AP80" si="15">IF(AI17=AI15,AP15,AP15+1)</f>
        <v>3</v>
      </c>
      <c r="AQ17" s="213">
        <f t="shared" si="3"/>
        <v>3</v>
      </c>
      <c r="AR17" s="201">
        <f t="shared" si="11"/>
        <v>0</v>
      </c>
    </row>
    <row r="18" spans="1:44" ht="31.5" customHeight="1" x14ac:dyDescent="0.25">
      <c r="A18" s="207">
        <v>170</v>
      </c>
      <c r="B18" s="197" t="str">
        <f>IF(Accueil!$H$49=1,M18,IF(Accueil!$H$49=2,X18,IF(Accueil!$H$49=3,AI18,M18)))</f>
        <v>Ecarlate</v>
      </c>
      <c r="C18" s="197" t="str">
        <f>IF(Accueil!$H$49=1,N18,IF(Accueil!$H$49=2,Y18,IF(Accueil!$H$49=3,AJ18,N18)))</f>
        <v>testicule/doigts</v>
      </c>
      <c r="D18" s="197" t="str">
        <f>IF(Accueil!$H$49=1,O18,IF(Accueil!$H$49=2,Z18,IF(Accueil!$H$49=3,AK18,O18)))</f>
        <v xml:space="preserve">besoin de créer / besoin d'exprimer son potentiel </v>
      </c>
      <c r="E18" s="197" t="str">
        <f>IF(Accueil!$H$49=1,P18,IF(Accueil!$H$49=2,AA18,IF(Accueil!$H$49=3,AL18,P18)))</f>
        <v>potentiel réprimé / projets en panne / introversion</v>
      </c>
      <c r="F18" s="197" t="str">
        <f>IF(Accueil!$H$49=1,Q18,IF(Accueil!$H$49=2,AB18,IF(Accueil!$H$49=3,AM18,Q18)))</f>
        <v xml:space="preserve">créativité équilibrée </v>
      </c>
      <c r="G18" s="197" t="str">
        <f>IF(Accueil!$H$49=1,R18,IF(Accueil!$H$49=2,AC18,IF(Accueil!$H$49=3,AN18,R18)))</f>
        <v>fuite en avant avec les projets / dispersion dans la créativité</v>
      </c>
      <c r="H18" s="208" t="s">
        <v>11</v>
      </c>
      <c r="I18" s="206">
        <f t="shared" si="12"/>
        <v>4</v>
      </c>
      <c r="J18" s="209">
        <f t="shared" si="0"/>
        <v>4</v>
      </c>
      <c r="K18" s="198">
        <f t="shared" si="5"/>
        <v>0</v>
      </c>
      <c r="L18" s="210">
        <v>170</v>
      </c>
      <c r="M18" s="200" t="s">
        <v>24</v>
      </c>
      <c r="N18" s="200" t="s">
        <v>255</v>
      </c>
      <c r="O18" s="200" t="s">
        <v>1042</v>
      </c>
      <c r="P18" s="200" t="s">
        <v>1043</v>
      </c>
      <c r="Q18" s="200" t="s">
        <v>25</v>
      </c>
      <c r="R18" s="200" t="s">
        <v>1044</v>
      </c>
      <c r="S18" s="211" t="s">
        <v>11</v>
      </c>
      <c r="T18" s="212">
        <f t="shared" si="13"/>
        <v>4</v>
      </c>
      <c r="U18" s="213">
        <f t="shared" si="1"/>
        <v>4</v>
      </c>
      <c r="V18" s="201">
        <f t="shared" si="7"/>
        <v>0</v>
      </c>
      <c r="W18" s="214">
        <v>170</v>
      </c>
      <c r="X18" s="3" t="s">
        <v>879</v>
      </c>
      <c r="Y18" s="3" t="s">
        <v>1045</v>
      </c>
      <c r="Z18" s="3" t="s">
        <v>1046</v>
      </c>
      <c r="AA18" s="3" t="s">
        <v>1047</v>
      </c>
      <c r="AB18" s="3" t="s">
        <v>1048</v>
      </c>
      <c r="AC18" s="3" t="s">
        <v>1049</v>
      </c>
      <c r="AD18" s="215" t="s">
        <v>11</v>
      </c>
      <c r="AE18" s="216">
        <f t="shared" si="14"/>
        <v>4</v>
      </c>
      <c r="AF18" s="217">
        <f t="shared" si="2"/>
        <v>4</v>
      </c>
      <c r="AG18" s="204">
        <f t="shared" si="9"/>
        <v>0</v>
      </c>
      <c r="AH18" s="210">
        <v>170</v>
      </c>
      <c r="AI18" s="200" t="s">
        <v>24</v>
      </c>
      <c r="AJ18" s="200" t="s">
        <v>255</v>
      </c>
      <c r="AK18" s="200" t="s">
        <v>1042</v>
      </c>
      <c r="AL18" s="200" t="s">
        <v>1043</v>
      </c>
      <c r="AM18" s="200" t="s">
        <v>25</v>
      </c>
      <c r="AN18" s="200" t="s">
        <v>1044</v>
      </c>
      <c r="AO18" s="211" t="s">
        <v>11</v>
      </c>
      <c r="AP18" s="212">
        <f t="shared" si="15"/>
        <v>4</v>
      </c>
      <c r="AQ18" s="213">
        <f t="shared" si="3"/>
        <v>4</v>
      </c>
      <c r="AR18" s="201">
        <f t="shared" si="11"/>
        <v>0</v>
      </c>
    </row>
    <row r="19" spans="1:44" ht="31.5" customHeight="1" x14ac:dyDescent="0.25">
      <c r="A19" s="207">
        <v>180</v>
      </c>
      <c r="B19" s="197" t="str">
        <f>IF(Accueil!$H$49=1,M19,IF(Accueil!$H$49=2,X19,IF(Accueil!$H$49=3,AI19,M19)))</f>
        <v>Ecarlate</v>
      </c>
      <c r="C19" s="197" t="str">
        <f>IF(Accueil!$H$49=1,N19,IF(Accueil!$H$49=2,Y19,IF(Accueil!$H$49=3,AJ19,N19)))</f>
        <v>périnée</v>
      </c>
      <c r="D19" s="197" t="str">
        <f>IF(Accueil!$H$49=1,O19,IF(Accueil!$H$49=2,Z19,IF(Accueil!$H$49=3,AK19,O19)))</f>
        <v xml:space="preserve">besoin de s'aimer / de se faire plaisir </v>
      </c>
      <c r="E19" s="197" t="str">
        <f>IF(Accueil!$H$49=1,P19,IF(Accueil!$H$49=2,AA19,IF(Accueil!$H$49=3,AL19,P19)))</f>
        <v>ne pas se faire plaisir / honte de s'offrir à soi-même / juger le plaisir personnel</v>
      </c>
      <c r="F19" s="197" t="str">
        <f>IF(Accueil!$H$49=1,Q19,IF(Accueil!$H$49=2,AB19,IF(Accueil!$H$49=3,AM19,Q19)))</f>
        <v xml:space="preserve">capacité à relâcher / aimer son corps / s'offrir du plaisir </v>
      </c>
      <c r="G19" s="197" t="str">
        <f>IF(Accueil!$H$49=1,R19,IF(Accueil!$H$49=2,AC19,IF(Accueil!$H$49=3,AN19,R19)))</f>
        <v>en conflit avec son corps / conflit avec la sexualité</v>
      </c>
      <c r="H19" s="208" t="s">
        <v>14</v>
      </c>
      <c r="I19" s="206">
        <f t="shared" si="12"/>
        <v>4</v>
      </c>
      <c r="J19" s="209">
        <f t="shared" si="0"/>
        <v>4</v>
      </c>
      <c r="K19" s="198">
        <f t="shared" si="5"/>
        <v>0</v>
      </c>
      <c r="L19" s="210">
        <v>180</v>
      </c>
      <c r="M19" s="200" t="s">
        <v>24</v>
      </c>
      <c r="N19" s="200" t="s">
        <v>26</v>
      </c>
      <c r="O19" s="200" t="s">
        <v>1050</v>
      </c>
      <c r="P19" s="200" t="s">
        <v>1051</v>
      </c>
      <c r="Q19" s="200" t="s">
        <v>1052</v>
      </c>
      <c r="R19" s="200" t="s">
        <v>1053</v>
      </c>
      <c r="S19" s="211" t="s">
        <v>14</v>
      </c>
      <c r="T19" s="212">
        <f t="shared" si="13"/>
        <v>4</v>
      </c>
      <c r="U19" s="213">
        <f t="shared" si="1"/>
        <v>4</v>
      </c>
      <c r="V19" s="201">
        <f t="shared" si="7"/>
        <v>0</v>
      </c>
      <c r="W19" s="214">
        <v>180</v>
      </c>
      <c r="X19" s="3" t="s">
        <v>879</v>
      </c>
      <c r="Y19" s="3" t="s">
        <v>1054</v>
      </c>
      <c r="Z19" s="3" t="s">
        <v>1055</v>
      </c>
      <c r="AA19" s="3" t="s">
        <v>1056</v>
      </c>
      <c r="AB19" s="3" t="s">
        <v>1057</v>
      </c>
      <c r="AC19" s="3" t="s">
        <v>1058</v>
      </c>
      <c r="AD19" s="215" t="s">
        <v>14</v>
      </c>
      <c r="AE19" s="216">
        <f t="shared" si="14"/>
        <v>4</v>
      </c>
      <c r="AF19" s="217">
        <f t="shared" si="2"/>
        <v>4</v>
      </c>
      <c r="AG19" s="204">
        <f t="shared" si="9"/>
        <v>0</v>
      </c>
      <c r="AH19" s="210">
        <v>180</v>
      </c>
      <c r="AI19" s="200" t="s">
        <v>24</v>
      </c>
      <c r="AJ19" s="200" t="s">
        <v>26</v>
      </c>
      <c r="AK19" s="200" t="s">
        <v>1050</v>
      </c>
      <c r="AL19" s="200" t="s">
        <v>1051</v>
      </c>
      <c r="AM19" s="200" t="s">
        <v>1052</v>
      </c>
      <c r="AN19" s="200" t="s">
        <v>1053</v>
      </c>
      <c r="AO19" s="211" t="s">
        <v>14</v>
      </c>
      <c r="AP19" s="212">
        <f t="shared" si="15"/>
        <v>4</v>
      </c>
      <c r="AQ19" s="213">
        <f t="shared" si="3"/>
        <v>4</v>
      </c>
      <c r="AR19" s="201">
        <f t="shared" si="11"/>
        <v>0</v>
      </c>
    </row>
    <row r="20" spans="1:44" ht="31.5" customHeight="1" x14ac:dyDescent="0.25">
      <c r="A20" s="207">
        <v>190</v>
      </c>
      <c r="B20" s="197" t="str">
        <f>IF(Accueil!$H$49=1,M20,IF(Accueil!$H$49=2,X20,IF(Accueil!$H$49=3,AI20,M20)))</f>
        <v>Rouge</v>
      </c>
      <c r="C20" s="197" t="str">
        <f>IF(Accueil!$H$49=1,N20,IF(Accueil!$H$49=2,Y20,IF(Accueil!$H$49=3,AJ20,N20)))</f>
        <v>anus/rectum/main</v>
      </c>
      <c r="D20" s="197" t="str">
        <f>IF(Accueil!$H$49=1,O20,IF(Accueil!$H$49=2,Z20,IF(Accueil!$H$49=3,AK20,O20)))</f>
        <v xml:space="preserve">besoin de retenir à l'intérieur / de garder pour soi </v>
      </c>
      <c r="E20" s="197" t="str">
        <f>IF(Accueil!$H$49=1,P20,IF(Accueil!$H$49=2,AA20,IF(Accueil!$H$49=3,AL20,P20)))</f>
        <v>peur de vivre de l'insécurité / peur de manquer / vécu des manques par le passé</v>
      </c>
      <c r="F20" s="197" t="str">
        <f>IF(Accueil!$H$49=1,Q20,IF(Accueil!$H$49=2,AB20,IF(Accueil!$H$49=3,AM20,Q20)))</f>
        <v xml:space="preserve">équilibre entre garder et rejeter / équilibre entre perdre et donner </v>
      </c>
      <c r="G20" s="197" t="str">
        <f>IF(Accueil!$H$49=1,R20,IF(Accueil!$H$49=2,AC20,IF(Accueil!$H$49=3,AN20,R20)))</f>
        <v>envie de fuir mais rester / se retenir</v>
      </c>
      <c r="H20" s="208" t="s">
        <v>14</v>
      </c>
      <c r="I20" s="206">
        <f t="shared" si="12"/>
        <v>5</v>
      </c>
      <c r="J20" s="209">
        <f t="shared" si="0"/>
        <v>5</v>
      </c>
      <c r="K20" s="198">
        <f t="shared" si="5"/>
        <v>0</v>
      </c>
      <c r="L20" s="210">
        <v>190</v>
      </c>
      <c r="M20" s="200" t="s">
        <v>27</v>
      </c>
      <c r="N20" s="200" t="s">
        <v>256</v>
      </c>
      <c r="O20" s="200" t="s">
        <v>1059</v>
      </c>
      <c r="P20" s="200" t="s">
        <v>1060</v>
      </c>
      <c r="Q20" s="200" t="s">
        <v>1061</v>
      </c>
      <c r="R20" s="200" t="s">
        <v>1062</v>
      </c>
      <c r="S20" s="211" t="s">
        <v>14</v>
      </c>
      <c r="T20" s="212">
        <f t="shared" si="13"/>
        <v>5</v>
      </c>
      <c r="U20" s="213">
        <f t="shared" si="1"/>
        <v>5</v>
      </c>
      <c r="V20" s="201">
        <f t="shared" si="7"/>
        <v>0</v>
      </c>
      <c r="W20" s="214">
        <v>190</v>
      </c>
      <c r="X20" s="3" t="s">
        <v>878</v>
      </c>
      <c r="Y20" s="3" t="s">
        <v>1063</v>
      </c>
      <c r="Z20" s="3" t="s">
        <v>1064</v>
      </c>
      <c r="AA20" s="3" t="s">
        <v>1065</v>
      </c>
      <c r="AB20" s="3" t="s">
        <v>1066</v>
      </c>
      <c r="AC20" s="3" t="s">
        <v>1067</v>
      </c>
      <c r="AD20" s="215" t="s">
        <v>14</v>
      </c>
      <c r="AE20" s="216">
        <f t="shared" si="14"/>
        <v>5</v>
      </c>
      <c r="AF20" s="217">
        <f t="shared" si="2"/>
        <v>5</v>
      </c>
      <c r="AG20" s="204">
        <f t="shared" si="9"/>
        <v>0</v>
      </c>
      <c r="AH20" s="210">
        <v>190</v>
      </c>
      <c r="AI20" s="200" t="s">
        <v>27</v>
      </c>
      <c r="AJ20" s="200" t="s">
        <v>256</v>
      </c>
      <c r="AK20" s="200" t="s">
        <v>1059</v>
      </c>
      <c r="AL20" s="200" t="s">
        <v>1060</v>
      </c>
      <c r="AM20" s="200" t="s">
        <v>1061</v>
      </c>
      <c r="AN20" s="200" t="s">
        <v>1062</v>
      </c>
      <c r="AO20" s="211" t="s">
        <v>14</v>
      </c>
      <c r="AP20" s="212">
        <f t="shared" si="15"/>
        <v>5</v>
      </c>
      <c r="AQ20" s="213">
        <f t="shared" si="3"/>
        <v>5</v>
      </c>
      <c r="AR20" s="201">
        <f t="shared" si="11"/>
        <v>0</v>
      </c>
    </row>
    <row r="21" spans="1:44" ht="31.5" customHeight="1" x14ac:dyDescent="0.25">
      <c r="A21" s="207">
        <v>200</v>
      </c>
      <c r="B21" s="197" t="str">
        <f>IF(Accueil!$H$49=1,M21,IF(Accueil!$H$49=2,X21,IF(Accueil!$H$49=3,AI21,M21)))</f>
        <v>Rouge</v>
      </c>
      <c r="C21" s="197" t="str">
        <f>IF(Accueil!$H$49=1,N21,IF(Accueil!$H$49=2,Y21,IF(Accueil!$H$49=3,AJ21,N21)))</f>
        <v>côlon sigmoïde</v>
      </c>
      <c r="D21" s="197" t="str">
        <f>IF(Accueil!$H$49=1,O21,IF(Accueil!$H$49=2,Z21,IF(Accueil!$H$49=3,AK21,O21)))</f>
        <v>besoin d’argent / besoin d'être valorisé</v>
      </c>
      <c r="E21" s="197" t="str">
        <f>IF(Accueil!$H$49=1,P21,IF(Accueil!$H$49=2,AA21,IF(Accueil!$H$49=3,AL21,P21)))</f>
        <v>manques / dévalorisation / indifférence / maltraitance</v>
      </c>
      <c r="F21" s="197" t="str">
        <f>IF(Accueil!$H$49=1,Q21,IF(Accueil!$H$49=2,AB21,IF(Accueil!$H$49=3,AM21,Q21)))</f>
        <v>enfance heureuse / valorisation</v>
      </c>
      <c r="G21" s="197" t="str">
        <f>IF(Accueil!$H$49=1,R21,IF(Accueil!$H$49=2,AC21,IF(Accueil!$H$49=3,AN21,R21)))</f>
        <v>problème d’argent / licenciement / deuil non fait d'un proche</v>
      </c>
      <c r="H21" s="208" t="s">
        <v>14</v>
      </c>
      <c r="I21" s="206">
        <f t="shared" si="12"/>
        <v>5</v>
      </c>
      <c r="J21" s="209">
        <f t="shared" si="0"/>
        <v>5</v>
      </c>
      <c r="K21" s="198">
        <f t="shared" si="5"/>
        <v>0</v>
      </c>
      <c r="L21" s="210">
        <v>200</v>
      </c>
      <c r="M21" s="200" t="s">
        <v>27</v>
      </c>
      <c r="N21" s="200" t="s">
        <v>28</v>
      </c>
      <c r="O21" s="200" t="s">
        <v>1068</v>
      </c>
      <c r="P21" s="200" t="s">
        <v>1069</v>
      </c>
      <c r="Q21" s="200" t="s">
        <v>1070</v>
      </c>
      <c r="R21" s="200" t="s">
        <v>1071</v>
      </c>
      <c r="S21" s="211" t="s">
        <v>14</v>
      </c>
      <c r="T21" s="212">
        <f t="shared" si="13"/>
        <v>5</v>
      </c>
      <c r="U21" s="213">
        <f t="shared" si="1"/>
        <v>5</v>
      </c>
      <c r="V21" s="201">
        <f t="shared" si="7"/>
        <v>0</v>
      </c>
      <c r="W21" s="214">
        <v>200</v>
      </c>
      <c r="X21" s="3" t="s">
        <v>878</v>
      </c>
      <c r="Y21" s="3" t="s">
        <v>1072</v>
      </c>
      <c r="Z21" s="3" t="s">
        <v>1073</v>
      </c>
      <c r="AA21" s="3" t="s">
        <v>1074</v>
      </c>
      <c r="AB21" s="3" t="s">
        <v>1075</v>
      </c>
      <c r="AC21" s="3" t="s">
        <v>1076</v>
      </c>
      <c r="AD21" s="215" t="s">
        <v>14</v>
      </c>
      <c r="AE21" s="216">
        <f t="shared" si="14"/>
        <v>5</v>
      </c>
      <c r="AF21" s="217">
        <f t="shared" si="2"/>
        <v>5</v>
      </c>
      <c r="AG21" s="204">
        <f t="shared" si="9"/>
        <v>0</v>
      </c>
      <c r="AH21" s="210">
        <v>200</v>
      </c>
      <c r="AI21" s="200" t="s">
        <v>27</v>
      </c>
      <c r="AJ21" s="200" t="s">
        <v>28</v>
      </c>
      <c r="AK21" s="200" t="s">
        <v>1068</v>
      </c>
      <c r="AL21" s="200" t="s">
        <v>1069</v>
      </c>
      <c r="AM21" s="200" t="s">
        <v>1070</v>
      </c>
      <c r="AN21" s="200" t="s">
        <v>1071</v>
      </c>
      <c r="AO21" s="211" t="s">
        <v>14</v>
      </c>
      <c r="AP21" s="212">
        <f t="shared" si="15"/>
        <v>5</v>
      </c>
      <c r="AQ21" s="213">
        <f t="shared" si="3"/>
        <v>5</v>
      </c>
      <c r="AR21" s="201">
        <f t="shared" si="11"/>
        <v>0</v>
      </c>
    </row>
    <row r="22" spans="1:44" ht="31.5" customHeight="1" x14ac:dyDescent="0.25">
      <c r="A22" s="207">
        <v>210</v>
      </c>
      <c r="B22" s="197" t="str">
        <f>IF(Accueil!$H$49=1,M22,IF(Accueil!$H$49=2,X22,IF(Accueil!$H$49=3,AI22,M22)))</f>
        <v>Rouge</v>
      </c>
      <c r="C22" s="197" t="str">
        <f>IF(Accueil!$H$49=1,N22,IF(Accueil!$H$49=2,Y22,IF(Accueil!$H$49=3,AJ22,N22)))</f>
        <v>coccyx3</v>
      </c>
      <c r="D22" s="197" t="str">
        <f>IF(Accueil!$H$49=1,O22,IF(Accueil!$H$49=2,Z22,IF(Accueil!$H$49=3,AK22,O22)))</f>
        <v xml:space="preserve">besoin d'assumer / d'être différent </v>
      </c>
      <c r="E22" s="197" t="str">
        <f>IF(Accueil!$H$49=1,P22,IF(Accueil!$H$49=2,AA22,IF(Accueil!$H$49=3,AL22,P22)))</f>
        <v>manque de contact avec la famille / insatisfaction / vide dans la vie / peur de souffrir</v>
      </c>
      <c r="F22" s="197" t="str">
        <f>IF(Accueil!$H$49=1,Q22,IF(Accueil!$H$49=2,AB22,IF(Accueil!$H$49=3,AM22,Q22)))</f>
        <v xml:space="preserve">assumer sa différence / son incarnation </v>
      </c>
      <c r="G22" s="197" t="str">
        <f>IF(Accueil!$H$49=1,R22,IF(Accueil!$H$49=2,AC22,IF(Accueil!$H$49=3,AN22,R22)))</f>
        <v>conflit avec les autres / subir une pression</v>
      </c>
      <c r="H22" s="208" t="s">
        <v>14</v>
      </c>
      <c r="I22" s="206">
        <f t="shared" si="12"/>
        <v>5</v>
      </c>
      <c r="J22" s="209">
        <f t="shared" si="0"/>
        <v>5</v>
      </c>
      <c r="K22" s="198">
        <f t="shared" si="5"/>
        <v>0</v>
      </c>
      <c r="L22" s="210">
        <v>210</v>
      </c>
      <c r="M22" s="200" t="s">
        <v>27</v>
      </c>
      <c r="N22" s="200" t="s">
        <v>29</v>
      </c>
      <c r="O22" s="200" t="s">
        <v>1077</v>
      </c>
      <c r="P22" s="200" t="s">
        <v>1078</v>
      </c>
      <c r="Q22" s="200" t="s">
        <v>1079</v>
      </c>
      <c r="R22" s="200" t="s">
        <v>1080</v>
      </c>
      <c r="S22" s="211" t="s">
        <v>14</v>
      </c>
      <c r="T22" s="212">
        <f t="shared" si="13"/>
        <v>5</v>
      </c>
      <c r="U22" s="213">
        <f t="shared" si="1"/>
        <v>5</v>
      </c>
      <c r="V22" s="201">
        <f t="shared" si="7"/>
        <v>0</v>
      </c>
      <c r="W22" s="214">
        <v>210</v>
      </c>
      <c r="X22" s="3" t="s">
        <v>878</v>
      </c>
      <c r="Y22" s="3" t="s">
        <v>1081</v>
      </c>
      <c r="Z22" s="3" t="s">
        <v>1082</v>
      </c>
      <c r="AA22" s="3" t="s">
        <v>1083</v>
      </c>
      <c r="AB22" s="3" t="s">
        <v>1084</v>
      </c>
      <c r="AC22" s="3" t="s">
        <v>1085</v>
      </c>
      <c r="AD22" s="215" t="s">
        <v>14</v>
      </c>
      <c r="AE22" s="216">
        <f t="shared" si="14"/>
        <v>5</v>
      </c>
      <c r="AF22" s="217">
        <f t="shared" si="2"/>
        <v>5</v>
      </c>
      <c r="AG22" s="204">
        <f t="shared" si="9"/>
        <v>0</v>
      </c>
      <c r="AH22" s="210">
        <v>210</v>
      </c>
      <c r="AI22" s="200" t="s">
        <v>27</v>
      </c>
      <c r="AJ22" s="200" t="s">
        <v>29</v>
      </c>
      <c r="AK22" s="200" t="s">
        <v>1077</v>
      </c>
      <c r="AL22" s="200" t="s">
        <v>1078</v>
      </c>
      <c r="AM22" s="200" t="s">
        <v>1079</v>
      </c>
      <c r="AN22" s="200" t="s">
        <v>1080</v>
      </c>
      <c r="AO22" s="211" t="s">
        <v>14</v>
      </c>
      <c r="AP22" s="212">
        <f t="shared" si="15"/>
        <v>5</v>
      </c>
      <c r="AQ22" s="213">
        <f t="shared" si="3"/>
        <v>5</v>
      </c>
      <c r="AR22" s="201">
        <f t="shared" si="11"/>
        <v>0</v>
      </c>
    </row>
    <row r="23" spans="1:44" ht="33.950000000000003" customHeight="1" x14ac:dyDescent="0.25">
      <c r="A23" s="207">
        <v>220</v>
      </c>
      <c r="B23" s="197" t="str">
        <f>IF(Accueil!$H$49=1,M23,IF(Accueil!$H$49=2,X23,IF(Accueil!$H$49=3,AI23,M23)))</f>
        <v>Rouge</v>
      </c>
      <c r="C23" s="197" t="str">
        <f>IF(Accueil!$H$49=1,N23,IF(Accueil!$H$49=2,Y23,IF(Accueil!$H$49=3,AJ23,N23)))</f>
        <v>coccyx2</v>
      </c>
      <c r="D23" s="197" t="str">
        <f>IF(Accueil!$H$49=1,O23,IF(Accueil!$H$49=2,Z23,IF(Accueil!$H$49=3,AK23,O23)))</f>
        <v xml:space="preserve">besoin de réaliser / besoin d'exprimer son potentiel / stagner / reporter à plus tard </v>
      </c>
      <c r="E23" s="197" t="str">
        <f>IF(Accueil!$H$49=1,P23,IF(Accueil!$H$49=2,AA23,IF(Accueil!$H$49=3,AL23,P23)))</f>
        <v>peur d'être exclu / d'être seul pour assumer / soucis</v>
      </c>
      <c r="F23" s="197" t="str">
        <f>IF(Accueil!$H$49=1,Q23,IF(Accueil!$H$49=2,AB23,IF(Accueil!$H$49=3,AM23,Q23)))</f>
        <v xml:space="preserve">vivre l'instant présent / être plutôt que faire  </v>
      </c>
      <c r="G23" s="197" t="str">
        <f>IF(Accueil!$H$49=1,R23,IF(Accueil!$H$49=2,AC23,IF(Accueil!$H$49=3,AN23,R23)))</f>
        <v>devoir aller de l'avant / envie de concrétiser</v>
      </c>
      <c r="H23" s="208" t="s">
        <v>14</v>
      </c>
      <c r="I23" s="206">
        <f t="shared" si="12"/>
        <v>5</v>
      </c>
      <c r="J23" s="209">
        <f t="shared" si="0"/>
        <v>5</v>
      </c>
      <c r="K23" s="198">
        <f t="shared" si="5"/>
        <v>0</v>
      </c>
      <c r="L23" s="210">
        <v>220</v>
      </c>
      <c r="M23" s="200" t="s">
        <v>27</v>
      </c>
      <c r="N23" s="200" t="s">
        <v>30</v>
      </c>
      <c r="O23" s="200" t="s">
        <v>1086</v>
      </c>
      <c r="P23" s="200" t="s">
        <v>1087</v>
      </c>
      <c r="Q23" s="200" t="s">
        <v>1088</v>
      </c>
      <c r="R23" s="200" t="s">
        <v>1089</v>
      </c>
      <c r="S23" s="211" t="s">
        <v>14</v>
      </c>
      <c r="T23" s="212">
        <f t="shared" si="13"/>
        <v>5</v>
      </c>
      <c r="U23" s="213">
        <f t="shared" si="1"/>
        <v>5</v>
      </c>
      <c r="V23" s="201">
        <f t="shared" si="7"/>
        <v>0</v>
      </c>
      <c r="W23" s="214">
        <v>220</v>
      </c>
      <c r="X23" s="3" t="s">
        <v>878</v>
      </c>
      <c r="Y23" s="3" t="s">
        <v>1090</v>
      </c>
      <c r="Z23" s="3" t="s">
        <v>1091</v>
      </c>
      <c r="AA23" s="3" t="s">
        <v>1092</v>
      </c>
      <c r="AB23" s="3" t="s">
        <v>1093</v>
      </c>
      <c r="AC23" s="3" t="s">
        <v>1094</v>
      </c>
      <c r="AD23" s="215" t="s">
        <v>14</v>
      </c>
      <c r="AE23" s="216">
        <f t="shared" si="14"/>
        <v>5</v>
      </c>
      <c r="AF23" s="217">
        <f t="shared" si="2"/>
        <v>5</v>
      </c>
      <c r="AG23" s="204">
        <f t="shared" si="9"/>
        <v>0</v>
      </c>
      <c r="AH23" s="210">
        <v>220</v>
      </c>
      <c r="AI23" s="200" t="s">
        <v>27</v>
      </c>
      <c r="AJ23" s="200" t="s">
        <v>30</v>
      </c>
      <c r="AK23" s="200" t="s">
        <v>1086</v>
      </c>
      <c r="AL23" s="200" t="s">
        <v>1087</v>
      </c>
      <c r="AM23" s="200" t="s">
        <v>1088</v>
      </c>
      <c r="AN23" s="200" t="s">
        <v>1089</v>
      </c>
      <c r="AO23" s="211" t="s">
        <v>14</v>
      </c>
      <c r="AP23" s="212">
        <f t="shared" si="15"/>
        <v>5</v>
      </c>
      <c r="AQ23" s="213">
        <f t="shared" si="3"/>
        <v>5</v>
      </c>
      <c r="AR23" s="201">
        <f t="shared" si="11"/>
        <v>0</v>
      </c>
    </row>
    <row r="24" spans="1:44" ht="33" customHeight="1" x14ac:dyDescent="0.25">
      <c r="A24" s="207">
        <v>230</v>
      </c>
      <c r="B24" s="197" t="str">
        <f>IF(Accueil!$H$49=1,M24,IF(Accueil!$H$49=2,X24,IF(Accueil!$H$49=3,AI24,M24)))</f>
        <v>Rouge</v>
      </c>
      <c r="C24" s="197" t="str">
        <f>IF(Accueil!$H$49=1,N24,IF(Accueil!$H$49=2,Y24,IF(Accueil!$H$49=3,AJ24,N24)))</f>
        <v>coccyx1</v>
      </c>
      <c r="D24" s="197" t="str">
        <f>IF(Accueil!$H$49=1,O24,IF(Accueil!$H$49=2,Z24,IF(Accueil!$H$49=3,AK24,O24)))</f>
        <v xml:space="preserve">besoin d'avoir sa place / besoin de répondre à ses attentes </v>
      </c>
      <c r="E24" s="197" t="str">
        <f>IF(Accueil!$H$49=1,P24,IF(Accueil!$H$49=2,AA24,IF(Accueil!$H$49=3,AL24,P24)))</f>
        <v>peur d'être abandonné / peur d'être soi-même</v>
      </c>
      <c r="F24" s="197" t="str">
        <f>IF(Accueil!$H$49=1,Q24,IF(Accueil!$H$49=2,AB24,IF(Accueil!$H$49=3,AM24,Q24)))</f>
        <v>se sentir aimé / savoir répondre à ses attentes</v>
      </c>
      <c r="G24" s="197" t="str">
        <f>IF(Accueil!$H$49=1,R24,IF(Accueil!$H$49=2,AC24,IF(Accueil!$H$49=3,AN24,R24)))</f>
        <v>contrariété / frustrations / se sentir en danger / plein de peurs</v>
      </c>
      <c r="H24" s="208" t="s">
        <v>14</v>
      </c>
      <c r="I24" s="206">
        <f t="shared" si="12"/>
        <v>5</v>
      </c>
      <c r="J24" s="209">
        <f t="shared" si="0"/>
        <v>5</v>
      </c>
      <c r="K24" s="198">
        <f t="shared" si="5"/>
        <v>0</v>
      </c>
      <c r="L24" s="210">
        <v>230</v>
      </c>
      <c r="M24" s="200" t="s">
        <v>27</v>
      </c>
      <c r="N24" s="200" t="s">
        <v>31</v>
      </c>
      <c r="O24" s="200" t="s">
        <v>1095</v>
      </c>
      <c r="P24" s="200" t="s">
        <v>1096</v>
      </c>
      <c r="Q24" s="200" t="s">
        <v>1097</v>
      </c>
      <c r="R24" s="200" t="s">
        <v>1098</v>
      </c>
      <c r="S24" s="211" t="s">
        <v>14</v>
      </c>
      <c r="T24" s="212">
        <f t="shared" si="13"/>
        <v>5</v>
      </c>
      <c r="U24" s="213">
        <f t="shared" si="1"/>
        <v>5</v>
      </c>
      <c r="V24" s="201">
        <f t="shared" si="7"/>
        <v>0</v>
      </c>
      <c r="W24" s="214">
        <v>230</v>
      </c>
      <c r="X24" s="3" t="s">
        <v>878</v>
      </c>
      <c r="Y24" s="3" t="s">
        <v>1099</v>
      </c>
      <c r="Z24" s="3" t="s">
        <v>1100</v>
      </c>
      <c r="AA24" s="3" t="s">
        <v>1101</v>
      </c>
      <c r="AB24" s="3" t="s">
        <v>1102</v>
      </c>
      <c r="AC24" s="3" t="s">
        <v>1103</v>
      </c>
      <c r="AD24" s="215" t="s">
        <v>14</v>
      </c>
      <c r="AE24" s="216">
        <f t="shared" si="14"/>
        <v>5</v>
      </c>
      <c r="AF24" s="217">
        <f t="shared" si="2"/>
        <v>5</v>
      </c>
      <c r="AG24" s="204">
        <f t="shared" si="9"/>
        <v>0</v>
      </c>
      <c r="AH24" s="210">
        <v>230</v>
      </c>
      <c r="AI24" s="200" t="s">
        <v>27</v>
      </c>
      <c r="AJ24" s="200" t="s">
        <v>31</v>
      </c>
      <c r="AK24" s="200" t="s">
        <v>1095</v>
      </c>
      <c r="AL24" s="200" t="s">
        <v>1096</v>
      </c>
      <c r="AM24" s="200" t="s">
        <v>1097</v>
      </c>
      <c r="AN24" s="200" t="s">
        <v>1098</v>
      </c>
      <c r="AO24" s="211" t="s">
        <v>14</v>
      </c>
      <c r="AP24" s="212">
        <f t="shared" si="15"/>
        <v>5</v>
      </c>
      <c r="AQ24" s="213">
        <f t="shared" si="3"/>
        <v>5</v>
      </c>
      <c r="AR24" s="201">
        <f t="shared" si="11"/>
        <v>0</v>
      </c>
    </row>
    <row r="25" spans="1:44" ht="51.95" customHeight="1" x14ac:dyDescent="0.25">
      <c r="A25" s="207">
        <v>240</v>
      </c>
      <c r="B25" s="197" t="str">
        <f>IF(Accueil!$H$49=1,M25,IF(Accueil!$H$49=2,X25,IF(Accueil!$H$49=3,AI25,M25)))</f>
        <v>Orange</v>
      </c>
      <c r="C25" s="197" t="str">
        <f>IF(Accueil!$H$49=1,N25,IF(Accueil!$H$49=2,Y25,IF(Accueil!$H$49=3,AJ25,N25)))</f>
        <v>prostate/poignet</v>
      </c>
      <c r="D25" s="197" t="str">
        <f>IF(Accueil!$H$49=1,O25,IF(Accueil!$H$49=2,Z25,IF(Accueil!$H$49=3,AK25,O25)))</f>
        <v xml:space="preserve">besoin d'aller de l'avant / de concrétiser / besoin de réaliser son potentiel / ses projets </v>
      </c>
      <c r="E25" s="197" t="str">
        <f>IF(Accueil!$H$49=1,P25,IF(Accueil!$H$49=2,AA25,IF(Accueil!$H$49=3,AL25,P25)))</f>
        <v>devoir obéir / peur d'être seul / maltraitance / ne pas aimer son corps / absence de projets pour la suite</v>
      </c>
      <c r="F25" s="197" t="str">
        <f>IF(Accueil!$H$49=1,Q25,IF(Accueil!$H$49=2,AB25,IF(Accueil!$H$49=3,AM25,Q25)))</f>
        <v xml:space="preserve">potentiel exprimé / enthousiasme / sexualité équilibrée / charme et séduction </v>
      </c>
      <c r="G25" s="197" t="str">
        <f>IF(Accueil!$H$49=1,R25,IF(Accueil!$H$49=2,AC25,IF(Accueil!$H$49=3,AN25,R25)))</f>
        <v>difficulté à concrétiser / projets en stagnation / enthousiasme excessif / devoir séduire</v>
      </c>
      <c r="H25" s="208" t="s">
        <v>11</v>
      </c>
      <c r="I25" s="206">
        <f t="shared" si="12"/>
        <v>6</v>
      </c>
      <c r="J25" s="209">
        <f t="shared" si="0"/>
        <v>6</v>
      </c>
      <c r="K25" s="198">
        <f t="shared" si="5"/>
        <v>0</v>
      </c>
      <c r="L25" s="210">
        <v>240</v>
      </c>
      <c r="M25" s="200" t="s">
        <v>32</v>
      </c>
      <c r="N25" s="200" t="s">
        <v>257</v>
      </c>
      <c r="O25" s="200" t="s">
        <v>1104</v>
      </c>
      <c r="P25" s="200" t="s">
        <v>1105</v>
      </c>
      <c r="Q25" s="200" t="s">
        <v>1106</v>
      </c>
      <c r="R25" s="200" t="s">
        <v>1107</v>
      </c>
      <c r="S25" s="211" t="s">
        <v>11</v>
      </c>
      <c r="T25" s="212">
        <f t="shared" si="13"/>
        <v>6</v>
      </c>
      <c r="U25" s="213">
        <f t="shared" si="1"/>
        <v>6</v>
      </c>
      <c r="V25" s="201">
        <f t="shared" si="7"/>
        <v>0</v>
      </c>
      <c r="W25" s="214">
        <v>240</v>
      </c>
      <c r="X25" s="3" t="s">
        <v>877</v>
      </c>
      <c r="Y25" s="3" t="s">
        <v>1108</v>
      </c>
      <c r="Z25" s="3" t="s">
        <v>1109</v>
      </c>
      <c r="AA25" s="3" t="s">
        <v>1110</v>
      </c>
      <c r="AB25" s="3" t="s">
        <v>1111</v>
      </c>
      <c r="AC25" s="3" t="s">
        <v>1112</v>
      </c>
      <c r="AD25" s="215" t="s">
        <v>11</v>
      </c>
      <c r="AE25" s="216">
        <f t="shared" si="14"/>
        <v>6</v>
      </c>
      <c r="AF25" s="217">
        <f t="shared" si="2"/>
        <v>6</v>
      </c>
      <c r="AG25" s="204">
        <f t="shared" si="9"/>
        <v>0</v>
      </c>
      <c r="AH25" s="210">
        <v>240</v>
      </c>
      <c r="AI25" s="200" t="s">
        <v>32</v>
      </c>
      <c r="AJ25" s="200" t="s">
        <v>257</v>
      </c>
      <c r="AK25" s="200" t="s">
        <v>1104</v>
      </c>
      <c r="AL25" s="200" t="s">
        <v>1105</v>
      </c>
      <c r="AM25" s="200" t="s">
        <v>1106</v>
      </c>
      <c r="AN25" s="200" t="s">
        <v>1107</v>
      </c>
      <c r="AO25" s="211" t="s">
        <v>11</v>
      </c>
      <c r="AP25" s="212">
        <f t="shared" si="15"/>
        <v>6</v>
      </c>
      <c r="AQ25" s="213">
        <f t="shared" si="3"/>
        <v>6</v>
      </c>
      <c r="AR25" s="201">
        <f t="shared" si="11"/>
        <v>0</v>
      </c>
    </row>
    <row r="26" spans="1:44" ht="45.95" customHeight="1" x14ac:dyDescent="0.25">
      <c r="A26" s="207">
        <v>250</v>
      </c>
      <c r="B26" s="197" t="str">
        <f>IF(Accueil!$H$49=1,M26,IF(Accueil!$H$49=2,X26,IF(Accueil!$H$49=3,AI26,M26)))</f>
        <v>Orange</v>
      </c>
      <c r="C26" s="197" t="str">
        <f>IF(Accueil!$H$49=1,N26,IF(Accueil!$H$49=2,Y26,IF(Accueil!$H$49=3,AJ26,N26)))</f>
        <v>appendice</v>
      </c>
      <c r="D26" s="197" t="str">
        <f>IF(Accueil!$H$49=1,O26,IF(Accueil!$H$49=2,Z26,IF(Accueil!$H$49=3,AK26,O26)))</f>
        <v xml:space="preserve">besoin de reporter un choix à faire / besoin de franchir une étape </v>
      </c>
      <c r="E26" s="197" t="str">
        <f>IF(Accueil!$H$49=1,P26,IF(Accueil!$H$49=2,AA26,IF(Accueil!$H$49=3,AL26,P26)))</f>
        <v>être dans une impasse / pas eu le choix / pas eu l’argent espéré</v>
      </c>
      <c r="F26" s="197" t="str">
        <f>IF(Accueil!$H$49=1,Q26,IF(Accueil!$H$49=2,AB26,IF(Accueil!$H$49=3,AM26,Q26)))</f>
        <v>spontanéité / capacité à répondre à ses attentes / accepter toute situation</v>
      </c>
      <c r="G26" s="197" t="str">
        <f>IF(Accueil!$H$49=1,R26,IF(Accueil!$H$49=2,AC26,IF(Accueil!$H$49=3,AN26,R26)))</f>
        <v>vouloir fuir une situation / bouillonnement intérieur / colère contenue</v>
      </c>
      <c r="H26" s="208" t="s">
        <v>11</v>
      </c>
      <c r="I26" s="206">
        <f t="shared" si="12"/>
        <v>6</v>
      </c>
      <c r="J26" s="209">
        <f t="shared" si="0"/>
        <v>6</v>
      </c>
      <c r="K26" s="198">
        <f t="shared" si="5"/>
        <v>0</v>
      </c>
      <c r="L26" s="210">
        <v>250</v>
      </c>
      <c r="M26" s="200" t="s">
        <v>32</v>
      </c>
      <c r="N26" s="200" t="s">
        <v>258</v>
      </c>
      <c r="O26" s="200" t="s">
        <v>1113</v>
      </c>
      <c r="P26" s="200" t="s">
        <v>1114</v>
      </c>
      <c r="Q26" s="200" t="s">
        <v>1115</v>
      </c>
      <c r="R26" s="200" t="s">
        <v>1116</v>
      </c>
      <c r="S26" s="211" t="s">
        <v>11</v>
      </c>
      <c r="T26" s="212">
        <f t="shared" si="13"/>
        <v>6</v>
      </c>
      <c r="U26" s="213">
        <f t="shared" si="1"/>
        <v>6</v>
      </c>
      <c r="V26" s="201">
        <f t="shared" si="7"/>
        <v>0</v>
      </c>
      <c r="W26" s="214">
        <v>250</v>
      </c>
      <c r="X26" s="3" t="s">
        <v>877</v>
      </c>
      <c r="Y26" s="3" t="s">
        <v>1117</v>
      </c>
      <c r="Z26" s="3" t="s">
        <v>1118</v>
      </c>
      <c r="AA26" s="3" t="s">
        <v>1119</v>
      </c>
      <c r="AB26" s="3" t="s">
        <v>1120</v>
      </c>
      <c r="AC26" s="3" t="s">
        <v>1121</v>
      </c>
      <c r="AD26" s="215" t="s">
        <v>11</v>
      </c>
      <c r="AE26" s="216">
        <f t="shared" si="14"/>
        <v>6</v>
      </c>
      <c r="AF26" s="217">
        <f t="shared" si="2"/>
        <v>6</v>
      </c>
      <c r="AG26" s="204">
        <f t="shared" si="9"/>
        <v>0</v>
      </c>
      <c r="AH26" s="210">
        <v>250</v>
      </c>
      <c r="AI26" s="200" t="s">
        <v>32</v>
      </c>
      <c r="AJ26" s="200" t="s">
        <v>258</v>
      </c>
      <c r="AK26" s="200" t="s">
        <v>1113</v>
      </c>
      <c r="AL26" s="200" t="s">
        <v>1114</v>
      </c>
      <c r="AM26" s="200" t="s">
        <v>1115</v>
      </c>
      <c r="AN26" s="200" t="s">
        <v>1116</v>
      </c>
      <c r="AO26" s="211" t="s">
        <v>11</v>
      </c>
      <c r="AP26" s="212">
        <f t="shared" si="15"/>
        <v>6</v>
      </c>
      <c r="AQ26" s="213">
        <f t="shared" si="3"/>
        <v>6</v>
      </c>
      <c r="AR26" s="201">
        <f t="shared" si="11"/>
        <v>0</v>
      </c>
    </row>
    <row r="27" spans="1:44" ht="51" customHeight="1" x14ac:dyDescent="0.25">
      <c r="A27" s="207">
        <v>260</v>
      </c>
      <c r="B27" s="197" t="str">
        <f>IF(Accueil!$H$49=1,M27,IF(Accueil!$H$49=2,X27,IF(Accueil!$H$49=3,AI27,M27)))</f>
        <v>Orange</v>
      </c>
      <c r="C27" s="197" t="str">
        <f>IF(Accueil!$H$49=1,N27,IF(Accueil!$H$49=2,Y27,IF(Accueil!$H$49=3,AJ27,N27)))</f>
        <v>vessie</v>
      </c>
      <c r="D27" s="197" t="str">
        <f>IF(Accueil!$H$49=1,O27,IF(Accueil!$H$49=2,Z27,IF(Accueil!$H$49=3,AK27,O27)))</f>
        <v>besoin de se poser quelque part / contrarié dans ses attentes / peur face aux autres</v>
      </c>
      <c r="E27" s="197" t="str">
        <f>IF(Accueil!$H$49=1,P27,IF(Accueil!$H$49=2,AA27,IF(Accueil!$H$49=3,AL27,P27)))</f>
        <v>pas à sa place / perdu sa place</v>
      </c>
      <c r="F27" s="197" t="str">
        <f>IF(Accueil!$H$49=1,Q27,IF(Accueil!$H$49=2,AB27,IF(Accueil!$H$49=3,AM27,Q27)))</f>
        <v xml:space="preserve">se sentir utile / être à sa juste place </v>
      </c>
      <c r="G27" s="197" t="str">
        <f>IF(Accueil!$H$49=1,R27,IF(Accueil!$H$49=2,AC27,IF(Accueil!$H$49=3,AN27,R27)))</f>
        <v>devoir défendre sa place / devoir trouver une autre place / vouloir la place d'un autre / conflit de place</v>
      </c>
      <c r="H27" s="208" t="s">
        <v>11</v>
      </c>
      <c r="I27" s="206">
        <f t="shared" si="12"/>
        <v>6</v>
      </c>
      <c r="J27" s="209">
        <f t="shared" si="0"/>
        <v>6</v>
      </c>
      <c r="K27" s="198">
        <f t="shared" si="5"/>
        <v>0</v>
      </c>
      <c r="L27" s="210">
        <v>260</v>
      </c>
      <c r="M27" s="200" t="s">
        <v>32</v>
      </c>
      <c r="N27" s="200" t="s">
        <v>1122</v>
      </c>
      <c r="O27" s="200" t="s">
        <v>1123</v>
      </c>
      <c r="P27" s="200" t="s">
        <v>1124</v>
      </c>
      <c r="Q27" s="200" t="s">
        <v>1125</v>
      </c>
      <c r="R27" s="200" t="s">
        <v>1126</v>
      </c>
      <c r="S27" s="211" t="s">
        <v>11</v>
      </c>
      <c r="T27" s="212">
        <f t="shared" si="13"/>
        <v>6</v>
      </c>
      <c r="U27" s="213">
        <f t="shared" si="1"/>
        <v>6</v>
      </c>
      <c r="V27" s="201">
        <f t="shared" si="7"/>
        <v>0</v>
      </c>
      <c r="W27" s="214">
        <v>260</v>
      </c>
      <c r="X27" s="3" t="s">
        <v>877</v>
      </c>
      <c r="Y27" s="3" t="s">
        <v>1127</v>
      </c>
      <c r="Z27" s="3" t="s">
        <v>1128</v>
      </c>
      <c r="AA27" s="3" t="s">
        <v>1129</v>
      </c>
      <c r="AB27" s="3" t="s">
        <v>1130</v>
      </c>
      <c r="AC27" s="3" t="s">
        <v>1131</v>
      </c>
      <c r="AD27" s="215" t="s">
        <v>11</v>
      </c>
      <c r="AE27" s="216">
        <f t="shared" si="14"/>
        <v>6</v>
      </c>
      <c r="AF27" s="217">
        <f t="shared" si="2"/>
        <v>6</v>
      </c>
      <c r="AG27" s="204">
        <f t="shared" si="9"/>
        <v>0</v>
      </c>
      <c r="AH27" s="210">
        <v>260</v>
      </c>
      <c r="AI27" s="200" t="s">
        <v>32</v>
      </c>
      <c r="AJ27" s="200" t="s">
        <v>1122</v>
      </c>
      <c r="AK27" s="200" t="s">
        <v>1123</v>
      </c>
      <c r="AL27" s="200" t="s">
        <v>1124</v>
      </c>
      <c r="AM27" s="200" t="s">
        <v>1125</v>
      </c>
      <c r="AN27" s="200" t="s">
        <v>1126</v>
      </c>
      <c r="AO27" s="211" t="s">
        <v>11</v>
      </c>
      <c r="AP27" s="212">
        <f t="shared" si="15"/>
        <v>6</v>
      </c>
      <c r="AQ27" s="213">
        <f t="shared" si="3"/>
        <v>6</v>
      </c>
      <c r="AR27" s="201">
        <f t="shared" si="11"/>
        <v>0</v>
      </c>
    </row>
    <row r="28" spans="1:44" ht="31.5" customHeight="1" x14ac:dyDescent="0.25">
      <c r="A28" s="207">
        <v>270</v>
      </c>
      <c r="B28" s="197" t="str">
        <f>IF(Accueil!$H$49=1,M28,IF(Accueil!$H$49=2,X28,IF(Accueil!$H$49=3,AI28,M28)))</f>
        <v>Orange</v>
      </c>
      <c r="C28" s="197" t="str">
        <f>IF(Accueil!$H$49=1,N28,IF(Accueil!$H$49=2,Y28,IF(Accueil!$H$49=3,AJ28,N28)))</f>
        <v>utérus/avant-bras</v>
      </c>
      <c r="D28" s="197" t="str">
        <f>IF(Accueil!$H$49=1,O28,IF(Accueil!$H$49=2,Z28,IF(Accueil!$H$49=3,AK28,O28)))</f>
        <v xml:space="preserve">besoin d'aller de l'avant / de concrétiser / besoin de réaliser son potentiel ou ses projets </v>
      </c>
      <c r="E28" s="197" t="str">
        <f>IF(Accueil!$H$49=1,P28,IF(Accueil!$H$49=2,AA28,IF(Accueil!$H$49=3,AL28,P28)))</f>
        <v>devoir obéir / peur d'être seul / maltraitance / ne pas aimer son corps / plus de projets</v>
      </c>
      <c r="F28" s="197" t="str">
        <f>IF(Accueil!$H$49=1,Q28,IF(Accueil!$H$49=2,AB28,IF(Accueil!$H$49=3,AM28,Q28)))</f>
        <v xml:space="preserve">potentiel exprimé / enthousiasme / sexualité équilibrée / charme et séduction  </v>
      </c>
      <c r="G28" s="197" t="str">
        <f>IF(Accueil!$H$49=1,R28,IF(Accueil!$H$49=2,AC28,IF(Accueil!$H$49=3,AN28,R28)))</f>
        <v>difficulté à concrétiser / projets en stagnation / enthousiasme excessif / devoir séduire</v>
      </c>
      <c r="H28" s="208" t="s">
        <v>11</v>
      </c>
      <c r="I28" s="206">
        <f t="shared" si="12"/>
        <v>6</v>
      </c>
      <c r="J28" s="209">
        <f t="shared" si="0"/>
        <v>6</v>
      </c>
      <c r="K28" s="198">
        <f t="shared" si="5"/>
        <v>0</v>
      </c>
      <c r="L28" s="210">
        <v>270</v>
      </c>
      <c r="M28" s="200" t="s">
        <v>32</v>
      </c>
      <c r="N28" s="200" t="s">
        <v>259</v>
      </c>
      <c r="O28" s="200" t="s">
        <v>1132</v>
      </c>
      <c r="P28" s="200" t="s">
        <v>1133</v>
      </c>
      <c r="Q28" s="200" t="s">
        <v>1134</v>
      </c>
      <c r="R28" s="200" t="s">
        <v>1107</v>
      </c>
      <c r="S28" s="211" t="s">
        <v>11</v>
      </c>
      <c r="T28" s="212">
        <f t="shared" si="13"/>
        <v>6</v>
      </c>
      <c r="U28" s="213">
        <f t="shared" si="1"/>
        <v>6</v>
      </c>
      <c r="V28" s="201">
        <f t="shared" si="7"/>
        <v>0</v>
      </c>
      <c r="W28" s="214">
        <v>270</v>
      </c>
      <c r="X28" s="3" t="s">
        <v>877</v>
      </c>
      <c r="Y28" s="3" t="s">
        <v>1135</v>
      </c>
      <c r="Z28" s="3" t="s">
        <v>1109</v>
      </c>
      <c r="AA28" s="3" t="s">
        <v>1110</v>
      </c>
      <c r="AB28" s="3" t="s">
        <v>1136</v>
      </c>
      <c r="AC28" s="3" t="s">
        <v>1137</v>
      </c>
      <c r="AD28" s="215" t="s">
        <v>11</v>
      </c>
      <c r="AE28" s="216">
        <f t="shared" si="14"/>
        <v>6</v>
      </c>
      <c r="AF28" s="217">
        <f t="shared" si="2"/>
        <v>6</v>
      </c>
      <c r="AG28" s="204">
        <f t="shared" si="9"/>
        <v>0</v>
      </c>
      <c r="AH28" s="210">
        <v>270</v>
      </c>
      <c r="AI28" s="200" t="s">
        <v>32</v>
      </c>
      <c r="AJ28" s="200" t="s">
        <v>259</v>
      </c>
      <c r="AK28" s="200" t="s">
        <v>1132</v>
      </c>
      <c r="AL28" s="200" t="s">
        <v>1133</v>
      </c>
      <c r="AM28" s="200" t="s">
        <v>1134</v>
      </c>
      <c r="AN28" s="200" t="s">
        <v>1107</v>
      </c>
      <c r="AO28" s="211" t="s">
        <v>11</v>
      </c>
      <c r="AP28" s="212">
        <f t="shared" si="15"/>
        <v>6</v>
      </c>
      <c r="AQ28" s="213">
        <f t="shared" si="3"/>
        <v>6</v>
      </c>
      <c r="AR28" s="201">
        <f t="shared" si="11"/>
        <v>0</v>
      </c>
    </row>
    <row r="29" spans="1:44" ht="31.5" customHeight="1" x14ac:dyDescent="0.25">
      <c r="A29" s="207">
        <v>280</v>
      </c>
      <c r="B29" s="197" t="str">
        <f>IF(Accueil!$H$49=1,M29,IF(Accueil!$H$49=2,X29,IF(Accueil!$H$49=3,AI29,M29)))</f>
        <v>Orange</v>
      </c>
      <c r="C29" s="197" t="str">
        <f>IF(Accueil!$H$49=1,N29,IF(Accueil!$H$49=2,Y29,IF(Accueil!$H$49=3,AJ29,N29)))</f>
        <v>côlon asc.t et desc.</v>
      </c>
      <c r="D29" s="197" t="str">
        <f>IF(Accueil!$H$49=1,O29,IF(Accueil!$H$49=2,Z29,IF(Accueil!$H$49=3,AK29,O29)))</f>
        <v>besoin de garder ses problèmes pour soi / critiques ou conflits non digérés</v>
      </c>
      <c r="E29" s="197" t="str">
        <f>IF(Accueil!$H$49=1,P29,IF(Accueil!$H$49=2,AA29,IF(Accueil!$H$49=3,AL29,P29)))</f>
        <v>tout garder à l'intérieur / dépendant des autres / subir des critiques / peur des conflits</v>
      </c>
      <c r="F29" s="197" t="str">
        <f>IF(Accueil!$H$49=1,Q29,IF(Accueil!$H$49=2,AB29,IF(Accueil!$H$49=3,AM29,Q29)))</f>
        <v>acceptation du vécu / capacité à (se) pardonner / résilience / indépendance affective</v>
      </c>
      <c r="G29" s="197" t="str">
        <f>IF(Accueil!$H$49=1,R29,IF(Accueil!$H$49=2,AC29,IF(Accueil!$H$49=3,AN29,R29)))</f>
        <v>supporter les conflits et les critiques / vécu non-accepté / dépendances toxiques</v>
      </c>
      <c r="H29" s="208" t="s">
        <v>11</v>
      </c>
      <c r="I29" s="206">
        <f t="shared" si="12"/>
        <v>6</v>
      </c>
      <c r="J29" s="209">
        <f t="shared" si="0"/>
        <v>6</v>
      </c>
      <c r="K29" s="198">
        <f t="shared" si="5"/>
        <v>0</v>
      </c>
      <c r="L29" s="210">
        <v>280</v>
      </c>
      <c r="M29" s="200" t="s">
        <v>32</v>
      </c>
      <c r="N29" s="200" t="s">
        <v>260</v>
      </c>
      <c r="O29" s="200" t="s">
        <v>1138</v>
      </c>
      <c r="P29" s="200" t="s">
        <v>1139</v>
      </c>
      <c r="Q29" s="200" t="s">
        <v>1140</v>
      </c>
      <c r="R29" s="200" t="s">
        <v>1141</v>
      </c>
      <c r="S29" s="211" t="s">
        <v>11</v>
      </c>
      <c r="T29" s="212">
        <f t="shared" si="13"/>
        <v>6</v>
      </c>
      <c r="U29" s="213">
        <f t="shared" si="1"/>
        <v>6</v>
      </c>
      <c r="V29" s="201">
        <f t="shared" si="7"/>
        <v>0</v>
      </c>
      <c r="W29" s="214">
        <v>280</v>
      </c>
      <c r="X29" s="3" t="s">
        <v>877</v>
      </c>
      <c r="Y29" s="3" t="s">
        <v>1142</v>
      </c>
      <c r="Z29" s="3" t="s">
        <v>1143</v>
      </c>
      <c r="AA29" s="3" t="s">
        <v>1144</v>
      </c>
      <c r="AB29" s="3" t="s">
        <v>1145</v>
      </c>
      <c r="AC29" s="3" t="s">
        <v>1146</v>
      </c>
      <c r="AD29" s="215" t="s">
        <v>11</v>
      </c>
      <c r="AE29" s="216">
        <f t="shared" si="14"/>
        <v>6</v>
      </c>
      <c r="AF29" s="217">
        <f t="shared" si="2"/>
        <v>6</v>
      </c>
      <c r="AG29" s="204">
        <f t="shared" si="9"/>
        <v>0</v>
      </c>
      <c r="AH29" s="210">
        <v>280</v>
      </c>
      <c r="AI29" s="200" t="s">
        <v>32</v>
      </c>
      <c r="AJ29" s="200" t="s">
        <v>260</v>
      </c>
      <c r="AK29" s="200" t="s">
        <v>1138</v>
      </c>
      <c r="AL29" s="200" t="s">
        <v>1139</v>
      </c>
      <c r="AM29" s="200" t="s">
        <v>1140</v>
      </c>
      <c r="AN29" s="200" t="s">
        <v>1141</v>
      </c>
      <c r="AO29" s="211" t="s">
        <v>11</v>
      </c>
      <c r="AP29" s="212">
        <f t="shared" si="15"/>
        <v>6</v>
      </c>
      <c r="AQ29" s="213">
        <f t="shared" si="3"/>
        <v>6</v>
      </c>
      <c r="AR29" s="201">
        <f t="shared" si="11"/>
        <v>0</v>
      </c>
    </row>
    <row r="30" spans="1:44" ht="31.5" customHeight="1" x14ac:dyDescent="0.25">
      <c r="A30" s="207">
        <v>290</v>
      </c>
      <c r="B30" s="197" t="str">
        <f>IF(Accueil!$H$49=1,M30,IF(Accueil!$H$49=2,X30,IF(Accueil!$H$49=3,AI30,M30)))</f>
        <v>Orange</v>
      </c>
      <c r="C30" s="197" t="str">
        <f>IF(Accueil!$H$49=1,N30,IF(Accueil!$H$49=2,Y30,IF(Accueil!$H$49=3,AJ30,N30)))</f>
        <v>S5</v>
      </c>
      <c r="D30" s="197" t="str">
        <f>IF(Accueil!$H$49=1,O30,IF(Accueil!$H$49=2,Z30,IF(Accueil!$H$49=3,AK30,O30)))</f>
        <v xml:space="preserve">besoin de stabilité / de sécurité </v>
      </c>
      <c r="E30" s="197" t="str">
        <f>IF(Accueil!$H$49=1,P30,IF(Accueil!$H$49=2,AA30,IF(Accueil!$H$49=3,AL30,P30)))</f>
        <v>manque d'enthousiasme et de temps / fatigue / manque de stabilité et de sécurité</v>
      </c>
      <c r="F30" s="197" t="str">
        <f>IF(Accueil!$H$49=1,Q30,IF(Accueil!$H$49=2,AB30,IF(Accueil!$H$49=3,AM30,Q30)))</f>
        <v xml:space="preserve">stabilité / sécurité / savoir prendre du temps pour soi </v>
      </c>
      <c r="G30" s="197" t="str">
        <f>IF(Accueil!$H$49=1,R30,IF(Accueil!$H$49=2,AC30,IF(Accueil!$H$49=3,AN30,R30)))</f>
        <v>fuite en avant / dispersion / devoir tout assumer</v>
      </c>
      <c r="H30" s="208" t="s">
        <v>14</v>
      </c>
      <c r="I30" s="206">
        <f t="shared" si="12"/>
        <v>6</v>
      </c>
      <c r="J30" s="209">
        <f t="shared" si="0"/>
        <v>6</v>
      </c>
      <c r="K30" s="198">
        <f t="shared" si="5"/>
        <v>0</v>
      </c>
      <c r="L30" s="210">
        <v>290</v>
      </c>
      <c r="M30" s="200" t="s">
        <v>32</v>
      </c>
      <c r="N30" s="200" t="s">
        <v>34</v>
      </c>
      <c r="O30" s="200" t="s">
        <v>1147</v>
      </c>
      <c r="P30" s="200" t="s">
        <v>1148</v>
      </c>
      <c r="Q30" s="200" t="s">
        <v>1149</v>
      </c>
      <c r="R30" s="200" t="s">
        <v>1150</v>
      </c>
      <c r="S30" s="211" t="s">
        <v>14</v>
      </c>
      <c r="T30" s="212">
        <f t="shared" si="13"/>
        <v>6</v>
      </c>
      <c r="U30" s="213">
        <f t="shared" si="1"/>
        <v>6</v>
      </c>
      <c r="V30" s="201">
        <f t="shared" si="7"/>
        <v>0</v>
      </c>
      <c r="W30" s="214">
        <v>290</v>
      </c>
      <c r="X30" s="3" t="s">
        <v>877</v>
      </c>
      <c r="Y30" s="3" t="s">
        <v>34</v>
      </c>
      <c r="Z30" s="3" t="s">
        <v>1151</v>
      </c>
      <c r="AA30" s="3" t="s">
        <v>1152</v>
      </c>
      <c r="AB30" s="3" t="s">
        <v>1153</v>
      </c>
      <c r="AC30" s="3" t="s">
        <v>1154</v>
      </c>
      <c r="AD30" s="215" t="s">
        <v>14</v>
      </c>
      <c r="AE30" s="216">
        <f t="shared" si="14"/>
        <v>6</v>
      </c>
      <c r="AF30" s="217">
        <f t="shared" si="2"/>
        <v>6</v>
      </c>
      <c r="AG30" s="204">
        <f t="shared" si="9"/>
        <v>0</v>
      </c>
      <c r="AH30" s="210">
        <v>290</v>
      </c>
      <c r="AI30" s="200" t="s">
        <v>32</v>
      </c>
      <c r="AJ30" s="200" t="s">
        <v>34</v>
      </c>
      <c r="AK30" s="200" t="s">
        <v>1147</v>
      </c>
      <c r="AL30" s="200" t="s">
        <v>1148</v>
      </c>
      <c r="AM30" s="200" t="s">
        <v>1149</v>
      </c>
      <c r="AN30" s="200" t="s">
        <v>1150</v>
      </c>
      <c r="AO30" s="211" t="s">
        <v>14</v>
      </c>
      <c r="AP30" s="212">
        <f t="shared" si="15"/>
        <v>6</v>
      </c>
      <c r="AQ30" s="213">
        <f t="shared" si="3"/>
        <v>6</v>
      </c>
      <c r="AR30" s="201">
        <f t="shared" si="11"/>
        <v>0</v>
      </c>
    </row>
    <row r="31" spans="1:44" ht="31.5" customHeight="1" x14ac:dyDescent="0.25">
      <c r="A31" s="207">
        <v>300</v>
      </c>
      <c r="B31" s="197" t="str">
        <f>IF(Accueil!$H$49=1,M31,IF(Accueil!$H$49=2,X31,IF(Accueil!$H$49=3,AI31,M31)))</f>
        <v>Orange</v>
      </c>
      <c r="C31" s="197" t="str">
        <f>IF(Accueil!$H$49=1,N31,IF(Accueil!$H$49=2,Y31,IF(Accueil!$H$49=3,AJ31,N31)))</f>
        <v>S4</v>
      </c>
      <c r="D31" s="197" t="str">
        <f>IF(Accueil!$H$49=1,O31,IF(Accueil!$H$49=2,Z31,IF(Accueil!$H$49=3,AK31,O31)))</f>
        <v xml:space="preserve">besoin de s'amuser / de se reposer / de prendre de la distance avec les autres </v>
      </c>
      <c r="E31" s="197" t="str">
        <f>IF(Accueil!$H$49=1,P31,IF(Accueil!$H$49=2,AA31,IF(Accueil!$H$49=3,AL31,P31)))</f>
        <v xml:space="preserve">manque de temps pour soi / pour s'amuser / pour se faire plaisir / rester quand même </v>
      </c>
      <c r="F31" s="197" t="str">
        <f>IF(Accueil!$H$49=1,Q31,IF(Accueil!$H$49=2,AB31,IF(Accueil!$H$49=3,AM31,Q31)))</f>
        <v>savoir prendre du temps pour soi / ne pas entretenir de liens toxiques</v>
      </c>
      <c r="G31" s="197" t="str">
        <f>IF(Accueil!$H$49=1,R31,IF(Accueil!$H$49=2,AC31,IF(Accueil!$H$49=3,AN31,R31)))</f>
        <v>incapacité à se libérer d'une emprise / entretenir des liens toxiques / vouloir fuir</v>
      </c>
      <c r="H31" s="208" t="s">
        <v>14</v>
      </c>
      <c r="I31" s="206">
        <f t="shared" si="12"/>
        <v>6</v>
      </c>
      <c r="J31" s="209">
        <f t="shared" si="0"/>
        <v>6</v>
      </c>
      <c r="K31" s="198">
        <f t="shared" si="5"/>
        <v>0</v>
      </c>
      <c r="L31" s="210">
        <v>300</v>
      </c>
      <c r="M31" s="200" t="s">
        <v>32</v>
      </c>
      <c r="N31" s="200" t="s">
        <v>35</v>
      </c>
      <c r="O31" s="200" t="s">
        <v>1155</v>
      </c>
      <c r="P31" s="200" t="s">
        <v>1156</v>
      </c>
      <c r="Q31" s="200" t="s">
        <v>1157</v>
      </c>
      <c r="R31" s="200" t="s">
        <v>1158</v>
      </c>
      <c r="S31" s="211" t="s">
        <v>14</v>
      </c>
      <c r="T31" s="212">
        <f t="shared" si="13"/>
        <v>6</v>
      </c>
      <c r="U31" s="213">
        <f t="shared" si="1"/>
        <v>6</v>
      </c>
      <c r="V31" s="201">
        <f t="shared" si="7"/>
        <v>0</v>
      </c>
      <c r="W31" s="214">
        <v>300</v>
      </c>
      <c r="X31" s="3" t="s">
        <v>877</v>
      </c>
      <c r="Y31" s="3" t="s">
        <v>35</v>
      </c>
      <c r="Z31" s="3" t="s">
        <v>1159</v>
      </c>
      <c r="AA31" s="3" t="s">
        <v>1160</v>
      </c>
      <c r="AB31" s="3" t="s">
        <v>1161</v>
      </c>
      <c r="AC31" s="3" t="s">
        <v>1162</v>
      </c>
      <c r="AD31" s="215" t="s">
        <v>14</v>
      </c>
      <c r="AE31" s="216">
        <f t="shared" si="14"/>
        <v>6</v>
      </c>
      <c r="AF31" s="217">
        <f t="shared" si="2"/>
        <v>6</v>
      </c>
      <c r="AG31" s="204">
        <f t="shared" si="9"/>
        <v>0</v>
      </c>
      <c r="AH31" s="210">
        <v>300</v>
      </c>
      <c r="AI31" s="200" t="s">
        <v>32</v>
      </c>
      <c r="AJ31" s="200" t="s">
        <v>35</v>
      </c>
      <c r="AK31" s="200" t="s">
        <v>1155</v>
      </c>
      <c r="AL31" s="200" t="s">
        <v>1156</v>
      </c>
      <c r="AM31" s="200" t="s">
        <v>1157</v>
      </c>
      <c r="AN31" s="200" t="s">
        <v>1158</v>
      </c>
      <c r="AO31" s="211" t="s">
        <v>14</v>
      </c>
      <c r="AP31" s="212">
        <f t="shared" si="15"/>
        <v>6</v>
      </c>
      <c r="AQ31" s="213">
        <f t="shared" si="3"/>
        <v>6</v>
      </c>
      <c r="AR31" s="201">
        <f t="shared" si="11"/>
        <v>0</v>
      </c>
    </row>
    <row r="32" spans="1:44" ht="31.5" customHeight="1" x14ac:dyDescent="0.25">
      <c r="A32" s="207">
        <v>310</v>
      </c>
      <c r="B32" s="197" t="str">
        <f>IF(Accueil!$H$49=1,M32,IF(Accueil!$H$49=2,X32,IF(Accueil!$H$49=3,AI32,M32)))</f>
        <v>Orange</v>
      </c>
      <c r="C32" s="197" t="str">
        <f>IF(Accueil!$H$49=1,N32,IF(Accueil!$H$49=2,Y32,IF(Accueil!$H$49=3,AJ32,N32)))</f>
        <v>S3</v>
      </c>
      <c r="D32" s="197" t="str">
        <f>IF(Accueil!$H$49=1,O32,IF(Accueil!$H$49=2,Z32,IF(Accueil!$H$49=3,AK32,O32)))</f>
        <v xml:space="preserve">besoin d'être différent des autres / besoin de se poser quelque part </v>
      </c>
      <c r="E32" s="197" t="str">
        <f>IF(Accueil!$H$49=1,P32,IF(Accueil!$H$49=2,AA32,IF(Accueil!$H$49=3,AL32,P32)))</f>
        <v>être incompris / ne pas se sentir à sa place / vivre de l'insécurité</v>
      </c>
      <c r="F32" s="197" t="str">
        <f>IF(Accueil!$H$49=1,Q32,IF(Accueil!$H$49=2,AB32,IF(Accueil!$H$49=3,AM32,Q32)))</f>
        <v>assumer sa différence / être stable / à sa juste place</v>
      </c>
      <c r="G32" s="197" t="str">
        <f>IF(Accueil!$H$49=1,R32,IF(Accueil!$H$49=2,AC32,IF(Accueil!$H$49=3,AN32,R32)))</f>
        <v>contrariété / frustrations / se sentir en danger / plein de peurs</v>
      </c>
      <c r="H32" s="208" t="s">
        <v>14</v>
      </c>
      <c r="I32" s="206">
        <f t="shared" si="12"/>
        <v>6</v>
      </c>
      <c r="J32" s="209">
        <f t="shared" si="0"/>
        <v>6</v>
      </c>
      <c r="K32" s="198">
        <f t="shared" si="5"/>
        <v>0</v>
      </c>
      <c r="L32" s="210">
        <v>310</v>
      </c>
      <c r="M32" s="200" t="s">
        <v>32</v>
      </c>
      <c r="N32" s="200" t="s">
        <v>36</v>
      </c>
      <c r="O32" s="200" t="s">
        <v>1163</v>
      </c>
      <c r="P32" s="200" t="s">
        <v>1164</v>
      </c>
      <c r="Q32" s="200" t="s">
        <v>1165</v>
      </c>
      <c r="R32" s="200" t="s">
        <v>1098</v>
      </c>
      <c r="S32" s="211" t="s">
        <v>14</v>
      </c>
      <c r="T32" s="212">
        <f t="shared" si="13"/>
        <v>6</v>
      </c>
      <c r="U32" s="213">
        <f t="shared" si="1"/>
        <v>6</v>
      </c>
      <c r="V32" s="201">
        <f t="shared" si="7"/>
        <v>0</v>
      </c>
      <c r="W32" s="214">
        <v>310</v>
      </c>
      <c r="X32" s="3" t="s">
        <v>877</v>
      </c>
      <c r="Y32" s="3" t="s">
        <v>36</v>
      </c>
      <c r="Z32" s="3" t="s">
        <v>1166</v>
      </c>
      <c r="AA32" s="3" t="s">
        <v>1167</v>
      </c>
      <c r="AB32" s="3" t="s">
        <v>1168</v>
      </c>
      <c r="AC32" s="3" t="s">
        <v>1103</v>
      </c>
      <c r="AD32" s="215" t="s">
        <v>14</v>
      </c>
      <c r="AE32" s="216">
        <f t="shared" si="14"/>
        <v>6</v>
      </c>
      <c r="AF32" s="217">
        <f t="shared" si="2"/>
        <v>6</v>
      </c>
      <c r="AG32" s="204">
        <f t="shared" si="9"/>
        <v>0</v>
      </c>
      <c r="AH32" s="210">
        <v>310</v>
      </c>
      <c r="AI32" s="200" t="s">
        <v>32</v>
      </c>
      <c r="AJ32" s="200" t="s">
        <v>36</v>
      </c>
      <c r="AK32" s="200" t="s">
        <v>1163</v>
      </c>
      <c r="AL32" s="200" t="s">
        <v>1164</v>
      </c>
      <c r="AM32" s="200" t="s">
        <v>1165</v>
      </c>
      <c r="AN32" s="200" t="s">
        <v>1098</v>
      </c>
      <c r="AO32" s="211" t="s">
        <v>14</v>
      </c>
      <c r="AP32" s="212">
        <f t="shared" si="15"/>
        <v>6</v>
      </c>
      <c r="AQ32" s="213">
        <f t="shared" si="3"/>
        <v>6</v>
      </c>
      <c r="AR32" s="201">
        <f t="shared" si="11"/>
        <v>0</v>
      </c>
    </row>
    <row r="33" spans="1:44" ht="31.5" customHeight="1" x14ac:dyDescent="0.25">
      <c r="A33" s="207">
        <v>320</v>
      </c>
      <c r="B33" s="197" t="str">
        <f>IF(Accueil!$H$49=1,M33,IF(Accueil!$H$49=2,X33,IF(Accueil!$H$49=3,AI33,M33)))</f>
        <v>Orange</v>
      </c>
      <c r="C33" s="197" t="str">
        <f>IF(Accueil!$H$49=1,N33,IF(Accueil!$H$49=2,Y33,IF(Accueil!$H$49=3,AJ33,N33)))</f>
        <v>S2</v>
      </c>
      <c r="D33" s="197" t="str">
        <f>IF(Accueil!$H$49=1,O33,IF(Accueil!$H$49=2,Z33,IF(Accueil!$H$49=3,AK33,O33)))</f>
        <v xml:space="preserve">besoin de digérer une situation </v>
      </c>
      <c r="E33" s="197" t="str">
        <f>IF(Accueil!$H$49=1,P33,IF(Accueil!$H$49=2,AA33,IF(Accueil!$H$49=3,AL33,P33)))</f>
        <v>pas assez d'argent ou d'énergie / ne pas trouver d'issue / manque de décision claire</v>
      </c>
      <c r="F33" s="197" t="str">
        <f>IF(Accueil!$H$49=1,Q33,IF(Accueil!$H$49=2,AB33,IF(Accueil!$H$49=3,AM33,Q33)))</f>
        <v xml:space="preserve">résilience / décision claire / abondance </v>
      </c>
      <c r="G33" s="197" t="str">
        <f>IF(Accueil!$H$49=1,R33,IF(Accueil!$H$49=2,AC33,IF(Accueil!$H$49=3,AN33,R33)))</f>
        <v>fuite en avant / reporter des choix ou des besoins / problème avec l'argent</v>
      </c>
      <c r="H33" s="208" t="s">
        <v>14</v>
      </c>
      <c r="I33" s="206">
        <f t="shared" si="12"/>
        <v>6</v>
      </c>
      <c r="J33" s="209">
        <f t="shared" si="0"/>
        <v>6</v>
      </c>
      <c r="K33" s="198">
        <f t="shared" si="5"/>
        <v>0</v>
      </c>
      <c r="L33" s="210">
        <v>320</v>
      </c>
      <c r="M33" s="200" t="s">
        <v>32</v>
      </c>
      <c r="N33" s="200" t="s">
        <v>37</v>
      </c>
      <c r="O33" s="200" t="s">
        <v>38</v>
      </c>
      <c r="P33" s="200" t="s">
        <v>1169</v>
      </c>
      <c r="Q33" s="200" t="s">
        <v>1170</v>
      </c>
      <c r="R33" s="200" t="s">
        <v>1171</v>
      </c>
      <c r="S33" s="211" t="s">
        <v>14</v>
      </c>
      <c r="T33" s="212">
        <f t="shared" si="13"/>
        <v>6</v>
      </c>
      <c r="U33" s="213">
        <f t="shared" si="1"/>
        <v>6</v>
      </c>
      <c r="V33" s="201">
        <f t="shared" si="7"/>
        <v>0</v>
      </c>
      <c r="W33" s="214">
        <v>320</v>
      </c>
      <c r="X33" s="3" t="s">
        <v>877</v>
      </c>
      <c r="Y33" s="3" t="s">
        <v>37</v>
      </c>
      <c r="Z33" s="3" t="s">
        <v>1172</v>
      </c>
      <c r="AA33" s="3" t="s">
        <v>1173</v>
      </c>
      <c r="AB33" s="3" t="s">
        <v>1174</v>
      </c>
      <c r="AC33" s="3" t="s">
        <v>1175</v>
      </c>
      <c r="AD33" s="215" t="s">
        <v>14</v>
      </c>
      <c r="AE33" s="216">
        <f t="shared" si="14"/>
        <v>6</v>
      </c>
      <c r="AF33" s="217">
        <f t="shared" si="2"/>
        <v>6</v>
      </c>
      <c r="AG33" s="204">
        <f t="shared" si="9"/>
        <v>0</v>
      </c>
      <c r="AH33" s="210">
        <v>320</v>
      </c>
      <c r="AI33" s="200" t="s">
        <v>32</v>
      </c>
      <c r="AJ33" s="200" t="s">
        <v>37</v>
      </c>
      <c r="AK33" s="200" t="s">
        <v>38</v>
      </c>
      <c r="AL33" s="200" t="s">
        <v>1169</v>
      </c>
      <c r="AM33" s="200" t="s">
        <v>1170</v>
      </c>
      <c r="AN33" s="200" t="s">
        <v>1171</v>
      </c>
      <c r="AO33" s="211" t="s">
        <v>14</v>
      </c>
      <c r="AP33" s="212">
        <f t="shared" si="15"/>
        <v>6</v>
      </c>
      <c r="AQ33" s="213">
        <f t="shared" si="3"/>
        <v>6</v>
      </c>
      <c r="AR33" s="201">
        <f t="shared" si="11"/>
        <v>0</v>
      </c>
    </row>
    <row r="34" spans="1:44" ht="31.5" customHeight="1" x14ac:dyDescent="0.25">
      <c r="A34" s="207">
        <v>330</v>
      </c>
      <c r="B34" s="197" t="str">
        <f>IF(Accueil!$H$49=1,M34,IF(Accueil!$H$49=2,X34,IF(Accueil!$H$49=3,AI34,M34)))</f>
        <v>Orange</v>
      </c>
      <c r="C34" s="197" t="str">
        <f>IF(Accueil!$H$49=1,N34,IF(Accueil!$H$49=2,Y34,IF(Accueil!$H$49=3,AJ34,N34)))</f>
        <v>S1</v>
      </c>
      <c r="D34" s="197" t="str">
        <f>IF(Accueil!$H$49=1,O34,IF(Accueil!$H$49=2,Z34,IF(Accueil!$H$49=3,AK34,O34)))</f>
        <v xml:space="preserve">besoin d'avoir des projets / envie d'avoir un enfant / besoin de sécurité </v>
      </c>
      <c r="E34" s="197" t="str">
        <f>IF(Accueil!$H$49=1,P34,IF(Accueil!$H$49=2,AA34,IF(Accueil!$H$49=3,AL34,P34)))</f>
        <v>manque une base solide / insécurité / être dépendant des autres / manque de projets</v>
      </c>
      <c r="F34" s="197" t="str">
        <f>IF(Accueil!$H$49=1,Q34,IF(Accueil!$H$49=2,AB34,IF(Accueil!$H$49=3,AM34,Q34)))</f>
        <v>se laisser porter par la vie / prendre ce qui vient / avoir une base solide</v>
      </c>
      <c r="G34" s="197" t="str">
        <f>IF(Accueil!$H$49=1,R34,IF(Accueil!$H$49=2,AC34,IF(Accueil!$H$49=3,AN34,R34)))</f>
        <v>hyperactivité / stress / devoir assumer</v>
      </c>
      <c r="H34" s="208" t="s">
        <v>14</v>
      </c>
      <c r="I34" s="206">
        <f t="shared" si="12"/>
        <v>6</v>
      </c>
      <c r="J34" s="209">
        <f t="shared" si="0"/>
        <v>6</v>
      </c>
      <c r="K34" s="198">
        <f t="shared" si="5"/>
        <v>0</v>
      </c>
      <c r="L34" s="210">
        <v>330</v>
      </c>
      <c r="M34" s="200" t="s">
        <v>32</v>
      </c>
      <c r="N34" s="200" t="s">
        <v>39</v>
      </c>
      <c r="O34" s="200" t="s">
        <v>1176</v>
      </c>
      <c r="P34" s="200" t="s">
        <v>1177</v>
      </c>
      <c r="Q34" s="200" t="s">
        <v>1178</v>
      </c>
      <c r="R34" s="200" t="s">
        <v>1179</v>
      </c>
      <c r="S34" s="211" t="s">
        <v>14</v>
      </c>
      <c r="T34" s="212">
        <f t="shared" si="13"/>
        <v>6</v>
      </c>
      <c r="U34" s="213">
        <f t="shared" si="1"/>
        <v>6</v>
      </c>
      <c r="V34" s="201">
        <f t="shared" si="7"/>
        <v>0</v>
      </c>
      <c r="W34" s="214">
        <v>330</v>
      </c>
      <c r="X34" s="3" t="s">
        <v>877</v>
      </c>
      <c r="Y34" s="3" t="s">
        <v>39</v>
      </c>
      <c r="Z34" s="3" t="s">
        <v>1180</v>
      </c>
      <c r="AA34" s="3" t="s">
        <v>1181</v>
      </c>
      <c r="AB34" s="3" t="s">
        <v>1182</v>
      </c>
      <c r="AC34" s="3" t="s">
        <v>1183</v>
      </c>
      <c r="AD34" s="215" t="s">
        <v>14</v>
      </c>
      <c r="AE34" s="216">
        <f t="shared" si="14"/>
        <v>6</v>
      </c>
      <c r="AF34" s="217">
        <f t="shared" si="2"/>
        <v>6</v>
      </c>
      <c r="AG34" s="204">
        <f t="shared" si="9"/>
        <v>0</v>
      </c>
      <c r="AH34" s="210">
        <v>330</v>
      </c>
      <c r="AI34" s="200" t="s">
        <v>32</v>
      </c>
      <c r="AJ34" s="200" t="s">
        <v>39</v>
      </c>
      <c r="AK34" s="200" t="s">
        <v>1176</v>
      </c>
      <c r="AL34" s="200" t="s">
        <v>1177</v>
      </c>
      <c r="AM34" s="200" t="s">
        <v>1178</v>
      </c>
      <c r="AN34" s="200" t="s">
        <v>1179</v>
      </c>
      <c r="AO34" s="211" t="s">
        <v>14</v>
      </c>
      <c r="AP34" s="212">
        <f t="shared" si="15"/>
        <v>6</v>
      </c>
      <c r="AQ34" s="213">
        <f t="shared" si="3"/>
        <v>6</v>
      </c>
      <c r="AR34" s="201">
        <f t="shared" si="11"/>
        <v>0</v>
      </c>
    </row>
    <row r="35" spans="1:44" ht="31.5" customHeight="1" x14ac:dyDescent="0.25">
      <c r="A35" s="207">
        <v>340</v>
      </c>
      <c r="B35" s="197" t="str">
        <f>IF(Accueil!$H$49=1,M35,IF(Accueil!$H$49=2,X35,IF(Accueil!$H$49=3,AI35,M35)))</f>
        <v>Jaune</v>
      </c>
      <c r="C35" s="197" t="str">
        <f>IF(Accueil!$H$49=1,N35,IF(Accueil!$H$49=2,Y35,IF(Accueil!$H$49=3,AJ35,N35)))</f>
        <v>ovaire/bras</v>
      </c>
      <c r="D35" s="197" t="str">
        <f>IF(Accueil!$H$49=1,O35,IF(Accueil!$H$49=2,Z35,IF(Accueil!$H$49=3,AK35,O35)))</f>
        <v>besoin de créer / besoin d'exprimer son potentiel</v>
      </c>
      <c r="E35" s="197" t="str">
        <f>IF(Accueil!$H$49=1,P35,IF(Accueil!$H$49=2,AA35,IF(Accueil!$H$49=3,AL35,P35)))</f>
        <v>potentiel réprimé / projets en panne / introversion</v>
      </c>
      <c r="F35" s="197" t="str">
        <f>IF(Accueil!$H$49=1,Q35,IF(Accueil!$H$49=2,AB35,IF(Accueil!$H$49=3,AM35,Q35)))</f>
        <v xml:space="preserve">créativité équilibrée </v>
      </c>
      <c r="G35" s="197" t="str">
        <f>IF(Accueil!$H$49=1,R35,IF(Accueil!$H$49=2,AC35,IF(Accueil!$H$49=3,AN35,R35)))</f>
        <v>besoin d'aller de l'avant avec les projets / créativité excessive / dispersion</v>
      </c>
      <c r="H35" s="208" t="s">
        <v>11</v>
      </c>
      <c r="I35" s="206">
        <f t="shared" si="12"/>
        <v>7</v>
      </c>
      <c r="J35" s="209">
        <f t="shared" si="0"/>
        <v>7</v>
      </c>
      <c r="K35" s="198">
        <f t="shared" si="5"/>
        <v>0</v>
      </c>
      <c r="L35" s="210">
        <v>340</v>
      </c>
      <c r="M35" s="200" t="s">
        <v>40</v>
      </c>
      <c r="N35" s="200" t="s">
        <v>261</v>
      </c>
      <c r="O35" s="200" t="s">
        <v>1184</v>
      </c>
      <c r="P35" s="200" t="s">
        <v>1043</v>
      </c>
      <c r="Q35" s="200" t="s">
        <v>25</v>
      </c>
      <c r="R35" s="200" t="s">
        <v>1185</v>
      </c>
      <c r="S35" s="211" t="s">
        <v>11</v>
      </c>
      <c r="T35" s="212">
        <f t="shared" si="13"/>
        <v>7</v>
      </c>
      <c r="U35" s="213">
        <f t="shared" si="1"/>
        <v>7</v>
      </c>
      <c r="V35" s="201">
        <f t="shared" si="7"/>
        <v>0</v>
      </c>
      <c r="W35" s="214">
        <v>340</v>
      </c>
      <c r="X35" s="3" t="s">
        <v>876</v>
      </c>
      <c r="Y35" s="3" t="s">
        <v>1186</v>
      </c>
      <c r="Z35" s="3" t="s">
        <v>1187</v>
      </c>
      <c r="AA35" s="3" t="s">
        <v>1047</v>
      </c>
      <c r="AB35" s="3" t="s">
        <v>1048</v>
      </c>
      <c r="AC35" s="3" t="s">
        <v>1188</v>
      </c>
      <c r="AD35" s="215" t="s">
        <v>11</v>
      </c>
      <c r="AE35" s="216">
        <f t="shared" si="14"/>
        <v>7</v>
      </c>
      <c r="AF35" s="217">
        <f t="shared" si="2"/>
        <v>7</v>
      </c>
      <c r="AG35" s="204">
        <f t="shared" si="9"/>
        <v>0</v>
      </c>
      <c r="AH35" s="210">
        <v>340</v>
      </c>
      <c r="AI35" s="200" t="s">
        <v>40</v>
      </c>
      <c r="AJ35" s="200" t="s">
        <v>261</v>
      </c>
      <c r="AK35" s="200" t="s">
        <v>1184</v>
      </c>
      <c r="AL35" s="200" t="s">
        <v>1043</v>
      </c>
      <c r="AM35" s="200" t="s">
        <v>25</v>
      </c>
      <c r="AN35" s="200" t="s">
        <v>1185</v>
      </c>
      <c r="AO35" s="211" t="s">
        <v>11</v>
      </c>
      <c r="AP35" s="212">
        <f t="shared" si="15"/>
        <v>7</v>
      </c>
      <c r="AQ35" s="213">
        <f t="shared" si="3"/>
        <v>7</v>
      </c>
      <c r="AR35" s="201">
        <f t="shared" si="11"/>
        <v>0</v>
      </c>
    </row>
    <row r="36" spans="1:44" ht="31.5" customHeight="1" x14ac:dyDescent="0.25">
      <c r="A36" s="207">
        <v>350</v>
      </c>
      <c r="B36" s="197" t="str">
        <f>IF(Accueil!$H$49=1,M36,IF(Accueil!$H$49=2,X36,IF(Accueil!$H$49=3,AI36,M36)))</f>
        <v>Jaune</v>
      </c>
      <c r="C36" s="197" t="str">
        <f>IF(Accueil!$H$49=1,N36,IF(Accueil!$H$49=2,Y36,IF(Accueil!$H$49=3,AJ36,N36)))</f>
        <v>intestin grêle</v>
      </c>
      <c r="D36" s="197" t="str">
        <f>IF(Accueil!$H$49=1,O36,IF(Accueil!$H$49=2,Z36,IF(Accueil!$H$49=3,AK36,O36)))</f>
        <v xml:space="preserve">besoin de contrôler / besoin de décider / reporter une décision à plus tard </v>
      </c>
      <c r="E36" s="197" t="str">
        <f>IF(Accueil!$H$49=1,P36,IF(Accueil!$H$49=2,AA36,IF(Accueil!$H$49=3,AL36,P36)))</f>
        <v>manque de confiance en soi / ne pas accepter la situation</v>
      </c>
      <c r="F36" s="197" t="str">
        <f>IF(Accueil!$H$49=1,Q36,IF(Accueil!$H$49=2,AB36,IF(Accueil!$H$49=3,AM36,Q36)))</f>
        <v>capacité à faire des choix justes / ne plus tout contrôler / faire confiance à son instinct</v>
      </c>
      <c r="G36" s="197" t="str">
        <f>IF(Accueil!$H$49=1,R36,IF(Accueil!$H$49=2,AC36,IF(Accueil!$H$49=3,AN36,R36)))</f>
        <v>dispersion / contrariété</v>
      </c>
      <c r="H36" s="208" t="s">
        <v>11</v>
      </c>
      <c r="I36" s="206">
        <f t="shared" si="12"/>
        <v>7</v>
      </c>
      <c r="J36" s="209">
        <f t="shared" si="0"/>
        <v>7</v>
      </c>
      <c r="K36" s="198">
        <f t="shared" si="5"/>
        <v>0</v>
      </c>
      <c r="L36" s="210">
        <v>350</v>
      </c>
      <c r="M36" s="218" t="s">
        <v>40</v>
      </c>
      <c r="N36" s="218" t="s">
        <v>33</v>
      </c>
      <c r="O36" s="218" t="s">
        <v>1189</v>
      </c>
      <c r="P36" s="218" t="s">
        <v>1190</v>
      </c>
      <c r="Q36" s="218" t="s">
        <v>1191</v>
      </c>
      <c r="R36" s="218" t="s">
        <v>1192</v>
      </c>
      <c r="S36" s="211" t="s">
        <v>11</v>
      </c>
      <c r="T36" s="212">
        <f t="shared" si="13"/>
        <v>7</v>
      </c>
      <c r="U36" s="213">
        <f t="shared" si="1"/>
        <v>7</v>
      </c>
      <c r="V36" s="201">
        <f t="shared" si="7"/>
        <v>0</v>
      </c>
      <c r="W36" s="214">
        <v>350</v>
      </c>
      <c r="X36" s="3" t="s">
        <v>877</v>
      </c>
      <c r="Y36" s="3" t="s">
        <v>1193</v>
      </c>
      <c r="Z36" s="3" t="s">
        <v>1194</v>
      </c>
      <c r="AA36" s="3" t="s">
        <v>1129</v>
      </c>
      <c r="AB36" s="3" t="s">
        <v>1130</v>
      </c>
      <c r="AC36" s="3" t="s">
        <v>1131</v>
      </c>
      <c r="AD36" s="215" t="s">
        <v>11</v>
      </c>
      <c r="AE36" s="216">
        <f t="shared" si="14"/>
        <v>6</v>
      </c>
      <c r="AF36" s="217">
        <f t="shared" si="2"/>
        <v>6</v>
      </c>
      <c r="AG36" s="204">
        <f t="shared" si="9"/>
        <v>0</v>
      </c>
      <c r="AH36" s="210">
        <v>350</v>
      </c>
      <c r="AI36" s="218" t="s">
        <v>40</v>
      </c>
      <c r="AJ36" s="218" t="s">
        <v>33</v>
      </c>
      <c r="AK36" s="218" t="s">
        <v>1189</v>
      </c>
      <c r="AL36" s="218" t="s">
        <v>1190</v>
      </c>
      <c r="AM36" s="218" t="s">
        <v>1191</v>
      </c>
      <c r="AN36" s="218" t="s">
        <v>1192</v>
      </c>
      <c r="AO36" s="211" t="s">
        <v>11</v>
      </c>
      <c r="AP36" s="212">
        <f t="shared" si="15"/>
        <v>7</v>
      </c>
      <c r="AQ36" s="213">
        <f t="shared" si="3"/>
        <v>7</v>
      </c>
      <c r="AR36" s="201">
        <f t="shared" si="11"/>
        <v>0</v>
      </c>
    </row>
    <row r="37" spans="1:44" ht="31.5" customHeight="1" x14ac:dyDescent="0.25">
      <c r="A37" s="207">
        <v>360</v>
      </c>
      <c r="B37" s="197" t="str">
        <f>IF(Accueil!$H$49=1,M37,IF(Accueil!$H$49=2,X37,IF(Accueil!$H$49=3,AI37,M37)))</f>
        <v>Jaune</v>
      </c>
      <c r="C37" s="197" t="str">
        <f>IF(Accueil!$H$49=1,N37,IF(Accueil!$H$49=2,Y37,IF(Accueil!$H$49=3,AJ37,N37)))</f>
        <v>côlon transverse</v>
      </c>
      <c r="D37" s="197" t="str">
        <f>IF(Accueil!$H$49=1,O37,IF(Accueil!$H$49=2,Z37,IF(Accueil!$H$49=3,AK37,O37)))</f>
        <v>besoin de digérer une situation / besoin de faire un choix / besoin d’avoir sa place</v>
      </c>
      <c r="E37" s="197" t="str">
        <f>IF(Accueil!$H$49=1,P37,IF(Accueil!$H$49=2,AA37,IF(Accueil!$H$49=3,AL37,P37)))</f>
        <v>difficulté à choisir / manque de confiance en soi / ne pas avoir eu le choix</v>
      </c>
      <c r="F37" s="197" t="str">
        <f>IF(Accueil!$H$49=1,Q37,IF(Accueil!$H$49=2,AB37,IF(Accueil!$H$49=3,AM37,Q37)))</f>
        <v>affirmation de soi / positionnement adapté / savoir faire le juste choix / respect des autres</v>
      </c>
      <c r="G37" s="197" t="str">
        <f>IF(Accueil!$H$49=1,R37,IF(Accueil!$H$49=2,AC37,IF(Accueil!$H$49=3,AN37,R37)))</f>
        <v>dispersion / peur de devoir faire un choix / devoir lutter pour sa place ou sa réputation</v>
      </c>
      <c r="H37" s="208" t="s">
        <v>11</v>
      </c>
      <c r="I37" s="206">
        <f t="shared" si="12"/>
        <v>7</v>
      </c>
      <c r="J37" s="209">
        <f t="shared" si="0"/>
        <v>7</v>
      </c>
      <c r="K37" s="198">
        <f t="shared" si="5"/>
        <v>0</v>
      </c>
      <c r="L37" s="210">
        <v>360</v>
      </c>
      <c r="M37" s="200" t="s">
        <v>40</v>
      </c>
      <c r="N37" s="200" t="s">
        <v>41</v>
      </c>
      <c r="O37" s="200" t="s">
        <v>1195</v>
      </c>
      <c r="P37" s="200" t="s">
        <v>1196</v>
      </c>
      <c r="Q37" s="200" t="s">
        <v>1197</v>
      </c>
      <c r="R37" s="200" t="s">
        <v>1198</v>
      </c>
      <c r="S37" s="211" t="s">
        <v>11</v>
      </c>
      <c r="T37" s="212">
        <f t="shared" si="13"/>
        <v>7</v>
      </c>
      <c r="U37" s="213">
        <f t="shared" si="1"/>
        <v>7</v>
      </c>
      <c r="V37" s="201">
        <f t="shared" si="7"/>
        <v>0</v>
      </c>
      <c r="W37" s="214">
        <v>360</v>
      </c>
      <c r="X37" s="3" t="s">
        <v>876</v>
      </c>
      <c r="Y37" s="3" t="s">
        <v>1199</v>
      </c>
      <c r="Z37" s="3" t="s">
        <v>1200</v>
      </c>
      <c r="AA37" s="3" t="s">
        <v>1201</v>
      </c>
      <c r="AB37" s="3" t="s">
        <v>1202</v>
      </c>
      <c r="AC37" s="3" t="s">
        <v>1203</v>
      </c>
      <c r="AD37" s="215" t="s">
        <v>11</v>
      </c>
      <c r="AE37" s="216">
        <f t="shared" si="14"/>
        <v>7</v>
      </c>
      <c r="AF37" s="217">
        <f t="shared" si="2"/>
        <v>7</v>
      </c>
      <c r="AG37" s="204">
        <f t="shared" si="9"/>
        <v>0</v>
      </c>
      <c r="AH37" s="210">
        <v>360</v>
      </c>
      <c r="AI37" s="200" t="s">
        <v>40</v>
      </c>
      <c r="AJ37" s="200" t="s">
        <v>41</v>
      </c>
      <c r="AK37" s="200" t="s">
        <v>1195</v>
      </c>
      <c r="AL37" s="200" t="s">
        <v>1196</v>
      </c>
      <c r="AM37" s="200" t="s">
        <v>1197</v>
      </c>
      <c r="AN37" s="200" t="s">
        <v>1198</v>
      </c>
      <c r="AO37" s="211" t="s">
        <v>11</v>
      </c>
      <c r="AP37" s="212">
        <f t="shared" si="15"/>
        <v>7</v>
      </c>
      <c r="AQ37" s="213">
        <f t="shared" si="3"/>
        <v>7</v>
      </c>
      <c r="AR37" s="201">
        <f t="shared" si="11"/>
        <v>0</v>
      </c>
    </row>
    <row r="38" spans="1:44" ht="31.5" customHeight="1" x14ac:dyDescent="0.25">
      <c r="A38" s="207">
        <v>370</v>
      </c>
      <c r="B38" s="197" t="str">
        <f>IF(Accueil!$H$49=1,M38,IF(Accueil!$H$49=2,X38,IF(Accueil!$H$49=3,AI38,M38)))</f>
        <v>Jaune</v>
      </c>
      <c r="C38" s="197" t="str">
        <f>IF(Accueil!$H$49=1,N38,IF(Accueil!$H$49=2,Y38,IF(Accueil!$H$49=3,AJ38,N38)))</f>
        <v>nombril</v>
      </c>
      <c r="D38" s="197" t="str">
        <f>IF(Accueil!$H$49=1,O38,IF(Accueil!$H$49=2,Z38,IF(Accueil!$H$49=3,AK38,O38)))</f>
        <v xml:space="preserve">besoin de trouver sa place / avoir (eu) une mère envahissante </v>
      </c>
      <c r="E38" s="197" t="str">
        <f>IF(Accueil!$H$49=1,P38,IF(Accueil!$H$49=2,AA38,IF(Accueil!$H$49=3,AL38,P38)))</f>
        <v>problématique de place / difficulté à choisir</v>
      </c>
      <c r="F38" s="197" t="str">
        <f>IF(Accueil!$H$49=1,Q38,IF(Accueil!$H$49=2,AB38,IF(Accueil!$H$49=3,AM38,Q38)))</f>
        <v xml:space="preserve">égo équilibré / être à sa juste place / capacité à faire face à la réalité / être centré </v>
      </c>
      <c r="G38" s="197" t="str">
        <f>IF(Accueil!$H$49=1,R38,IF(Accueil!$H$49=2,AC38,IF(Accueil!$H$49=3,AN38,R38)))</f>
        <v>devoir défendre sa place ou sa position / devoir affronter la réalité / agressivité</v>
      </c>
      <c r="H38" s="208" t="s">
        <v>11</v>
      </c>
      <c r="I38" s="206">
        <f t="shared" si="12"/>
        <v>7</v>
      </c>
      <c r="J38" s="209">
        <f t="shared" si="0"/>
        <v>7</v>
      </c>
      <c r="K38" s="198">
        <f t="shared" si="5"/>
        <v>0</v>
      </c>
      <c r="L38" s="210">
        <v>370</v>
      </c>
      <c r="M38" s="200" t="s">
        <v>40</v>
      </c>
      <c r="N38" s="200" t="s">
        <v>42</v>
      </c>
      <c r="O38" s="200" t="s">
        <v>1204</v>
      </c>
      <c r="P38" s="200" t="s">
        <v>1205</v>
      </c>
      <c r="Q38" s="200" t="s">
        <v>1206</v>
      </c>
      <c r="R38" s="200" t="s">
        <v>1207</v>
      </c>
      <c r="S38" s="211" t="s">
        <v>11</v>
      </c>
      <c r="T38" s="212">
        <f t="shared" si="13"/>
        <v>7</v>
      </c>
      <c r="U38" s="213">
        <f t="shared" si="1"/>
        <v>7</v>
      </c>
      <c r="V38" s="201">
        <f t="shared" si="7"/>
        <v>0</v>
      </c>
      <c r="W38" s="214">
        <v>370</v>
      </c>
      <c r="X38" s="3" t="s">
        <v>876</v>
      </c>
      <c r="Y38" s="3" t="s">
        <v>1208</v>
      </c>
      <c r="Z38" s="3" t="s">
        <v>1209</v>
      </c>
      <c r="AA38" s="3" t="s">
        <v>1210</v>
      </c>
      <c r="AB38" s="3" t="s">
        <v>1211</v>
      </c>
      <c r="AC38" s="3" t="s">
        <v>1212</v>
      </c>
      <c r="AD38" s="215" t="s">
        <v>11</v>
      </c>
      <c r="AE38" s="216">
        <f t="shared" si="14"/>
        <v>7</v>
      </c>
      <c r="AF38" s="217">
        <f t="shared" si="2"/>
        <v>7</v>
      </c>
      <c r="AG38" s="204">
        <f t="shared" si="9"/>
        <v>0</v>
      </c>
      <c r="AH38" s="210">
        <v>370</v>
      </c>
      <c r="AI38" s="200" t="s">
        <v>40</v>
      </c>
      <c r="AJ38" s="200" t="s">
        <v>42</v>
      </c>
      <c r="AK38" s="200" t="s">
        <v>1204</v>
      </c>
      <c r="AL38" s="200" t="s">
        <v>1205</v>
      </c>
      <c r="AM38" s="200" t="s">
        <v>1206</v>
      </c>
      <c r="AN38" s="200" t="s">
        <v>1207</v>
      </c>
      <c r="AO38" s="211" t="s">
        <v>11</v>
      </c>
      <c r="AP38" s="212">
        <f t="shared" si="15"/>
        <v>7</v>
      </c>
      <c r="AQ38" s="213">
        <f t="shared" si="3"/>
        <v>7</v>
      </c>
      <c r="AR38" s="201">
        <f t="shared" si="11"/>
        <v>0</v>
      </c>
    </row>
    <row r="39" spans="1:44" ht="31.5" customHeight="1" x14ac:dyDescent="0.25">
      <c r="A39" s="207">
        <v>380</v>
      </c>
      <c r="B39" s="197" t="str">
        <f>IF(Accueil!$H$49=1,M39,IF(Accueil!$H$49=2,X39,IF(Accueil!$H$49=3,AI39,M39)))</f>
        <v>Jaune</v>
      </c>
      <c r="C39" s="197" t="str">
        <f>IF(Accueil!$H$49=1,N39,IF(Accueil!$H$49=2,Y39,IF(Accueil!$H$49=3,AJ39,N39)))</f>
        <v>estomac</v>
      </c>
      <c r="D39" s="197" t="str">
        <f>IF(Accueil!$H$49=1,O39,IF(Accueil!$H$49=2,Z39,IF(Accueil!$H$49=3,AK39,O39)))</f>
        <v xml:space="preserve">besoin de digérer une situation / besoin d'endurer </v>
      </c>
      <c r="E39" s="197" t="str">
        <f>IF(Accueil!$H$49=1,P39,IF(Accueil!$H$49=2,AA39,IF(Accueil!$H$49=3,AL39,P39)))</f>
        <v>manque d'affection ou de sécurité / s'interdire les plaisirs</v>
      </c>
      <c r="F39" s="197" t="str">
        <f>IF(Accueil!$H$49=1,Q39,IF(Accueil!$H$49=2,AB39,IF(Accueil!$H$49=3,AM39,Q39)))</f>
        <v>satisfaction / sentiment de sécurité et de plénitude / capacité à se réconcilier</v>
      </c>
      <c r="G39" s="197" t="str">
        <f>IF(Accueil!$H$49=1,R39,IF(Accueil!$H$49=2,AC39,IF(Accueil!$H$49=3,AN39,R39)))</f>
        <v>difficulté à digérer une situation / à faire face aux émotions / contrariété / agressivité</v>
      </c>
      <c r="H39" s="208" t="s">
        <v>11</v>
      </c>
      <c r="I39" s="206">
        <f t="shared" si="12"/>
        <v>7</v>
      </c>
      <c r="J39" s="209">
        <f t="shared" si="0"/>
        <v>7</v>
      </c>
      <c r="K39" s="198">
        <f t="shared" si="5"/>
        <v>0</v>
      </c>
      <c r="L39" s="210">
        <v>380</v>
      </c>
      <c r="M39" s="200" t="s">
        <v>40</v>
      </c>
      <c r="N39" s="200" t="s">
        <v>43</v>
      </c>
      <c r="O39" s="200" t="s">
        <v>1213</v>
      </c>
      <c r="P39" s="200" t="s">
        <v>1214</v>
      </c>
      <c r="Q39" s="200" t="s">
        <v>1215</v>
      </c>
      <c r="R39" s="200" t="s">
        <v>1216</v>
      </c>
      <c r="S39" s="211" t="s">
        <v>11</v>
      </c>
      <c r="T39" s="212">
        <f t="shared" si="13"/>
        <v>7</v>
      </c>
      <c r="U39" s="213">
        <f t="shared" si="1"/>
        <v>7</v>
      </c>
      <c r="V39" s="201">
        <f t="shared" si="7"/>
        <v>0</v>
      </c>
      <c r="W39" s="214">
        <v>380</v>
      </c>
      <c r="X39" s="3" t="s">
        <v>876</v>
      </c>
      <c r="Y39" s="3" t="s">
        <v>1217</v>
      </c>
      <c r="Z39" s="3" t="s">
        <v>1218</v>
      </c>
      <c r="AA39" s="3" t="s">
        <v>1219</v>
      </c>
      <c r="AB39" s="3" t="s">
        <v>1220</v>
      </c>
      <c r="AC39" s="3" t="s">
        <v>1221</v>
      </c>
      <c r="AD39" s="215" t="s">
        <v>11</v>
      </c>
      <c r="AE39" s="216">
        <f t="shared" si="14"/>
        <v>7</v>
      </c>
      <c r="AF39" s="217">
        <f t="shared" si="2"/>
        <v>7</v>
      </c>
      <c r="AG39" s="204">
        <f t="shared" si="9"/>
        <v>0</v>
      </c>
      <c r="AH39" s="210">
        <v>380</v>
      </c>
      <c r="AI39" s="200" t="s">
        <v>40</v>
      </c>
      <c r="AJ39" s="200" t="s">
        <v>43</v>
      </c>
      <c r="AK39" s="200" t="s">
        <v>1213</v>
      </c>
      <c r="AL39" s="200" t="s">
        <v>1214</v>
      </c>
      <c r="AM39" s="200" t="s">
        <v>1215</v>
      </c>
      <c r="AN39" s="200" t="s">
        <v>1216</v>
      </c>
      <c r="AO39" s="211" t="s">
        <v>11</v>
      </c>
      <c r="AP39" s="212">
        <f t="shared" si="15"/>
        <v>7</v>
      </c>
      <c r="AQ39" s="213">
        <f t="shared" si="3"/>
        <v>7</v>
      </c>
      <c r="AR39" s="201">
        <f t="shared" si="11"/>
        <v>0</v>
      </c>
    </row>
    <row r="40" spans="1:44" ht="31.5" customHeight="1" x14ac:dyDescent="0.25">
      <c r="A40" s="207">
        <v>390</v>
      </c>
      <c r="B40" s="197" t="str">
        <f>IF(Accueil!$H$49=1,M40,IF(Accueil!$H$49=2,X40,IF(Accueil!$H$49=3,AI40,M40)))</f>
        <v>Jaune</v>
      </c>
      <c r="C40" s="197" t="str">
        <f>IF(Accueil!$H$49=1,N40,IF(Accueil!$H$49=2,Y40,IF(Accueil!$H$49=3,AJ40,N40)))</f>
        <v>pancréas</v>
      </c>
      <c r="D40" s="197" t="str">
        <f>IF(Accueil!$H$49=1,O40,IF(Accueil!$H$49=2,Z40,IF(Accueil!$H$49=3,AK40,O40)))</f>
        <v>besoin de vivre à fond / parents absents dans l'enfance</v>
      </c>
      <c r="E40" s="197" t="str">
        <f>IF(Accueil!$H$49=1,P40,IF(Accueil!$H$49=2,AA40,IF(Accueil!$H$49=3,AL40,P40)))</f>
        <v>manque de tendresse / dureté / résistance / père absent dans l'enfance</v>
      </c>
      <c r="F40" s="197" t="str">
        <f>IF(Accueil!$H$49=1,Q40,IF(Accueil!$H$49=2,AB40,IF(Accueil!$H$49=3,AM40,Q40)))</f>
        <v>douceur envers soi / joie exprimée / maîtrise de soi</v>
      </c>
      <c r="G40" s="197" t="str">
        <f>IF(Accueil!$H$49=1,R40,IF(Accueil!$H$49=2,AC40,IF(Accueil!$H$49=3,AN40,R40)))</f>
        <v>colère / rage / affrontement avec la mère ou mère autoritaire dans l'enfance</v>
      </c>
      <c r="H40" s="208" t="s">
        <v>11</v>
      </c>
      <c r="I40" s="206">
        <f t="shared" si="12"/>
        <v>7</v>
      </c>
      <c r="J40" s="209">
        <f t="shared" si="0"/>
        <v>7</v>
      </c>
      <c r="K40" s="198">
        <f t="shared" si="5"/>
        <v>0</v>
      </c>
      <c r="L40" s="210">
        <v>390</v>
      </c>
      <c r="M40" s="200" t="s">
        <v>40</v>
      </c>
      <c r="N40" s="200" t="s">
        <v>53</v>
      </c>
      <c r="O40" s="200" t="s">
        <v>1222</v>
      </c>
      <c r="P40" s="200" t="s">
        <v>1223</v>
      </c>
      <c r="Q40" s="200" t="s">
        <v>1224</v>
      </c>
      <c r="R40" s="200" t="s">
        <v>1225</v>
      </c>
      <c r="S40" s="211" t="s">
        <v>11</v>
      </c>
      <c r="T40" s="212">
        <f t="shared" si="13"/>
        <v>7</v>
      </c>
      <c r="U40" s="213">
        <f t="shared" si="1"/>
        <v>7</v>
      </c>
      <c r="V40" s="201">
        <f t="shared" si="7"/>
        <v>0</v>
      </c>
      <c r="W40" s="214">
        <v>390</v>
      </c>
      <c r="X40" s="3" t="s">
        <v>876</v>
      </c>
      <c r="Y40" s="3" t="s">
        <v>1226</v>
      </c>
      <c r="Z40" s="3" t="s">
        <v>1227</v>
      </c>
      <c r="AA40" s="3" t="s">
        <v>1228</v>
      </c>
      <c r="AB40" s="3" t="s">
        <v>1229</v>
      </c>
      <c r="AC40" s="3" t="s">
        <v>1230</v>
      </c>
      <c r="AD40" s="215" t="s">
        <v>11</v>
      </c>
      <c r="AE40" s="216">
        <f t="shared" si="14"/>
        <v>7</v>
      </c>
      <c r="AF40" s="217">
        <f t="shared" si="2"/>
        <v>7</v>
      </c>
      <c r="AG40" s="204">
        <f t="shared" si="9"/>
        <v>0</v>
      </c>
      <c r="AH40" s="210">
        <v>390</v>
      </c>
      <c r="AI40" s="200" t="s">
        <v>40</v>
      </c>
      <c r="AJ40" s="200" t="s">
        <v>53</v>
      </c>
      <c r="AK40" s="200" t="s">
        <v>1222</v>
      </c>
      <c r="AL40" s="200" t="s">
        <v>1223</v>
      </c>
      <c r="AM40" s="200" t="s">
        <v>1224</v>
      </c>
      <c r="AN40" s="200" t="s">
        <v>1225</v>
      </c>
      <c r="AO40" s="211" t="s">
        <v>11</v>
      </c>
      <c r="AP40" s="212">
        <f t="shared" si="15"/>
        <v>7</v>
      </c>
      <c r="AQ40" s="213">
        <f t="shared" si="3"/>
        <v>7</v>
      </c>
      <c r="AR40" s="201">
        <f t="shared" si="11"/>
        <v>0</v>
      </c>
    </row>
    <row r="41" spans="1:44" ht="31.5" customHeight="1" x14ac:dyDescent="0.25">
      <c r="A41" s="207">
        <v>400</v>
      </c>
      <c r="B41" s="197" t="str">
        <f>IF(Accueil!$H$49=1,M41,IF(Accueil!$H$49=2,X41,IF(Accueil!$H$49=3,AI41,M41)))</f>
        <v>Jaune</v>
      </c>
      <c r="C41" s="197" t="str">
        <f>IF(Accueil!$H$49=1,N41,IF(Accueil!$H$49=2,Y41,IF(Accueil!$H$49=3,AJ41,N41)))</f>
        <v>L5</v>
      </c>
      <c r="D41" s="197" t="str">
        <f>IF(Accueil!$H$49=1,O41,IF(Accueil!$H$49=2,Z41,IF(Accueil!$H$49=3,AK41,O41)))</f>
        <v xml:space="preserve">besoin d'être valorisé / besoin d'être différent / besoin de l'approbation du père </v>
      </c>
      <c r="E41" s="197" t="str">
        <f>IF(Accueil!$H$49=1,P41,IF(Accueil!$H$49=2,AA41,IF(Accueil!$H$49=3,AL41,P41)))</f>
        <v>ne pas faire un choix / frustrations / stagnation / manque d'enthousiasme / sentiment d'indifférence</v>
      </c>
      <c r="F41" s="197" t="str">
        <f>IF(Accueil!$H$49=1,Q41,IF(Accueil!$H$49=2,AB41,IF(Accueil!$H$49=3,AM41,Q41)))</f>
        <v xml:space="preserve">être valorisé / plein de gratitude envers les autres et la vie / choisir seul </v>
      </c>
      <c r="G41" s="197" t="str">
        <f>IF(Accueil!$H$49=1,R41,IF(Accueil!$H$49=2,AC41,IF(Accueil!$H$49=3,AN41,R41)))</f>
        <v>devoir lancer un projet / trop d'enthousiasme</v>
      </c>
      <c r="H41" s="208" t="s">
        <v>14</v>
      </c>
      <c r="I41" s="206">
        <f t="shared" si="12"/>
        <v>7</v>
      </c>
      <c r="J41" s="209">
        <f t="shared" si="0"/>
        <v>7</v>
      </c>
      <c r="K41" s="198">
        <f t="shared" si="5"/>
        <v>0</v>
      </c>
      <c r="L41" s="210">
        <v>400</v>
      </c>
      <c r="M41" s="200" t="s">
        <v>40</v>
      </c>
      <c r="N41" s="200" t="s">
        <v>44</v>
      </c>
      <c r="O41" s="200" t="s">
        <v>1231</v>
      </c>
      <c r="P41" s="200" t="s">
        <v>1232</v>
      </c>
      <c r="Q41" s="200" t="s">
        <v>1233</v>
      </c>
      <c r="R41" s="200" t="s">
        <v>1234</v>
      </c>
      <c r="S41" s="211" t="s">
        <v>14</v>
      </c>
      <c r="T41" s="212">
        <f t="shared" si="13"/>
        <v>7</v>
      </c>
      <c r="U41" s="213">
        <f t="shared" si="1"/>
        <v>7</v>
      </c>
      <c r="V41" s="201">
        <f t="shared" si="7"/>
        <v>0</v>
      </c>
      <c r="W41" s="214">
        <v>400</v>
      </c>
      <c r="X41" s="3" t="s">
        <v>876</v>
      </c>
      <c r="Y41" s="3" t="s">
        <v>44</v>
      </c>
      <c r="Z41" s="3" t="s">
        <v>1235</v>
      </c>
      <c r="AA41" s="3" t="s">
        <v>1236</v>
      </c>
      <c r="AB41" s="3" t="s">
        <v>1237</v>
      </c>
      <c r="AC41" s="3" t="s">
        <v>1238</v>
      </c>
      <c r="AD41" s="215" t="s">
        <v>14</v>
      </c>
      <c r="AE41" s="216">
        <f t="shared" si="14"/>
        <v>7</v>
      </c>
      <c r="AF41" s="217">
        <f t="shared" si="2"/>
        <v>7</v>
      </c>
      <c r="AG41" s="204">
        <f t="shared" si="9"/>
        <v>0</v>
      </c>
      <c r="AH41" s="210">
        <v>400</v>
      </c>
      <c r="AI41" s="200" t="s">
        <v>40</v>
      </c>
      <c r="AJ41" s="200" t="s">
        <v>44</v>
      </c>
      <c r="AK41" s="200" t="s">
        <v>1231</v>
      </c>
      <c r="AL41" s="200" t="s">
        <v>1232</v>
      </c>
      <c r="AM41" s="200" t="s">
        <v>1233</v>
      </c>
      <c r="AN41" s="200" t="s">
        <v>1234</v>
      </c>
      <c r="AO41" s="211" t="s">
        <v>14</v>
      </c>
      <c r="AP41" s="212">
        <f t="shared" si="15"/>
        <v>7</v>
      </c>
      <c r="AQ41" s="213">
        <f t="shared" si="3"/>
        <v>7</v>
      </c>
      <c r="AR41" s="201">
        <f t="shared" si="11"/>
        <v>0</v>
      </c>
    </row>
    <row r="42" spans="1:44" ht="31.5" customHeight="1" x14ac:dyDescent="0.25">
      <c r="A42" s="207">
        <v>410</v>
      </c>
      <c r="B42" s="197" t="str">
        <f>IF(Accueil!$H$49=1,M42,IF(Accueil!$H$49=2,X42,IF(Accueil!$H$49=3,AI42,M42)))</f>
        <v>Jaune</v>
      </c>
      <c r="C42" s="197" t="str">
        <f>IF(Accueil!$H$49=1,N42,IF(Accueil!$H$49=2,Y42,IF(Accueil!$H$49=3,AJ42,N42)))</f>
        <v>L4</v>
      </c>
      <c r="D42" s="197" t="str">
        <f>IF(Accueil!$H$49=1,O42,IF(Accueil!$H$49=2,Z42,IF(Accueil!$H$49=3,AK42,O42)))</f>
        <v xml:space="preserve">besoin de se libérer de son passé / besoin d'avancer dans la vie </v>
      </c>
      <c r="E42" s="197" t="str">
        <f>IF(Accueil!$H$49=1,P42,IF(Accueil!$H$49=2,AA42,IF(Accueil!$H$49=3,AL42,P42)))</f>
        <v>beaucoup de manques / se sentir exclu ou rejeté / stagnation</v>
      </c>
      <c r="F42" s="197" t="str">
        <f>IF(Accueil!$H$49=1,Q42,IF(Accueil!$H$49=2,AB42,IF(Accueil!$H$49=3,AM42,Q42)))</f>
        <v xml:space="preserve">se sentir soutenu / respecté / en sécurité </v>
      </c>
      <c r="G42" s="197" t="str">
        <f>IF(Accueil!$H$49=1,R42,IF(Accueil!$H$49=2,AC42,IF(Accueil!$H$49=3,AN42,R42)))</f>
        <v>chercher à se libérer du passé ou des manques</v>
      </c>
      <c r="H42" s="208" t="s">
        <v>14</v>
      </c>
      <c r="I42" s="206">
        <f t="shared" si="12"/>
        <v>7</v>
      </c>
      <c r="J42" s="209">
        <f t="shared" si="0"/>
        <v>7</v>
      </c>
      <c r="K42" s="198">
        <f t="shared" si="5"/>
        <v>0</v>
      </c>
      <c r="L42" s="210">
        <v>410</v>
      </c>
      <c r="M42" s="200" t="s">
        <v>40</v>
      </c>
      <c r="N42" s="200" t="s">
        <v>45</v>
      </c>
      <c r="O42" s="200" t="s">
        <v>1239</v>
      </c>
      <c r="P42" s="200" t="s">
        <v>1240</v>
      </c>
      <c r="Q42" s="200" t="s">
        <v>1241</v>
      </c>
      <c r="R42" s="200" t="s">
        <v>1242</v>
      </c>
      <c r="S42" s="211" t="s">
        <v>14</v>
      </c>
      <c r="T42" s="212">
        <f t="shared" si="13"/>
        <v>7</v>
      </c>
      <c r="U42" s="213">
        <f t="shared" si="1"/>
        <v>7</v>
      </c>
      <c r="V42" s="201">
        <f t="shared" si="7"/>
        <v>0</v>
      </c>
      <c r="W42" s="214">
        <v>410</v>
      </c>
      <c r="X42" s="3" t="s">
        <v>876</v>
      </c>
      <c r="Y42" s="3" t="s">
        <v>45</v>
      </c>
      <c r="Z42" s="3" t="s">
        <v>1243</v>
      </c>
      <c r="AA42" s="3" t="s">
        <v>1244</v>
      </c>
      <c r="AB42" s="3" t="s">
        <v>1245</v>
      </c>
      <c r="AC42" s="3" t="s">
        <v>1246</v>
      </c>
      <c r="AD42" s="215" t="s">
        <v>14</v>
      </c>
      <c r="AE42" s="216">
        <f t="shared" si="14"/>
        <v>7</v>
      </c>
      <c r="AF42" s="217">
        <f t="shared" si="2"/>
        <v>7</v>
      </c>
      <c r="AG42" s="204">
        <f t="shared" si="9"/>
        <v>0</v>
      </c>
      <c r="AH42" s="210">
        <v>410</v>
      </c>
      <c r="AI42" s="200" t="s">
        <v>40</v>
      </c>
      <c r="AJ42" s="200" t="s">
        <v>45</v>
      </c>
      <c r="AK42" s="200" t="s">
        <v>1239</v>
      </c>
      <c r="AL42" s="200" t="s">
        <v>1240</v>
      </c>
      <c r="AM42" s="200" t="s">
        <v>1241</v>
      </c>
      <c r="AN42" s="200" t="s">
        <v>1242</v>
      </c>
      <c r="AO42" s="211" t="s">
        <v>14</v>
      </c>
      <c r="AP42" s="212">
        <f t="shared" si="15"/>
        <v>7</v>
      </c>
      <c r="AQ42" s="213">
        <f t="shared" si="3"/>
        <v>7</v>
      </c>
      <c r="AR42" s="201">
        <f t="shared" si="11"/>
        <v>0</v>
      </c>
    </row>
    <row r="43" spans="1:44" ht="31.5" customHeight="1" x14ac:dyDescent="0.25">
      <c r="A43" s="207">
        <v>420</v>
      </c>
      <c r="B43" s="197" t="str">
        <f>IF(Accueil!$H$49=1,M43,IF(Accueil!$H$49=2,X43,IF(Accueil!$H$49=3,AI43,M43)))</f>
        <v>Jaune</v>
      </c>
      <c r="C43" s="197" t="str">
        <f>IF(Accueil!$H$49=1,N43,IF(Accueil!$H$49=2,Y43,IF(Accueil!$H$49=3,AJ43,N43)))</f>
        <v>L3</v>
      </c>
      <c r="D43" s="197" t="str">
        <f>IF(Accueil!$H$49=1,O43,IF(Accueil!$H$49=2,Z43,IF(Accueil!$H$49=3,AK43,O43)))</f>
        <v xml:space="preserve">besoin d'être soutenu / besoin d'aide </v>
      </c>
      <c r="E43" s="197" t="str">
        <f>IF(Accueil!$H$49=1,P43,IF(Accueil!$H$49=2,AA43,IF(Accueil!$H$49=3,AL43,P43)))</f>
        <v>peur de ne pas y arriver / peur de ne pas être soutenu ou respecté</v>
      </c>
      <c r="F43" s="197" t="str">
        <f>IF(Accueil!$H$49=1,Q43,IF(Accueil!$H$49=2,AB43,IF(Accueil!$H$49=3,AM43,Q43)))</f>
        <v xml:space="preserve">savoir apaiser les conflits / être conciliant </v>
      </c>
      <c r="G43" s="197" t="str">
        <f>IF(Accueil!$H$49=1,R43,IF(Accueil!$H$49=2,AC43,IF(Accueil!$H$49=3,AN43,R43)))</f>
        <v>en conflit avec d'autres personnes / générer des tensions</v>
      </c>
      <c r="H43" s="208" t="s">
        <v>14</v>
      </c>
      <c r="I43" s="206">
        <f t="shared" si="12"/>
        <v>7</v>
      </c>
      <c r="J43" s="209">
        <f t="shared" si="0"/>
        <v>7</v>
      </c>
      <c r="K43" s="198">
        <f t="shared" si="5"/>
        <v>0</v>
      </c>
      <c r="L43" s="210">
        <v>420</v>
      </c>
      <c r="M43" s="200" t="s">
        <v>40</v>
      </c>
      <c r="N43" s="200" t="s">
        <v>46</v>
      </c>
      <c r="O43" s="200" t="s">
        <v>1247</v>
      </c>
      <c r="P43" s="200" t="s">
        <v>1248</v>
      </c>
      <c r="Q43" s="200" t="s">
        <v>1249</v>
      </c>
      <c r="R43" s="200" t="s">
        <v>1250</v>
      </c>
      <c r="S43" s="211" t="s">
        <v>14</v>
      </c>
      <c r="T43" s="212">
        <f t="shared" si="13"/>
        <v>7</v>
      </c>
      <c r="U43" s="213">
        <f t="shared" si="1"/>
        <v>7</v>
      </c>
      <c r="V43" s="201">
        <f t="shared" si="7"/>
        <v>0</v>
      </c>
      <c r="W43" s="214">
        <v>420</v>
      </c>
      <c r="X43" s="3" t="s">
        <v>876</v>
      </c>
      <c r="Y43" s="3" t="s">
        <v>46</v>
      </c>
      <c r="Z43" s="3" t="s">
        <v>1251</v>
      </c>
      <c r="AA43" s="3" t="s">
        <v>1252</v>
      </c>
      <c r="AB43" s="3" t="s">
        <v>1253</v>
      </c>
      <c r="AC43" s="3" t="s">
        <v>1254</v>
      </c>
      <c r="AD43" s="215" t="s">
        <v>14</v>
      </c>
      <c r="AE43" s="216">
        <f t="shared" si="14"/>
        <v>7</v>
      </c>
      <c r="AF43" s="217">
        <f t="shared" si="2"/>
        <v>7</v>
      </c>
      <c r="AG43" s="204">
        <f t="shared" si="9"/>
        <v>0</v>
      </c>
      <c r="AH43" s="210">
        <v>420</v>
      </c>
      <c r="AI43" s="200" t="s">
        <v>40</v>
      </c>
      <c r="AJ43" s="200" t="s">
        <v>46</v>
      </c>
      <c r="AK43" s="200" t="s">
        <v>1247</v>
      </c>
      <c r="AL43" s="200" t="s">
        <v>1248</v>
      </c>
      <c r="AM43" s="200" t="s">
        <v>1249</v>
      </c>
      <c r="AN43" s="200" t="s">
        <v>1250</v>
      </c>
      <c r="AO43" s="211" t="s">
        <v>14</v>
      </c>
      <c r="AP43" s="212">
        <f t="shared" si="15"/>
        <v>7</v>
      </c>
      <c r="AQ43" s="213">
        <f t="shared" si="3"/>
        <v>7</v>
      </c>
      <c r="AR43" s="201">
        <f t="shared" si="11"/>
        <v>0</v>
      </c>
    </row>
    <row r="44" spans="1:44" ht="31.5" customHeight="1" x14ac:dyDescent="0.25">
      <c r="A44" s="207">
        <v>430</v>
      </c>
      <c r="B44" s="197" t="str">
        <f>IF(Accueil!$H$49=1,M44,IF(Accueil!$H$49=2,X44,IF(Accueil!$H$49=3,AI44,M44)))</f>
        <v>Jaune</v>
      </c>
      <c r="C44" s="197" t="str">
        <f>IF(Accueil!$H$49=1,N44,IF(Accueil!$H$49=2,Y44,IF(Accueil!$H$49=3,AJ44,N44)))</f>
        <v>L2</v>
      </c>
      <c r="D44" s="197" t="str">
        <f>IF(Accueil!$H$49=1,O44,IF(Accueil!$H$49=2,Z44,IF(Accueil!$H$49=3,AK44,O44)))</f>
        <v xml:space="preserve">besoin de s'amuser / besoin d'être accepté ou respecté </v>
      </c>
      <c r="E44" s="197" t="str">
        <f>IF(Accueil!$H$49=1,P44,IF(Accueil!$H$49=2,AA44,IF(Accueil!$H$49=3,AL44,P44)))</f>
        <v>manquer de confiance en soi / manque de valorisation</v>
      </c>
      <c r="F44" s="197" t="str">
        <f>IF(Accueil!$H$49=1,Q44,IF(Accueil!$H$49=2,AB44,IF(Accueil!$H$49=3,AM44,Q44)))</f>
        <v>enfant intérieur calme et rassuré</v>
      </c>
      <c r="G44" s="197" t="str">
        <f>IF(Accueil!$H$49=1,R44,IF(Accueil!$H$49=2,AC44,IF(Accueil!$H$49=3,AN44,R44)))</f>
        <v>se battre pour être respecté</v>
      </c>
      <c r="H44" s="208" t="s">
        <v>14</v>
      </c>
      <c r="I44" s="206">
        <f t="shared" si="12"/>
        <v>7</v>
      </c>
      <c r="J44" s="209">
        <f t="shared" si="0"/>
        <v>7</v>
      </c>
      <c r="K44" s="198">
        <f t="shared" si="5"/>
        <v>0</v>
      </c>
      <c r="L44" s="210">
        <v>430</v>
      </c>
      <c r="M44" s="200" t="s">
        <v>40</v>
      </c>
      <c r="N44" s="200" t="s">
        <v>47</v>
      </c>
      <c r="O44" s="200" t="s">
        <v>1255</v>
      </c>
      <c r="P44" s="200" t="s">
        <v>1256</v>
      </c>
      <c r="Q44" s="200" t="s">
        <v>48</v>
      </c>
      <c r="R44" s="200" t="s">
        <v>49</v>
      </c>
      <c r="S44" s="211" t="s">
        <v>14</v>
      </c>
      <c r="T44" s="212">
        <f t="shared" si="13"/>
        <v>7</v>
      </c>
      <c r="U44" s="213">
        <f t="shared" si="1"/>
        <v>7</v>
      </c>
      <c r="V44" s="201">
        <f t="shared" si="7"/>
        <v>0</v>
      </c>
      <c r="W44" s="214">
        <v>430</v>
      </c>
      <c r="X44" s="3" t="s">
        <v>876</v>
      </c>
      <c r="Y44" s="3" t="s">
        <v>47</v>
      </c>
      <c r="Z44" s="3" t="s">
        <v>1257</v>
      </c>
      <c r="AA44" s="3" t="s">
        <v>1258</v>
      </c>
      <c r="AB44" s="3" t="s">
        <v>1259</v>
      </c>
      <c r="AC44" s="3" t="s">
        <v>1260</v>
      </c>
      <c r="AD44" s="215" t="s">
        <v>14</v>
      </c>
      <c r="AE44" s="216">
        <f t="shared" si="14"/>
        <v>7</v>
      </c>
      <c r="AF44" s="217">
        <f t="shared" si="2"/>
        <v>7</v>
      </c>
      <c r="AG44" s="204">
        <f t="shared" si="9"/>
        <v>0</v>
      </c>
      <c r="AH44" s="210">
        <v>430</v>
      </c>
      <c r="AI44" s="200" t="s">
        <v>40</v>
      </c>
      <c r="AJ44" s="200" t="s">
        <v>47</v>
      </c>
      <c r="AK44" s="200" t="s">
        <v>1255</v>
      </c>
      <c r="AL44" s="200" t="s">
        <v>1256</v>
      </c>
      <c r="AM44" s="200" t="s">
        <v>48</v>
      </c>
      <c r="AN44" s="200" t="s">
        <v>49</v>
      </c>
      <c r="AO44" s="211" t="s">
        <v>14</v>
      </c>
      <c r="AP44" s="212">
        <f t="shared" si="15"/>
        <v>7</v>
      </c>
      <c r="AQ44" s="213">
        <f t="shared" si="3"/>
        <v>7</v>
      </c>
      <c r="AR44" s="201">
        <f t="shared" si="11"/>
        <v>0</v>
      </c>
    </row>
    <row r="45" spans="1:44" ht="31.5" customHeight="1" x14ac:dyDescent="0.25">
      <c r="A45" s="207">
        <v>440</v>
      </c>
      <c r="B45" s="197" t="str">
        <f>IF(Accueil!$H$49=1,M45,IF(Accueil!$H$49=2,X45,IF(Accueil!$H$49=3,AI45,M45)))</f>
        <v>Jaune</v>
      </c>
      <c r="C45" s="197" t="str">
        <f>IF(Accueil!$H$49=1,N45,IF(Accueil!$H$49=2,Y45,IF(Accueil!$H$49=3,AJ45,N45)))</f>
        <v>L1</v>
      </c>
      <c r="D45" s="197" t="str">
        <f>IF(Accueil!$H$49=1,O45,IF(Accueil!$H$49=2,Z45,IF(Accueil!$H$49=3,AK45,O45)))</f>
        <v xml:space="preserve">besoin de répondre à ses besoins ou à ses attentes / besoin de décider et de changer les choses </v>
      </c>
      <c r="E45" s="197" t="str">
        <f>IF(Accueil!$H$49=1,P45,IF(Accueil!$H$49=2,AA45,IF(Accueil!$H$49=3,AL45,P45)))</f>
        <v>manque de tendresse / peur du mauvais choix</v>
      </c>
      <c r="F45" s="197" t="str">
        <f>IF(Accueil!$H$49=1,Q45,IF(Accueil!$H$49=2,AB45,IF(Accueil!$H$49=3,AM45,Q45)))</f>
        <v xml:space="preserve">douceur envers soi / résilience émotionelle / bienveillance </v>
      </c>
      <c r="G45" s="197" t="str">
        <f>IF(Accueil!$H$49=1,R45,IF(Accueil!$H$49=2,AC45,IF(Accueil!$H$49=3,AN45,R45)))</f>
        <v>émotions contenues / parfois exprimées avec violence : rage / rancune / colère</v>
      </c>
      <c r="H45" s="208" t="s">
        <v>14</v>
      </c>
      <c r="I45" s="206">
        <f t="shared" si="12"/>
        <v>7</v>
      </c>
      <c r="J45" s="209">
        <f t="shared" si="0"/>
        <v>7</v>
      </c>
      <c r="K45" s="198">
        <f t="shared" si="5"/>
        <v>0</v>
      </c>
      <c r="L45" s="210">
        <v>440</v>
      </c>
      <c r="M45" s="200" t="s">
        <v>40</v>
      </c>
      <c r="N45" s="200" t="s">
        <v>50</v>
      </c>
      <c r="O45" s="200" t="s">
        <v>1261</v>
      </c>
      <c r="P45" s="200" t="s">
        <v>1262</v>
      </c>
      <c r="Q45" s="200" t="s">
        <v>1263</v>
      </c>
      <c r="R45" s="200" t="s">
        <v>1264</v>
      </c>
      <c r="S45" s="211" t="s">
        <v>14</v>
      </c>
      <c r="T45" s="212">
        <f t="shared" si="13"/>
        <v>7</v>
      </c>
      <c r="U45" s="213">
        <f t="shared" si="1"/>
        <v>7</v>
      </c>
      <c r="V45" s="201">
        <f t="shared" si="7"/>
        <v>0</v>
      </c>
      <c r="W45" s="214">
        <v>440</v>
      </c>
      <c r="X45" s="3" t="s">
        <v>876</v>
      </c>
      <c r="Y45" s="3" t="s">
        <v>50</v>
      </c>
      <c r="Z45" s="3" t="s">
        <v>1265</v>
      </c>
      <c r="AA45" s="3" t="s">
        <v>1266</v>
      </c>
      <c r="AB45" s="3" t="s">
        <v>1267</v>
      </c>
      <c r="AC45" s="3" t="s">
        <v>1268</v>
      </c>
      <c r="AD45" s="215" t="s">
        <v>14</v>
      </c>
      <c r="AE45" s="216">
        <f t="shared" si="14"/>
        <v>7</v>
      </c>
      <c r="AF45" s="217">
        <f t="shared" si="2"/>
        <v>7</v>
      </c>
      <c r="AG45" s="204">
        <f t="shared" si="9"/>
        <v>0</v>
      </c>
      <c r="AH45" s="210">
        <v>440</v>
      </c>
      <c r="AI45" s="200" t="s">
        <v>40</v>
      </c>
      <c r="AJ45" s="200" t="s">
        <v>50</v>
      </c>
      <c r="AK45" s="200" t="s">
        <v>1261</v>
      </c>
      <c r="AL45" s="200" t="s">
        <v>1262</v>
      </c>
      <c r="AM45" s="200" t="s">
        <v>1263</v>
      </c>
      <c r="AN45" s="200" t="s">
        <v>1264</v>
      </c>
      <c r="AO45" s="211" t="s">
        <v>14</v>
      </c>
      <c r="AP45" s="212">
        <f t="shared" si="15"/>
        <v>7</v>
      </c>
      <c r="AQ45" s="213">
        <f t="shared" si="3"/>
        <v>7</v>
      </c>
      <c r="AR45" s="201">
        <f t="shared" si="11"/>
        <v>0</v>
      </c>
    </row>
    <row r="46" spans="1:44" ht="31.5" customHeight="1" x14ac:dyDescent="0.25">
      <c r="A46" s="207">
        <v>450</v>
      </c>
      <c r="B46" s="197" t="str">
        <f>IF(Accueil!$H$49=1,M46,IF(Accueil!$H$49=2,X46,IF(Accueil!$H$49=3,AI46,M46)))</f>
        <v>Vert Pomme</v>
      </c>
      <c r="C46" s="197" t="str">
        <f>IF(Accueil!$H$49=1,N46,IF(Accueil!$H$49=2,Y46,IF(Accueil!$H$49=3,AJ46,N46)))</f>
        <v>rate</v>
      </c>
      <c r="D46" s="197" t="str">
        <f>IF(Accueil!$H$49=1,O46,IF(Accueil!$H$49=2,Z46,IF(Accueil!$H$49=3,AK46,O46)))</f>
        <v>besoin de terminer quelque chose / besoin d'exigences</v>
      </c>
      <c r="E46" s="197" t="str">
        <f>IF(Accueil!$H$49=1,P46,IF(Accueil!$H$49=2,AA46,IF(Accueil!$H$49=3,AL46,P46)))</f>
        <v>peur de l'échec ou peur du succès / peur de passer à côté de quelque chose</v>
      </c>
      <c r="F46" s="197" t="str">
        <f>IF(Accueil!$H$49=1,Q46,IF(Accueil!$H$49=2,AB46,IF(Accueil!$H$49=3,AM46,Q46)))</f>
        <v xml:space="preserve">être à la hauteur / être sans attentes / apprécier le succès / confiance en soi </v>
      </c>
      <c r="G46" s="197" t="str">
        <f>IF(Accueil!$H$49=1,R46,IF(Accueil!$H$49=2,AC46,IF(Accueil!$H$49=3,AN46,R46)))</f>
        <v>devoir terminer quelque chose / exigences élevées / ne pas faire confiance</v>
      </c>
      <c r="H46" s="208" t="s">
        <v>11</v>
      </c>
      <c r="I46" s="206">
        <f t="shared" si="12"/>
        <v>8</v>
      </c>
      <c r="J46" s="209">
        <f t="shared" si="0"/>
        <v>8</v>
      </c>
      <c r="K46" s="198">
        <f t="shared" si="5"/>
        <v>0</v>
      </c>
      <c r="L46" s="210">
        <v>450</v>
      </c>
      <c r="M46" s="200" t="s">
        <v>51</v>
      </c>
      <c r="N46" s="200" t="s">
        <v>52</v>
      </c>
      <c r="O46" s="200" t="s">
        <v>1269</v>
      </c>
      <c r="P46" s="200" t="s">
        <v>1270</v>
      </c>
      <c r="Q46" s="200" t="s">
        <v>1271</v>
      </c>
      <c r="R46" s="200" t="s">
        <v>1272</v>
      </c>
      <c r="S46" s="211" t="s">
        <v>11</v>
      </c>
      <c r="T46" s="212">
        <f t="shared" si="13"/>
        <v>8</v>
      </c>
      <c r="U46" s="213">
        <f t="shared" si="1"/>
        <v>8</v>
      </c>
      <c r="V46" s="201">
        <f t="shared" si="7"/>
        <v>0</v>
      </c>
      <c r="W46" s="214">
        <v>450</v>
      </c>
      <c r="X46" s="3" t="s">
        <v>875</v>
      </c>
      <c r="Y46" s="3" t="s">
        <v>1273</v>
      </c>
      <c r="Z46" s="3" t="s">
        <v>1274</v>
      </c>
      <c r="AA46" s="3" t="s">
        <v>1275</v>
      </c>
      <c r="AB46" s="3" t="s">
        <v>1276</v>
      </c>
      <c r="AC46" s="3" t="s">
        <v>1277</v>
      </c>
      <c r="AD46" s="215" t="s">
        <v>11</v>
      </c>
      <c r="AE46" s="216">
        <f t="shared" si="14"/>
        <v>8</v>
      </c>
      <c r="AF46" s="217">
        <f t="shared" si="2"/>
        <v>8</v>
      </c>
      <c r="AG46" s="204">
        <f t="shared" si="9"/>
        <v>0</v>
      </c>
      <c r="AH46" s="210">
        <v>450</v>
      </c>
      <c r="AI46" s="200" t="s">
        <v>51</v>
      </c>
      <c r="AJ46" s="200" t="s">
        <v>52</v>
      </c>
      <c r="AK46" s="200" t="s">
        <v>1269</v>
      </c>
      <c r="AL46" s="200" t="s">
        <v>1270</v>
      </c>
      <c r="AM46" s="200" t="s">
        <v>1271</v>
      </c>
      <c r="AN46" s="200" t="s">
        <v>1272</v>
      </c>
      <c r="AO46" s="211" t="s">
        <v>11</v>
      </c>
      <c r="AP46" s="212">
        <f t="shared" si="15"/>
        <v>8</v>
      </c>
      <c r="AQ46" s="213">
        <f t="shared" si="3"/>
        <v>8</v>
      </c>
      <c r="AR46" s="201">
        <f t="shared" si="11"/>
        <v>0</v>
      </c>
    </row>
    <row r="47" spans="1:44" ht="31.5" customHeight="1" x14ac:dyDescent="0.25">
      <c r="A47" s="207">
        <v>460</v>
      </c>
      <c r="B47" s="197" t="str">
        <f>IF(Accueil!$H$49=1,M47,IF(Accueil!$H$49=2,X47,IF(Accueil!$H$49=3,AI47,M47)))</f>
        <v>Vert Pomme</v>
      </c>
      <c r="C47" s="197" t="str">
        <f>IF(Accueil!$H$49=1,N47,IF(Accueil!$H$49=2,Y47,IF(Accueil!$H$49=3,AJ47,N47)))</f>
        <v>vésicule biliaire</v>
      </c>
      <c r="D47" s="197" t="str">
        <f>IF(Accueil!$H$49=1,O47,IF(Accueil!$H$49=2,Z47,IF(Accueil!$H$49=3,AK47,O47)))</f>
        <v xml:space="preserve">besoin de garder les émotions pour soi : soucis / rancune / rancœur / colère </v>
      </c>
      <c r="E47" s="197" t="str">
        <f>IF(Accueil!$H$49=1,P47,IF(Accueil!$H$49=2,AA47,IF(Accueil!$H$49=3,AL47,P47)))</f>
        <v>manque de courage / ne pas faire face / inquiétude / soucis</v>
      </c>
      <c r="F47" s="197" t="str">
        <f>IF(Accueil!$H$49=1,Q47,IF(Accueil!$H$49=2,AB47,IF(Accueil!$H$49=3,AM47,Q47)))</f>
        <v>résilience émotionelle / esprit serein</v>
      </c>
      <c r="G47" s="197" t="str">
        <f>IF(Accueil!$H$49=1,R47,IF(Accueil!$H$49=2,AC47,IF(Accueil!$H$49=3,AN47,R47)))</f>
        <v>contenir ses émotions : gros soucis / forte rancune / animosité / colère explosive</v>
      </c>
      <c r="H47" s="208" t="s">
        <v>11</v>
      </c>
      <c r="I47" s="206">
        <f t="shared" si="12"/>
        <v>8</v>
      </c>
      <c r="J47" s="209">
        <f t="shared" si="0"/>
        <v>8</v>
      </c>
      <c r="K47" s="198">
        <f t="shared" si="5"/>
        <v>0</v>
      </c>
      <c r="L47" s="210">
        <v>460</v>
      </c>
      <c r="M47" s="200" t="s">
        <v>51</v>
      </c>
      <c r="N47" s="200" t="s">
        <v>54</v>
      </c>
      <c r="O47" s="200" t="s">
        <v>1278</v>
      </c>
      <c r="P47" s="200" t="s">
        <v>1279</v>
      </c>
      <c r="Q47" s="200" t="s">
        <v>1280</v>
      </c>
      <c r="R47" s="200" t="s">
        <v>1281</v>
      </c>
      <c r="S47" s="211" t="s">
        <v>11</v>
      </c>
      <c r="T47" s="212">
        <f t="shared" si="13"/>
        <v>8</v>
      </c>
      <c r="U47" s="213">
        <f t="shared" si="1"/>
        <v>8</v>
      </c>
      <c r="V47" s="201">
        <f t="shared" si="7"/>
        <v>0</v>
      </c>
      <c r="W47" s="214">
        <v>460</v>
      </c>
      <c r="X47" s="3" t="s">
        <v>875</v>
      </c>
      <c r="Y47" s="3" t="s">
        <v>1282</v>
      </c>
      <c r="Z47" s="3" t="s">
        <v>1283</v>
      </c>
      <c r="AA47" s="3" t="s">
        <v>1284</v>
      </c>
      <c r="AB47" s="3" t="s">
        <v>1285</v>
      </c>
      <c r="AC47" s="3" t="s">
        <v>1286</v>
      </c>
      <c r="AD47" s="215" t="s">
        <v>11</v>
      </c>
      <c r="AE47" s="216">
        <f t="shared" si="14"/>
        <v>8</v>
      </c>
      <c r="AF47" s="217">
        <f t="shared" si="2"/>
        <v>8</v>
      </c>
      <c r="AG47" s="204">
        <f t="shared" si="9"/>
        <v>0</v>
      </c>
      <c r="AH47" s="210">
        <v>460</v>
      </c>
      <c r="AI47" s="200" t="s">
        <v>51</v>
      </c>
      <c r="AJ47" s="200" t="s">
        <v>54</v>
      </c>
      <c r="AK47" s="200" t="s">
        <v>1278</v>
      </c>
      <c r="AL47" s="200" t="s">
        <v>1279</v>
      </c>
      <c r="AM47" s="200" t="s">
        <v>1280</v>
      </c>
      <c r="AN47" s="200" t="s">
        <v>1281</v>
      </c>
      <c r="AO47" s="211" t="s">
        <v>11</v>
      </c>
      <c r="AP47" s="212">
        <f t="shared" si="15"/>
        <v>8</v>
      </c>
      <c r="AQ47" s="213">
        <f t="shared" si="3"/>
        <v>8</v>
      </c>
      <c r="AR47" s="201">
        <f t="shared" si="11"/>
        <v>0</v>
      </c>
    </row>
    <row r="48" spans="1:44" ht="31.5" customHeight="1" x14ac:dyDescent="0.25">
      <c r="A48" s="207">
        <v>470</v>
      </c>
      <c r="B48" s="197" t="str">
        <f>IF(Accueil!$H$49=1,M48,IF(Accueil!$H$49=2,X48,IF(Accueil!$H$49=3,AI48,M48)))</f>
        <v>Vert Pomme</v>
      </c>
      <c r="C48" s="197" t="str">
        <f>IF(Accueil!$H$49=1,N48,IF(Accueil!$H$49=2,Y48,IF(Accueil!$H$49=3,AJ48,N48)))</f>
        <v>foie</v>
      </c>
      <c r="D48" s="197" t="str">
        <f>IF(Accueil!$H$49=1,O48,IF(Accueil!$H$49=2,Z48,IF(Accueil!$H$49=3,AK48,O48)))</f>
        <v>besoin de se positionner / besoin de mettre une limite avec les autres / colère contenue</v>
      </c>
      <c r="E48" s="197" t="str">
        <f>IF(Accueil!$H$49=1,P48,IF(Accueil!$H$49=2,AA48,IF(Accueil!$H$49=3,AL48,P48)))</f>
        <v>s'interdire d'être en colère / ne pas mettre de limite / ne pas se positionner</v>
      </c>
      <c r="F48" s="197" t="str">
        <f>IF(Accueil!$H$49=1,Q48,IF(Accueil!$H$49=2,AB48,IF(Accueil!$H$49=3,AM48,Q48)))</f>
        <v>calme intérieur / positionnement adapté / savoir dire non / savoir mettre une limite</v>
      </c>
      <c r="G48" s="197" t="str">
        <f>IF(Accueil!$H$49=1,R48,IF(Accueil!$H$49=2,AC48,IF(Accueil!$H$49=3,AN48,R48)))</f>
        <v>colère explosive / stress</v>
      </c>
      <c r="H48" s="208" t="s">
        <v>11</v>
      </c>
      <c r="I48" s="206">
        <f t="shared" si="12"/>
        <v>8</v>
      </c>
      <c r="J48" s="209">
        <f t="shared" si="0"/>
        <v>8</v>
      </c>
      <c r="K48" s="198">
        <f t="shared" si="5"/>
        <v>0</v>
      </c>
      <c r="L48" s="210">
        <v>470</v>
      </c>
      <c r="M48" s="200" t="s">
        <v>51</v>
      </c>
      <c r="N48" s="200" t="s">
        <v>55</v>
      </c>
      <c r="O48" s="200" t="s">
        <v>1287</v>
      </c>
      <c r="P48" s="200" t="s">
        <v>1288</v>
      </c>
      <c r="Q48" s="200" t="s">
        <v>1289</v>
      </c>
      <c r="R48" s="200" t="s">
        <v>1290</v>
      </c>
      <c r="S48" s="211" t="s">
        <v>11</v>
      </c>
      <c r="T48" s="212">
        <f t="shared" si="13"/>
        <v>8</v>
      </c>
      <c r="U48" s="213">
        <f t="shared" si="1"/>
        <v>8</v>
      </c>
      <c r="V48" s="201">
        <f t="shared" si="7"/>
        <v>0</v>
      </c>
      <c r="W48" s="214">
        <v>470</v>
      </c>
      <c r="X48" s="3" t="s">
        <v>875</v>
      </c>
      <c r="Y48" s="3" t="s">
        <v>1291</v>
      </c>
      <c r="Z48" s="3" t="s">
        <v>1292</v>
      </c>
      <c r="AA48" s="3" t="s">
        <v>1293</v>
      </c>
      <c r="AB48" s="3" t="s">
        <v>1294</v>
      </c>
      <c r="AC48" s="3" t="s">
        <v>1295</v>
      </c>
      <c r="AD48" s="215" t="s">
        <v>11</v>
      </c>
      <c r="AE48" s="216">
        <f t="shared" si="14"/>
        <v>8</v>
      </c>
      <c r="AF48" s="217">
        <f t="shared" si="2"/>
        <v>8</v>
      </c>
      <c r="AG48" s="204">
        <f t="shared" si="9"/>
        <v>0</v>
      </c>
      <c r="AH48" s="210">
        <v>470</v>
      </c>
      <c r="AI48" s="200" t="s">
        <v>51</v>
      </c>
      <c r="AJ48" s="200" t="s">
        <v>55</v>
      </c>
      <c r="AK48" s="200" t="s">
        <v>1287</v>
      </c>
      <c r="AL48" s="200" t="s">
        <v>1288</v>
      </c>
      <c r="AM48" s="200" t="s">
        <v>1289</v>
      </c>
      <c r="AN48" s="200" t="s">
        <v>1290</v>
      </c>
      <c r="AO48" s="211" t="s">
        <v>11</v>
      </c>
      <c r="AP48" s="212">
        <f t="shared" si="15"/>
        <v>8</v>
      </c>
      <c r="AQ48" s="213">
        <f t="shared" si="3"/>
        <v>8</v>
      </c>
      <c r="AR48" s="201">
        <f t="shared" si="11"/>
        <v>0</v>
      </c>
    </row>
    <row r="49" spans="1:44" ht="31.5" customHeight="1" x14ac:dyDescent="0.25">
      <c r="A49" s="207">
        <v>480</v>
      </c>
      <c r="B49" s="197" t="str">
        <f>IF(Accueil!$H$49=1,M49,IF(Accueil!$H$49=2,X49,IF(Accueil!$H$49=3,AI49,M49)))</f>
        <v>Vert Pomme</v>
      </c>
      <c r="C49" s="197" t="str">
        <f>IF(Accueil!$H$49=1,N49,IF(Accueil!$H$49=2,Y49,IF(Accueil!$H$49=3,AJ49,N49)))</f>
        <v>rein</v>
      </c>
      <c r="D49" s="197" t="str">
        <f>IF(Accueil!$H$49=1,O49,IF(Accueil!$H$49=2,Z49,IF(Accueil!$H$49=3,AK49,O49)))</f>
        <v xml:space="preserve">besoin d'être soutenu / besoin d'aide </v>
      </c>
      <c r="E49" s="197" t="str">
        <f>IF(Accueil!$H$49=1,P49,IF(Accueil!$H$49=2,AA49,IF(Accueil!$H$49=3,AL49,P49)))</f>
        <v>peur de ne pas y arriver / peur de ne pas être soutenu ou respecté</v>
      </c>
      <c r="F49" s="197" t="str">
        <f>IF(Accueil!$H$49=1,Q49,IF(Accueil!$H$49=2,AB49,IF(Accueil!$H$49=3,AM49,Q49)))</f>
        <v xml:space="preserve">apaiser les conflits / conciliant / capacité à pardonner / se sentir soutenu et respecté </v>
      </c>
      <c r="G49" s="197" t="str">
        <f>IF(Accueil!$H$49=1,R49,IF(Accueil!$H$49=2,AC49,IF(Accueil!$H$49=3,AN49,R49)))</f>
        <v>générer des tensions / en conflit avec d'autres personnes / ne pas respecter les autres</v>
      </c>
      <c r="H49" s="208" t="s">
        <v>14</v>
      </c>
      <c r="I49" s="206">
        <f t="shared" si="12"/>
        <v>8</v>
      </c>
      <c r="J49" s="209">
        <f t="shared" si="0"/>
        <v>8</v>
      </c>
      <c r="K49" s="198">
        <f t="shared" si="5"/>
        <v>0</v>
      </c>
      <c r="L49" s="210">
        <v>480</v>
      </c>
      <c r="M49" s="200" t="s">
        <v>51</v>
      </c>
      <c r="N49" s="200" t="s">
        <v>262</v>
      </c>
      <c r="O49" s="200" t="s">
        <v>1247</v>
      </c>
      <c r="P49" s="200" t="s">
        <v>1248</v>
      </c>
      <c r="Q49" s="200" t="s">
        <v>1296</v>
      </c>
      <c r="R49" s="200" t="s">
        <v>1297</v>
      </c>
      <c r="S49" s="211" t="s">
        <v>14</v>
      </c>
      <c r="T49" s="212">
        <f t="shared" si="13"/>
        <v>8</v>
      </c>
      <c r="U49" s="213">
        <f t="shared" si="1"/>
        <v>8</v>
      </c>
      <c r="V49" s="201">
        <f t="shared" si="7"/>
        <v>0</v>
      </c>
      <c r="W49" s="214">
        <v>480</v>
      </c>
      <c r="X49" s="3" t="s">
        <v>875</v>
      </c>
      <c r="Y49" s="3" t="s">
        <v>1298</v>
      </c>
      <c r="Z49" s="3" t="s">
        <v>1251</v>
      </c>
      <c r="AA49" s="3" t="s">
        <v>1299</v>
      </c>
      <c r="AB49" s="3" t="s">
        <v>1300</v>
      </c>
      <c r="AC49" s="3" t="s">
        <v>1301</v>
      </c>
      <c r="AD49" s="215" t="s">
        <v>14</v>
      </c>
      <c r="AE49" s="216">
        <f t="shared" si="14"/>
        <v>8</v>
      </c>
      <c r="AF49" s="217">
        <f t="shared" si="2"/>
        <v>8</v>
      </c>
      <c r="AG49" s="204">
        <f t="shared" si="9"/>
        <v>0</v>
      </c>
      <c r="AH49" s="210">
        <v>480</v>
      </c>
      <c r="AI49" s="200" t="s">
        <v>51</v>
      </c>
      <c r="AJ49" s="200" t="s">
        <v>262</v>
      </c>
      <c r="AK49" s="200" t="s">
        <v>1247</v>
      </c>
      <c r="AL49" s="200" t="s">
        <v>1248</v>
      </c>
      <c r="AM49" s="200" t="s">
        <v>1296</v>
      </c>
      <c r="AN49" s="200" t="s">
        <v>1297</v>
      </c>
      <c r="AO49" s="211" t="s">
        <v>14</v>
      </c>
      <c r="AP49" s="212">
        <f t="shared" si="15"/>
        <v>8</v>
      </c>
      <c r="AQ49" s="213">
        <f t="shared" si="3"/>
        <v>8</v>
      </c>
      <c r="AR49" s="201">
        <f t="shared" si="11"/>
        <v>0</v>
      </c>
    </row>
    <row r="50" spans="1:44" ht="31.5" customHeight="1" x14ac:dyDescent="0.25">
      <c r="A50" s="207">
        <v>490</v>
      </c>
      <c r="B50" s="197" t="str">
        <f>IF(Accueil!$H$49=1,M50,IF(Accueil!$H$49=2,X50,IF(Accueil!$H$49=3,AI50,M50)))</f>
        <v>Vert Pomme</v>
      </c>
      <c r="C50" s="197" t="str">
        <f>IF(Accueil!$H$49=1,N50,IF(Accueil!$H$49=2,Y50,IF(Accueil!$H$49=3,AJ50,N50)))</f>
        <v>surrénales</v>
      </c>
      <c r="D50" s="197" t="str">
        <f>IF(Accueil!$H$49=1,O50,IF(Accueil!$H$49=2,Z50,IF(Accueil!$H$49=3,AK50,O50)))</f>
        <v>besoin d’émotions forte / aimer se stresser</v>
      </c>
      <c r="E50" s="197" t="str">
        <f>IF(Accueil!$H$49=1,P50,IF(Accueil!$H$49=2,AA50,IF(Accueil!$H$49=3,AL50,P50)))</f>
        <v xml:space="preserve">se sentir victime / stressé / vivre dans la peur </v>
      </c>
      <c r="F50" s="197" t="str">
        <f>IF(Accueil!$H$49=1,Q50,IF(Accueil!$H$49=2,AB50,IF(Accueil!$H$49=3,AM50,Q50)))</f>
        <v>bonne gestion du stress et des peurs</v>
      </c>
      <c r="G50" s="197" t="str">
        <f>IF(Accueil!$H$49=1,R50,IF(Accueil!$H$49=2,AC50,IF(Accueil!$H$49=3,AN50,R50)))</f>
        <v>grand stress / nombreuses peurs / être dans la survie</v>
      </c>
      <c r="H50" s="208" t="s">
        <v>14</v>
      </c>
      <c r="I50" s="206">
        <f t="shared" si="12"/>
        <v>8</v>
      </c>
      <c r="J50" s="209">
        <f t="shared" si="0"/>
        <v>8</v>
      </c>
      <c r="K50" s="198">
        <f t="shared" si="5"/>
        <v>0</v>
      </c>
      <c r="L50" s="210">
        <v>490</v>
      </c>
      <c r="M50" s="200" t="s">
        <v>51</v>
      </c>
      <c r="N50" s="200" t="s">
        <v>56</v>
      </c>
      <c r="O50" s="200" t="s">
        <v>1302</v>
      </c>
      <c r="P50" s="200" t="s">
        <v>1303</v>
      </c>
      <c r="Q50" s="200" t="s">
        <v>57</v>
      </c>
      <c r="R50" s="200" t="s">
        <v>1304</v>
      </c>
      <c r="S50" s="211" t="s">
        <v>14</v>
      </c>
      <c r="T50" s="212">
        <f t="shared" si="13"/>
        <v>8</v>
      </c>
      <c r="U50" s="213">
        <f t="shared" si="1"/>
        <v>8</v>
      </c>
      <c r="V50" s="201">
        <f t="shared" si="7"/>
        <v>0</v>
      </c>
      <c r="W50" s="214">
        <v>490</v>
      </c>
      <c r="X50" s="3" t="s">
        <v>875</v>
      </c>
      <c r="Y50" s="3" t="s">
        <v>1305</v>
      </c>
      <c r="Z50" s="3" t="s">
        <v>1306</v>
      </c>
      <c r="AA50" s="3" t="s">
        <v>1307</v>
      </c>
      <c r="AB50" s="3" t="s">
        <v>1308</v>
      </c>
      <c r="AC50" s="3" t="s">
        <v>1309</v>
      </c>
      <c r="AD50" s="215" t="s">
        <v>14</v>
      </c>
      <c r="AE50" s="216">
        <f t="shared" si="14"/>
        <v>8</v>
      </c>
      <c r="AF50" s="217">
        <f t="shared" si="2"/>
        <v>8</v>
      </c>
      <c r="AG50" s="204">
        <f t="shared" si="9"/>
        <v>0</v>
      </c>
      <c r="AH50" s="210">
        <v>490</v>
      </c>
      <c r="AI50" s="200" t="s">
        <v>51</v>
      </c>
      <c r="AJ50" s="200" t="s">
        <v>56</v>
      </c>
      <c r="AK50" s="200" t="s">
        <v>1302</v>
      </c>
      <c r="AL50" s="200" t="s">
        <v>1303</v>
      </c>
      <c r="AM50" s="200" t="s">
        <v>57</v>
      </c>
      <c r="AN50" s="200" t="s">
        <v>1304</v>
      </c>
      <c r="AO50" s="211" t="s">
        <v>14</v>
      </c>
      <c r="AP50" s="212">
        <f t="shared" si="15"/>
        <v>8</v>
      </c>
      <c r="AQ50" s="213">
        <f t="shared" si="3"/>
        <v>8</v>
      </c>
      <c r="AR50" s="201">
        <f t="shared" si="11"/>
        <v>0</v>
      </c>
    </row>
    <row r="51" spans="1:44" ht="31.5" customHeight="1" x14ac:dyDescent="0.25">
      <c r="A51" s="207">
        <v>500</v>
      </c>
      <c r="B51" s="197" t="str">
        <f>IF(Accueil!$H$49=1,M51,IF(Accueil!$H$49=2,X51,IF(Accueil!$H$49=3,AI51,M51)))</f>
        <v>Vert Pomme</v>
      </c>
      <c r="C51" s="197" t="str">
        <f>IF(Accueil!$H$49=1,N51,IF(Accueil!$H$49=2,Y51,IF(Accueil!$H$49=3,AJ51,N51)))</f>
        <v>D12</v>
      </c>
      <c r="D51" s="197" t="str">
        <f>IF(Accueil!$H$49=1,O51,IF(Accueil!$H$49=2,Z51,IF(Accueil!$H$49=3,AK51,O51)))</f>
        <v xml:space="preserve">besoin d'avoir son espace vital / besoin d'avoi sa liberté de choix </v>
      </c>
      <c r="E51" s="197" t="str">
        <f>IF(Accueil!$H$49=1,P51,IF(Accueil!$H$49=2,AA51,IF(Accueil!$H$49=3,AL51,P51)))</f>
        <v>manque de confiance en soi / de reconnaissance / peur d'être jugé ou trahi</v>
      </c>
      <c r="F51" s="197" t="str">
        <f>IF(Accueil!$H$49=1,Q51,IF(Accueil!$H$49=2,AB51,IF(Accueil!$H$49=3,AM51,Q51)))</f>
        <v xml:space="preserve">ne pas retenir ses émotions </v>
      </c>
      <c r="G51" s="197" t="str">
        <f>IF(Accueil!$H$49=1,R51,IF(Accueil!$H$49=2,AC51,IF(Accueil!$H$49=3,AN51,R51)))</f>
        <v>événement ou conflit à digérer</v>
      </c>
      <c r="H51" s="208" t="s">
        <v>14</v>
      </c>
      <c r="I51" s="206">
        <f t="shared" si="12"/>
        <v>8</v>
      </c>
      <c r="J51" s="209">
        <f t="shared" si="0"/>
        <v>8</v>
      </c>
      <c r="K51" s="198">
        <f t="shared" si="5"/>
        <v>0</v>
      </c>
      <c r="L51" s="210">
        <v>500</v>
      </c>
      <c r="M51" s="200" t="s">
        <v>51</v>
      </c>
      <c r="N51" s="200" t="s">
        <v>58</v>
      </c>
      <c r="O51" s="200" t="s">
        <v>1310</v>
      </c>
      <c r="P51" s="200" t="s">
        <v>1311</v>
      </c>
      <c r="Q51" s="200" t="s">
        <v>59</v>
      </c>
      <c r="R51" s="200" t="s">
        <v>60</v>
      </c>
      <c r="S51" s="211" t="s">
        <v>14</v>
      </c>
      <c r="T51" s="212">
        <f t="shared" si="13"/>
        <v>8</v>
      </c>
      <c r="U51" s="213">
        <f t="shared" si="1"/>
        <v>8</v>
      </c>
      <c r="V51" s="201">
        <f t="shared" si="7"/>
        <v>0</v>
      </c>
      <c r="W51" s="214">
        <v>500</v>
      </c>
      <c r="X51" s="3" t="s">
        <v>875</v>
      </c>
      <c r="Y51" s="3" t="s">
        <v>58</v>
      </c>
      <c r="Z51" s="3" t="s">
        <v>1312</v>
      </c>
      <c r="AA51" s="3" t="s">
        <v>1313</v>
      </c>
      <c r="AB51" s="3" t="s">
        <v>1314</v>
      </c>
      <c r="AC51" s="3" t="s">
        <v>1315</v>
      </c>
      <c r="AD51" s="215" t="s">
        <v>14</v>
      </c>
      <c r="AE51" s="216">
        <f t="shared" si="14"/>
        <v>8</v>
      </c>
      <c r="AF51" s="217">
        <f t="shared" si="2"/>
        <v>8</v>
      </c>
      <c r="AG51" s="204">
        <f t="shared" si="9"/>
        <v>0</v>
      </c>
      <c r="AH51" s="210">
        <v>500</v>
      </c>
      <c r="AI51" s="200" t="s">
        <v>51</v>
      </c>
      <c r="AJ51" s="200" t="s">
        <v>58</v>
      </c>
      <c r="AK51" s="200" t="s">
        <v>1310</v>
      </c>
      <c r="AL51" s="200" t="s">
        <v>1311</v>
      </c>
      <c r="AM51" s="200" t="s">
        <v>59</v>
      </c>
      <c r="AN51" s="200" t="s">
        <v>60</v>
      </c>
      <c r="AO51" s="211" t="s">
        <v>14</v>
      </c>
      <c r="AP51" s="212">
        <f t="shared" si="15"/>
        <v>8</v>
      </c>
      <c r="AQ51" s="213">
        <f t="shared" si="3"/>
        <v>8</v>
      </c>
      <c r="AR51" s="201">
        <f t="shared" si="11"/>
        <v>0</v>
      </c>
    </row>
    <row r="52" spans="1:44" ht="31.5" customHeight="1" x14ac:dyDescent="0.25">
      <c r="A52" s="207">
        <v>510</v>
      </c>
      <c r="B52" s="197" t="str">
        <f>IF(Accueil!$H$49=1,M52,IF(Accueil!$H$49=2,X52,IF(Accueil!$H$49=3,AI52,M52)))</f>
        <v>Vert Pomme</v>
      </c>
      <c r="C52" s="197" t="str">
        <f>IF(Accueil!$H$49=1,N52,IF(Accueil!$H$49=2,Y52,IF(Accueil!$H$49=3,AJ52,N52)))</f>
        <v>D11</v>
      </c>
      <c r="D52" s="197" t="str">
        <f>IF(Accueil!$H$49=1,O52,IF(Accueil!$H$49=2,Z52,IF(Accueil!$H$49=3,AK52,O52)))</f>
        <v xml:space="preserve">besoin de soutien / besoin de compréhension </v>
      </c>
      <c r="E52" s="197" t="str">
        <f>IF(Accueil!$H$49=1,P52,IF(Accueil!$H$49=2,AA52,IF(Accueil!$H$49=3,AL52,P52)))</f>
        <v>se couper de l'entourage / peur de l'échec ou peur du succès / peur de passer à côté</v>
      </c>
      <c r="F52" s="197" t="str">
        <f>IF(Accueil!$H$49=1,Q52,IF(Accueil!$H$49=2,AB52,IF(Accueil!$H$49=3,AM52,Q52)))</f>
        <v>être valorisé ou soutenu par son entourage / être à la hauteur</v>
      </c>
      <c r="G52" s="197" t="str">
        <f>IF(Accueil!$H$49=1,R52,IF(Accueil!$H$49=2,AC52,IF(Accueil!$H$49=3,AN52,R52)))</f>
        <v>liens familiaux ou professionnels toxiques / refuser la réalité</v>
      </c>
      <c r="H52" s="208" t="s">
        <v>14</v>
      </c>
      <c r="I52" s="206">
        <f t="shared" si="12"/>
        <v>8</v>
      </c>
      <c r="J52" s="209">
        <f t="shared" si="0"/>
        <v>8</v>
      </c>
      <c r="K52" s="198">
        <f t="shared" si="5"/>
        <v>0</v>
      </c>
      <c r="L52" s="210">
        <v>510</v>
      </c>
      <c r="M52" s="200" t="s">
        <v>51</v>
      </c>
      <c r="N52" s="200" t="s">
        <v>61</v>
      </c>
      <c r="O52" s="200" t="s">
        <v>1316</v>
      </c>
      <c r="P52" s="200" t="s">
        <v>1317</v>
      </c>
      <c r="Q52" s="200" t="s">
        <v>1318</v>
      </c>
      <c r="R52" s="200" t="s">
        <v>1319</v>
      </c>
      <c r="S52" s="211" t="s">
        <v>14</v>
      </c>
      <c r="T52" s="212">
        <f t="shared" si="13"/>
        <v>8</v>
      </c>
      <c r="U52" s="213">
        <f t="shared" si="1"/>
        <v>8</v>
      </c>
      <c r="V52" s="201">
        <f t="shared" si="7"/>
        <v>0</v>
      </c>
      <c r="W52" s="214">
        <v>510</v>
      </c>
      <c r="X52" s="3" t="s">
        <v>875</v>
      </c>
      <c r="Y52" s="3" t="s">
        <v>61</v>
      </c>
      <c r="Z52" s="3" t="s">
        <v>1320</v>
      </c>
      <c r="AA52" s="3" t="s">
        <v>1321</v>
      </c>
      <c r="AB52" s="3" t="s">
        <v>1322</v>
      </c>
      <c r="AC52" s="3" t="s">
        <v>1323</v>
      </c>
      <c r="AD52" s="215" t="s">
        <v>14</v>
      </c>
      <c r="AE52" s="216">
        <f t="shared" si="14"/>
        <v>8</v>
      </c>
      <c r="AF52" s="217">
        <f t="shared" si="2"/>
        <v>8</v>
      </c>
      <c r="AG52" s="204">
        <f t="shared" si="9"/>
        <v>0</v>
      </c>
      <c r="AH52" s="210">
        <v>510</v>
      </c>
      <c r="AI52" s="200" t="s">
        <v>51</v>
      </c>
      <c r="AJ52" s="200" t="s">
        <v>61</v>
      </c>
      <c r="AK52" s="200" t="s">
        <v>1316</v>
      </c>
      <c r="AL52" s="200" t="s">
        <v>1317</v>
      </c>
      <c r="AM52" s="200" t="s">
        <v>1318</v>
      </c>
      <c r="AN52" s="200" t="s">
        <v>1319</v>
      </c>
      <c r="AO52" s="211" t="s">
        <v>14</v>
      </c>
      <c r="AP52" s="212">
        <f t="shared" si="15"/>
        <v>8</v>
      </c>
      <c r="AQ52" s="213">
        <f t="shared" si="3"/>
        <v>8</v>
      </c>
      <c r="AR52" s="201">
        <f t="shared" si="11"/>
        <v>0</v>
      </c>
    </row>
    <row r="53" spans="1:44" ht="31.5" customHeight="1" x14ac:dyDescent="0.25">
      <c r="A53" s="207">
        <v>520</v>
      </c>
      <c r="B53" s="197" t="str">
        <f>IF(Accueil!$H$49=1,M53,IF(Accueil!$H$49=2,X53,IF(Accueil!$H$49=3,AI53,M53)))</f>
        <v>Vert Pomme</v>
      </c>
      <c r="C53" s="197" t="str">
        <f>IF(Accueil!$H$49=1,N53,IF(Accueil!$H$49=2,Y53,IF(Accueil!$H$49=3,AJ53,N53)))</f>
        <v>D10</v>
      </c>
      <c r="D53" s="197" t="str">
        <f>IF(Accueil!$H$49=1,O53,IF(Accueil!$H$49=2,Z53,IF(Accueil!$H$49=3,AK53,O53)))</f>
        <v xml:space="preserve">besoin d'avoir sa place / besoin de prendre une décision </v>
      </c>
      <c r="E53" s="197" t="str">
        <f>IF(Accueil!$H$49=1,P53,IF(Accueil!$H$49=2,AA53,IF(Accueil!$H$49=3,AL53,P53)))</f>
        <v>manque de soutien / de décision / peur de prendre sa place / de passer à l'action</v>
      </c>
      <c r="F53" s="197" t="str">
        <f>IF(Accueil!$H$49=1,Q53,IF(Accueil!$H$49=2,AB53,IF(Accueil!$H$49=3,AM53,Q53)))</f>
        <v>être à sa place / se sentir soutenu / avoir du courage</v>
      </c>
      <c r="G53" s="197" t="str">
        <f>IF(Accueil!$H$49=1,R53,IF(Accueil!$H$49=2,AC53,IF(Accueil!$H$49=3,AN53,R53)))</f>
        <v>plein de soucis / rancune non réglée</v>
      </c>
      <c r="H53" s="208" t="s">
        <v>14</v>
      </c>
      <c r="I53" s="206">
        <f t="shared" si="12"/>
        <v>8</v>
      </c>
      <c r="J53" s="209">
        <f t="shared" si="0"/>
        <v>8</v>
      </c>
      <c r="K53" s="198">
        <f t="shared" si="5"/>
        <v>0</v>
      </c>
      <c r="L53" s="210">
        <v>520</v>
      </c>
      <c r="M53" s="200" t="s">
        <v>51</v>
      </c>
      <c r="N53" s="200" t="s">
        <v>62</v>
      </c>
      <c r="O53" s="200" t="s">
        <v>1324</v>
      </c>
      <c r="P53" s="200" t="s">
        <v>1325</v>
      </c>
      <c r="Q53" s="200" t="s">
        <v>1326</v>
      </c>
      <c r="R53" s="200" t="s">
        <v>1327</v>
      </c>
      <c r="S53" s="211" t="s">
        <v>14</v>
      </c>
      <c r="T53" s="212">
        <f t="shared" si="13"/>
        <v>8</v>
      </c>
      <c r="U53" s="213">
        <f t="shared" si="1"/>
        <v>8</v>
      </c>
      <c r="V53" s="201">
        <f t="shared" si="7"/>
        <v>0</v>
      </c>
      <c r="W53" s="214">
        <v>520</v>
      </c>
      <c r="X53" s="3" t="s">
        <v>875</v>
      </c>
      <c r="Y53" s="3" t="s">
        <v>62</v>
      </c>
      <c r="Z53" s="3" t="s">
        <v>1328</v>
      </c>
      <c r="AA53" s="3" t="s">
        <v>1329</v>
      </c>
      <c r="AB53" s="3" t="s">
        <v>1330</v>
      </c>
      <c r="AC53" s="3" t="s">
        <v>1331</v>
      </c>
      <c r="AD53" s="215" t="s">
        <v>14</v>
      </c>
      <c r="AE53" s="216">
        <f t="shared" si="14"/>
        <v>8</v>
      </c>
      <c r="AF53" s="217">
        <f t="shared" si="2"/>
        <v>8</v>
      </c>
      <c r="AG53" s="204">
        <f t="shared" si="9"/>
        <v>0</v>
      </c>
      <c r="AH53" s="210">
        <v>520</v>
      </c>
      <c r="AI53" s="200" t="s">
        <v>51</v>
      </c>
      <c r="AJ53" s="200" t="s">
        <v>62</v>
      </c>
      <c r="AK53" s="200" t="s">
        <v>1324</v>
      </c>
      <c r="AL53" s="200" t="s">
        <v>1325</v>
      </c>
      <c r="AM53" s="200" t="s">
        <v>1326</v>
      </c>
      <c r="AN53" s="200" t="s">
        <v>1327</v>
      </c>
      <c r="AO53" s="211" t="s">
        <v>14</v>
      </c>
      <c r="AP53" s="212">
        <f t="shared" si="15"/>
        <v>8</v>
      </c>
      <c r="AQ53" s="213">
        <f t="shared" si="3"/>
        <v>8</v>
      </c>
      <c r="AR53" s="201">
        <f t="shared" si="11"/>
        <v>0</v>
      </c>
    </row>
    <row r="54" spans="1:44" ht="31.5" customHeight="1" x14ac:dyDescent="0.25">
      <c r="A54" s="207">
        <v>530</v>
      </c>
      <c r="B54" s="197" t="str">
        <f>IF(Accueil!$H$49=1,M54,IF(Accueil!$H$49=2,X54,IF(Accueil!$H$49=3,AI54,M54)))</f>
        <v>Vert Pomme</v>
      </c>
      <c r="C54" s="197" t="str">
        <f>IF(Accueil!$H$49=1,N54,IF(Accueil!$H$49=2,Y54,IF(Accueil!$H$49=3,AJ54,N54)))</f>
        <v>D9</v>
      </c>
      <c r="D54" s="197" t="str">
        <f>IF(Accueil!$H$49=1,O54,IF(Accueil!$H$49=2,Z54,IF(Accueil!$H$49=3,AK54,O54)))</f>
        <v>besoin de positionnement / besoin d'être à la hauteur / besoin d'une direction à prendre</v>
      </c>
      <c r="E54" s="197" t="str">
        <f>IF(Accueil!$H$49=1,P54,IF(Accueil!$H$49=2,AA54,IF(Accueil!$H$49=3,AL54,P54)))</f>
        <v>questionnement pour la suite / réprimer sa colère / peur du mauvais choix</v>
      </c>
      <c r="F54" s="197" t="str">
        <f>IF(Accueil!$H$49=1,Q54,IF(Accueil!$H$49=2,AB54,IF(Accueil!$H$49=3,AM54,Q54)))</f>
        <v xml:space="preserve">calme intérieur / tempérer sa colère </v>
      </c>
      <c r="G54" s="197" t="str">
        <f>IF(Accueil!$H$49=1,R54,IF(Accueil!$H$49=2,AC54,IF(Accueil!$H$49=3,AN54,R54)))</f>
        <v>colère non exprimée</v>
      </c>
      <c r="H54" s="208" t="s">
        <v>14</v>
      </c>
      <c r="I54" s="206">
        <f t="shared" si="12"/>
        <v>8</v>
      </c>
      <c r="J54" s="209">
        <f t="shared" si="0"/>
        <v>8</v>
      </c>
      <c r="K54" s="198">
        <f t="shared" si="5"/>
        <v>0</v>
      </c>
      <c r="L54" s="210">
        <v>530</v>
      </c>
      <c r="M54" s="200" t="s">
        <v>51</v>
      </c>
      <c r="N54" s="200" t="s">
        <v>63</v>
      </c>
      <c r="O54" s="200" t="s">
        <v>1332</v>
      </c>
      <c r="P54" s="200" t="s">
        <v>1333</v>
      </c>
      <c r="Q54" s="200" t="s">
        <v>1334</v>
      </c>
      <c r="R54" s="200" t="s">
        <v>64</v>
      </c>
      <c r="S54" s="211" t="s">
        <v>14</v>
      </c>
      <c r="T54" s="212">
        <f t="shared" si="13"/>
        <v>8</v>
      </c>
      <c r="U54" s="213">
        <f t="shared" si="1"/>
        <v>8</v>
      </c>
      <c r="V54" s="201">
        <f t="shared" si="7"/>
        <v>0</v>
      </c>
      <c r="W54" s="214">
        <v>530</v>
      </c>
      <c r="X54" s="3" t="s">
        <v>875</v>
      </c>
      <c r="Y54" s="3" t="s">
        <v>63</v>
      </c>
      <c r="Z54" s="3" t="s">
        <v>1335</v>
      </c>
      <c r="AA54" s="3" t="s">
        <v>1336</v>
      </c>
      <c r="AB54" s="3" t="s">
        <v>1337</v>
      </c>
      <c r="AC54" s="3" t="s">
        <v>1338</v>
      </c>
      <c r="AD54" s="215" t="s">
        <v>14</v>
      </c>
      <c r="AE54" s="216">
        <f t="shared" si="14"/>
        <v>8</v>
      </c>
      <c r="AF54" s="217">
        <f t="shared" si="2"/>
        <v>8</v>
      </c>
      <c r="AG54" s="204">
        <f t="shared" si="9"/>
        <v>0</v>
      </c>
      <c r="AH54" s="210">
        <v>530</v>
      </c>
      <c r="AI54" s="200" t="s">
        <v>51</v>
      </c>
      <c r="AJ54" s="200" t="s">
        <v>63</v>
      </c>
      <c r="AK54" s="200" t="s">
        <v>1332</v>
      </c>
      <c r="AL54" s="200" t="s">
        <v>1333</v>
      </c>
      <c r="AM54" s="200" t="s">
        <v>1334</v>
      </c>
      <c r="AN54" s="200" t="s">
        <v>64</v>
      </c>
      <c r="AO54" s="211" t="s">
        <v>14</v>
      </c>
      <c r="AP54" s="212">
        <f t="shared" si="15"/>
        <v>8</v>
      </c>
      <c r="AQ54" s="213">
        <f t="shared" si="3"/>
        <v>8</v>
      </c>
      <c r="AR54" s="201">
        <f t="shared" si="11"/>
        <v>0</v>
      </c>
    </row>
    <row r="55" spans="1:44" ht="31.5" customHeight="1" x14ac:dyDescent="0.25">
      <c r="A55" s="207">
        <v>540</v>
      </c>
      <c r="B55" s="197" t="str">
        <f>IF(Accueil!$H$49=1,M55,IF(Accueil!$H$49=2,X55,IF(Accueil!$H$49=3,AI55,M55)))</f>
        <v>Vert</v>
      </c>
      <c r="C55" s="197" t="str">
        <f>IF(Accueil!$H$49=1,N55,IF(Accueil!$H$49=2,Y55,IF(Accueil!$H$49=3,AJ55,N55)))</f>
        <v>poitrine</v>
      </c>
      <c r="D55" s="197" t="str">
        <f>IF(Accueil!$H$49=1,O55,IF(Accueil!$H$49=2,Z55,IF(Accueil!$H$49=3,AK55,O55)))</f>
        <v xml:space="preserve">besoin de se sentir vivant / besoin de s'engager / besoin de prendre sa place sociale </v>
      </c>
      <c r="E55" s="197" t="str">
        <f>IF(Accueil!$H$49=1,P55,IF(Accueil!$H$49=2,AA55,IF(Accueil!$H$49=3,AL55,P55)))</f>
        <v>prendre de la distance / envie de déléguer</v>
      </c>
      <c r="F55" s="197" t="str">
        <f>IF(Accueil!$H$49=1,Q55,IF(Accueil!$H$49=2,AB55,IF(Accueil!$H$49=3,AM55,Q55)))</f>
        <v>être à sa juste place / liberté d'engagement / résilience émotionnelle / générosité</v>
      </c>
      <c r="G55" s="197" t="str">
        <f>IF(Accueil!$H$49=1,R55,IF(Accueil!$H$49=2,AC55,IF(Accueil!$H$49=3,AN55,R55)))</f>
        <v>devoir s'engager / lutter pour sa place / angoisse / oppression / chagrin</v>
      </c>
      <c r="H55" s="208" t="s">
        <v>11</v>
      </c>
      <c r="I55" s="206">
        <f t="shared" si="12"/>
        <v>9</v>
      </c>
      <c r="J55" s="209">
        <f t="shared" si="0"/>
        <v>9</v>
      </c>
      <c r="K55" s="198">
        <f t="shared" si="5"/>
        <v>0</v>
      </c>
      <c r="L55" s="210">
        <v>540</v>
      </c>
      <c r="M55" s="200" t="s">
        <v>65</v>
      </c>
      <c r="N55" s="200" t="s">
        <v>66</v>
      </c>
      <c r="O55" s="200" t="s">
        <v>1339</v>
      </c>
      <c r="P55" s="200" t="s">
        <v>1340</v>
      </c>
      <c r="Q55" s="200" t="s">
        <v>1341</v>
      </c>
      <c r="R55" s="200" t="s">
        <v>1342</v>
      </c>
      <c r="S55" s="211" t="s">
        <v>11</v>
      </c>
      <c r="T55" s="212">
        <f t="shared" si="13"/>
        <v>9</v>
      </c>
      <c r="U55" s="213">
        <f t="shared" si="1"/>
        <v>9</v>
      </c>
      <c r="V55" s="201">
        <f t="shared" si="7"/>
        <v>0</v>
      </c>
      <c r="W55" s="214">
        <v>540</v>
      </c>
      <c r="X55" s="3" t="s">
        <v>874</v>
      </c>
      <c r="Y55" s="3" t="s">
        <v>1343</v>
      </c>
      <c r="Z55" s="3" t="s">
        <v>1344</v>
      </c>
      <c r="AA55" s="3" t="s">
        <v>1345</v>
      </c>
      <c r="AB55" s="3" t="s">
        <v>1346</v>
      </c>
      <c r="AC55" s="3" t="s">
        <v>1347</v>
      </c>
      <c r="AD55" s="215" t="s">
        <v>11</v>
      </c>
      <c r="AE55" s="216">
        <f t="shared" si="14"/>
        <v>9</v>
      </c>
      <c r="AF55" s="217">
        <f t="shared" si="2"/>
        <v>9</v>
      </c>
      <c r="AG55" s="204">
        <f t="shared" si="9"/>
        <v>0</v>
      </c>
      <c r="AH55" s="210">
        <v>540</v>
      </c>
      <c r="AI55" s="200" t="s">
        <v>65</v>
      </c>
      <c r="AJ55" s="200" t="s">
        <v>66</v>
      </c>
      <c r="AK55" s="200" t="s">
        <v>1339</v>
      </c>
      <c r="AL55" s="200" t="s">
        <v>1340</v>
      </c>
      <c r="AM55" s="200" t="s">
        <v>1341</v>
      </c>
      <c r="AN55" s="200" t="s">
        <v>1342</v>
      </c>
      <c r="AO55" s="211" t="s">
        <v>11</v>
      </c>
      <c r="AP55" s="212">
        <f t="shared" si="15"/>
        <v>9</v>
      </c>
      <c r="AQ55" s="213">
        <f t="shared" si="3"/>
        <v>9</v>
      </c>
      <c r="AR55" s="201">
        <f t="shared" si="11"/>
        <v>0</v>
      </c>
    </row>
    <row r="56" spans="1:44" ht="31.5" customHeight="1" x14ac:dyDescent="0.25">
      <c r="A56" s="207">
        <v>550</v>
      </c>
      <c r="B56" s="197" t="str">
        <f>IF(Accueil!$H$49=1,M56,IF(Accueil!$H$49=2,X56,IF(Accueil!$H$49=3,AI56,M56)))</f>
        <v>Vert</v>
      </c>
      <c r="C56" s="197" t="str">
        <f>IF(Accueil!$H$49=1,N56,IF(Accueil!$H$49=2,Y56,IF(Accueil!$H$49=3,AJ56,N56)))</f>
        <v>diaphragme</v>
      </c>
      <c r="D56" s="197" t="str">
        <f>IF(Accueil!$H$49=1,O56,IF(Accueil!$H$49=2,Z56,IF(Accueil!$H$49=3,AK56,O56)))</f>
        <v xml:space="preserve">besoin de garder son énergie pour quelque chose d'autre / de contenir ses émotions </v>
      </c>
      <c r="E56" s="197" t="str">
        <f>IF(Accueil!$H$49=1,P56,IF(Accueil!$H$49=2,AA56,IF(Accueil!$H$49=3,AL56,P56)))</f>
        <v>plein de tensions internes / réprimer ses émotions et ses sentiments</v>
      </c>
      <c r="F56" s="197" t="str">
        <f>IF(Accueil!$H$49=1,Q56,IF(Accueil!$H$49=2,AB56,IF(Accueil!$H$49=3,AM56,Q56)))</f>
        <v xml:space="preserve">laisser passer les émotions / sentiment de paix intérieure / capacité à pardonner </v>
      </c>
      <c r="G56" s="197" t="str">
        <f>IF(Accueil!$H$49=1,R56,IF(Accueil!$H$49=2,AC56,IF(Accueil!$H$49=3,AN56,R56)))</f>
        <v>résister aux émotions</v>
      </c>
      <c r="H56" s="208" t="s">
        <v>11</v>
      </c>
      <c r="I56" s="206">
        <f t="shared" si="12"/>
        <v>9</v>
      </c>
      <c r="J56" s="209">
        <f t="shared" si="0"/>
        <v>9</v>
      </c>
      <c r="K56" s="198">
        <f t="shared" si="5"/>
        <v>0</v>
      </c>
      <c r="L56" s="210">
        <v>550</v>
      </c>
      <c r="M56" s="200" t="s">
        <v>65</v>
      </c>
      <c r="N56" s="200" t="s">
        <v>67</v>
      </c>
      <c r="O56" s="200" t="s">
        <v>1348</v>
      </c>
      <c r="P56" s="200" t="s">
        <v>1349</v>
      </c>
      <c r="Q56" s="200" t="s">
        <v>1350</v>
      </c>
      <c r="R56" s="200" t="s">
        <v>68</v>
      </c>
      <c r="S56" s="211" t="s">
        <v>11</v>
      </c>
      <c r="T56" s="212">
        <f t="shared" si="13"/>
        <v>9</v>
      </c>
      <c r="U56" s="213">
        <f t="shared" si="1"/>
        <v>9</v>
      </c>
      <c r="V56" s="201">
        <f t="shared" si="7"/>
        <v>0</v>
      </c>
      <c r="W56" s="214">
        <v>550</v>
      </c>
      <c r="X56" s="3" t="s">
        <v>874</v>
      </c>
      <c r="Y56" s="3" t="s">
        <v>1351</v>
      </c>
      <c r="Z56" s="3" t="s">
        <v>1352</v>
      </c>
      <c r="AA56" s="3" t="s">
        <v>1353</v>
      </c>
      <c r="AB56" s="3" t="s">
        <v>1354</v>
      </c>
      <c r="AC56" s="3" t="s">
        <v>1355</v>
      </c>
      <c r="AD56" s="215" t="s">
        <v>11</v>
      </c>
      <c r="AE56" s="216">
        <f t="shared" si="14"/>
        <v>9</v>
      </c>
      <c r="AF56" s="217">
        <f t="shared" si="2"/>
        <v>9</v>
      </c>
      <c r="AG56" s="204">
        <f t="shared" si="9"/>
        <v>0</v>
      </c>
      <c r="AH56" s="210">
        <v>550</v>
      </c>
      <c r="AI56" s="200" t="s">
        <v>65</v>
      </c>
      <c r="AJ56" s="200" t="s">
        <v>67</v>
      </c>
      <c r="AK56" s="200" t="s">
        <v>1348</v>
      </c>
      <c r="AL56" s="200" t="s">
        <v>1349</v>
      </c>
      <c r="AM56" s="200" t="s">
        <v>1350</v>
      </c>
      <c r="AN56" s="200" t="s">
        <v>68</v>
      </c>
      <c r="AO56" s="211" t="s">
        <v>11</v>
      </c>
      <c r="AP56" s="212">
        <f t="shared" si="15"/>
        <v>9</v>
      </c>
      <c r="AQ56" s="213">
        <f t="shared" si="3"/>
        <v>9</v>
      </c>
      <c r="AR56" s="201">
        <f t="shared" si="11"/>
        <v>0</v>
      </c>
    </row>
    <row r="57" spans="1:44" ht="31.5" customHeight="1" x14ac:dyDescent="0.25">
      <c r="A57" s="207">
        <v>560</v>
      </c>
      <c r="B57" s="197" t="str">
        <f>IF(Accueil!$H$49=1,M57,IF(Accueil!$H$49=2,X57,IF(Accueil!$H$49=3,AI57,M57)))</f>
        <v>Vert</v>
      </c>
      <c r="C57" s="197" t="str">
        <f>IF(Accueil!$H$49=1,N57,IF(Accueil!$H$49=2,Y57,IF(Accueil!$H$49=3,AJ57,N57)))</f>
        <v>aorte descendante</v>
      </c>
      <c r="D57" s="197" t="str">
        <f>IF(Accueil!$H$49=1,O57,IF(Accueil!$H$49=2,Z57,IF(Accueil!$H$49=3,AK57,O57)))</f>
        <v xml:space="preserve">besoin de bouger / être plein d'énergie </v>
      </c>
      <c r="E57" s="197" t="str">
        <f>IF(Accueil!$H$49=1,P57,IF(Accueil!$H$49=2,AA57,IF(Accueil!$H$49=3,AL57,P57)))</f>
        <v>trop de pression / favoriser la détente</v>
      </c>
      <c r="F57" s="197" t="str">
        <f>IF(Accueil!$H$49=1,Q57,IF(Accueil!$H$49=2,AB57,IF(Accueil!$H$49=3,AM57,Q57)))</f>
        <v xml:space="preserve">calme / tranquillité / détente </v>
      </c>
      <c r="G57" s="197" t="str">
        <f>IF(Accueil!$H$49=1,R57,IF(Accueil!$H$49=2,AC57,IF(Accueil!$H$49=3,AN57,R57)))</f>
        <v>état d'excitation / trop de sensations / nervosité</v>
      </c>
      <c r="H57" s="208" t="s">
        <v>11</v>
      </c>
      <c r="I57" s="206">
        <f t="shared" si="12"/>
        <v>9</v>
      </c>
      <c r="J57" s="209">
        <f t="shared" si="0"/>
        <v>9</v>
      </c>
      <c r="K57" s="198">
        <f t="shared" si="5"/>
        <v>0</v>
      </c>
      <c r="L57" s="210">
        <v>560</v>
      </c>
      <c r="M57" s="200" t="s">
        <v>65</v>
      </c>
      <c r="N57" s="200" t="s">
        <v>69</v>
      </c>
      <c r="O57" s="200" t="s">
        <v>1356</v>
      </c>
      <c r="P57" s="200" t="s">
        <v>1357</v>
      </c>
      <c r="Q57" s="200" t="s">
        <v>1358</v>
      </c>
      <c r="R57" s="200" t="s">
        <v>1359</v>
      </c>
      <c r="S57" s="211" t="s">
        <v>11</v>
      </c>
      <c r="T57" s="212">
        <f t="shared" si="13"/>
        <v>9</v>
      </c>
      <c r="U57" s="213">
        <f t="shared" si="1"/>
        <v>9</v>
      </c>
      <c r="V57" s="201">
        <f t="shared" si="7"/>
        <v>0</v>
      </c>
      <c r="W57" s="214">
        <v>560</v>
      </c>
      <c r="X57" s="3" t="s">
        <v>874</v>
      </c>
      <c r="Y57" s="3" t="s">
        <v>1360</v>
      </c>
      <c r="Z57" s="3" t="s">
        <v>1361</v>
      </c>
      <c r="AA57" s="3" t="s">
        <v>1362</v>
      </c>
      <c r="AB57" s="3" t="s">
        <v>1363</v>
      </c>
      <c r="AC57" s="3" t="s">
        <v>1364</v>
      </c>
      <c r="AD57" s="215" t="s">
        <v>11</v>
      </c>
      <c r="AE57" s="216">
        <f t="shared" si="14"/>
        <v>9</v>
      </c>
      <c r="AF57" s="217">
        <f t="shared" si="2"/>
        <v>9</v>
      </c>
      <c r="AG57" s="204">
        <f t="shared" si="9"/>
        <v>0</v>
      </c>
      <c r="AH57" s="210">
        <v>560</v>
      </c>
      <c r="AI57" s="200" t="s">
        <v>65</v>
      </c>
      <c r="AJ57" s="200" t="s">
        <v>69</v>
      </c>
      <c r="AK57" s="200" t="s">
        <v>1356</v>
      </c>
      <c r="AL57" s="200" t="s">
        <v>1357</v>
      </c>
      <c r="AM57" s="200" t="s">
        <v>1358</v>
      </c>
      <c r="AN57" s="200" t="s">
        <v>1359</v>
      </c>
      <c r="AO57" s="211" t="s">
        <v>11</v>
      </c>
      <c r="AP57" s="212">
        <f t="shared" si="15"/>
        <v>9</v>
      </c>
      <c r="AQ57" s="213">
        <f t="shared" si="3"/>
        <v>9</v>
      </c>
      <c r="AR57" s="201">
        <f t="shared" si="11"/>
        <v>0</v>
      </c>
    </row>
    <row r="58" spans="1:44" ht="31.5" customHeight="1" x14ac:dyDescent="0.25">
      <c r="A58" s="207">
        <v>570</v>
      </c>
      <c r="B58" s="197" t="str">
        <f>IF(Accueil!$H$49=1,M58,IF(Accueil!$H$49=2,X58,IF(Accueil!$H$49=3,AI58,M58)))</f>
        <v>Vert</v>
      </c>
      <c r="C58" s="197" t="str">
        <f>IF(Accueil!$H$49=1,N58,IF(Accueil!$H$49=2,Y58,IF(Accueil!$H$49=3,AJ58,N58)))</f>
        <v>D8</v>
      </c>
      <c r="D58" s="197" t="str">
        <f>IF(Accueil!$H$49=1,O58,IF(Accueil!$H$49=2,Z58,IF(Accueil!$H$49=3,AK58,O58)))</f>
        <v xml:space="preserve">besoin de régler les problèmes </v>
      </c>
      <c r="E58" s="197" t="str">
        <f>IF(Accueil!$H$49=1,P58,IF(Accueil!$H$49=2,AA58,IF(Accueil!$H$49=3,AL58,P58)))</f>
        <v>manque de confiance / sentiment de ne pas être à la hauteur</v>
      </c>
      <c r="F58" s="197" t="str">
        <f>IF(Accueil!$H$49=1,Q58,IF(Accueil!$H$49=2,AB58,IF(Accueil!$H$49=3,AM58,Q58)))</f>
        <v xml:space="preserve">diminuer les tensions / vivre l'harmonie / le bien-être / tendresse envers soi </v>
      </c>
      <c r="G58" s="197" t="str">
        <f>IF(Accueil!$H$49=1,R58,IF(Accueil!$H$49=2,AC58,IF(Accueil!$H$49=3,AN58,R58)))</f>
        <v>stress / agitation / envie de bouger / nervosité</v>
      </c>
      <c r="H58" s="208" t="s">
        <v>14</v>
      </c>
      <c r="I58" s="206">
        <f t="shared" si="12"/>
        <v>9</v>
      </c>
      <c r="J58" s="209">
        <f t="shared" si="0"/>
        <v>9</v>
      </c>
      <c r="K58" s="198">
        <f t="shared" si="5"/>
        <v>0</v>
      </c>
      <c r="L58" s="210">
        <v>570</v>
      </c>
      <c r="M58" s="200" t="s">
        <v>65</v>
      </c>
      <c r="N58" s="200" t="s">
        <v>70</v>
      </c>
      <c r="O58" s="200" t="s">
        <v>71</v>
      </c>
      <c r="P58" s="200" t="s">
        <v>1365</v>
      </c>
      <c r="Q58" s="200" t="s">
        <v>1366</v>
      </c>
      <c r="R58" s="200" t="s">
        <v>1367</v>
      </c>
      <c r="S58" s="211" t="s">
        <v>14</v>
      </c>
      <c r="T58" s="212">
        <f t="shared" si="13"/>
        <v>9</v>
      </c>
      <c r="U58" s="213">
        <f t="shared" si="1"/>
        <v>9</v>
      </c>
      <c r="V58" s="201">
        <f t="shared" si="7"/>
        <v>0</v>
      </c>
      <c r="W58" s="214">
        <v>570</v>
      </c>
      <c r="X58" s="3" t="s">
        <v>874</v>
      </c>
      <c r="Y58" s="3" t="s">
        <v>70</v>
      </c>
      <c r="Z58" s="3" t="s">
        <v>1368</v>
      </c>
      <c r="AA58" s="3" t="s">
        <v>1369</v>
      </c>
      <c r="AB58" s="3" t="s">
        <v>1370</v>
      </c>
      <c r="AC58" s="3" t="s">
        <v>1371</v>
      </c>
      <c r="AD58" s="215" t="s">
        <v>14</v>
      </c>
      <c r="AE58" s="216">
        <f t="shared" si="14"/>
        <v>9</v>
      </c>
      <c r="AF58" s="217">
        <f t="shared" si="2"/>
        <v>9</v>
      </c>
      <c r="AG58" s="204">
        <f t="shared" si="9"/>
        <v>0</v>
      </c>
      <c r="AH58" s="210">
        <v>570</v>
      </c>
      <c r="AI58" s="200" t="s">
        <v>65</v>
      </c>
      <c r="AJ58" s="200" t="s">
        <v>70</v>
      </c>
      <c r="AK58" s="200" t="s">
        <v>71</v>
      </c>
      <c r="AL58" s="200" t="s">
        <v>1365</v>
      </c>
      <c r="AM58" s="200" t="s">
        <v>1366</v>
      </c>
      <c r="AN58" s="200" t="s">
        <v>1367</v>
      </c>
      <c r="AO58" s="211" t="s">
        <v>14</v>
      </c>
      <c r="AP58" s="212">
        <f t="shared" si="15"/>
        <v>9</v>
      </c>
      <c r="AQ58" s="213">
        <f t="shared" si="3"/>
        <v>9</v>
      </c>
      <c r="AR58" s="201">
        <f t="shared" si="11"/>
        <v>0</v>
      </c>
    </row>
    <row r="59" spans="1:44" ht="31.5" customHeight="1" x14ac:dyDescent="0.25">
      <c r="A59" s="207">
        <v>580</v>
      </c>
      <c r="B59" s="197" t="str">
        <f>IF(Accueil!$H$49=1,M59,IF(Accueil!$H$49=2,X59,IF(Accueil!$H$49=3,AI59,M59)))</f>
        <v>Vert</v>
      </c>
      <c r="C59" s="197" t="str">
        <f>IF(Accueil!$H$49=1,N59,IF(Accueil!$H$49=2,Y59,IF(Accueil!$H$49=3,AJ59,N59)))</f>
        <v>D7</v>
      </c>
      <c r="D59" s="197" t="str">
        <f>IF(Accueil!$H$49=1,O59,IF(Accueil!$H$49=2,Z59,IF(Accueil!$H$49=3,AK59,O59)))</f>
        <v xml:space="preserve">besoin de contrôler sa vie / de se donner les moyens </v>
      </c>
      <c r="E59" s="197" t="str">
        <f>IF(Accueil!$H$49=1,P59,IF(Accueil!$H$49=2,AA59,IF(Accueil!$H$49=3,AL59,P59)))</f>
        <v>se laisser dicter sa vie / manque de courage / manque de moyens</v>
      </c>
      <c r="F59" s="197" t="str">
        <f>IF(Accueil!$H$49=1,Q59,IF(Accueil!$H$49=2,AB59,IF(Accueil!$H$49=3,AM59,Q59)))</f>
        <v>zen / égo équilibré / personnalité équilibrée et calme / capacité à recevoir</v>
      </c>
      <c r="G59" s="197" t="str">
        <f>IF(Accueil!$H$49=1,R59,IF(Accueil!$H$49=2,AC59,IF(Accueil!$H$49=3,AN59,R59)))</f>
        <v>égo fort / frustrations</v>
      </c>
      <c r="H59" s="208" t="s">
        <v>14</v>
      </c>
      <c r="I59" s="206">
        <f t="shared" si="12"/>
        <v>9</v>
      </c>
      <c r="J59" s="209">
        <f t="shared" si="0"/>
        <v>9</v>
      </c>
      <c r="K59" s="198">
        <f t="shared" si="5"/>
        <v>0</v>
      </c>
      <c r="L59" s="210">
        <v>580</v>
      </c>
      <c r="M59" s="200" t="s">
        <v>65</v>
      </c>
      <c r="N59" s="200" t="s">
        <v>72</v>
      </c>
      <c r="O59" s="200" t="s">
        <v>1372</v>
      </c>
      <c r="P59" s="200" t="s">
        <v>1373</v>
      </c>
      <c r="Q59" s="200" t="s">
        <v>1374</v>
      </c>
      <c r="R59" s="200" t="s">
        <v>1375</v>
      </c>
      <c r="S59" s="211" t="s">
        <v>14</v>
      </c>
      <c r="T59" s="212">
        <f t="shared" si="13"/>
        <v>9</v>
      </c>
      <c r="U59" s="213">
        <f t="shared" si="1"/>
        <v>9</v>
      </c>
      <c r="V59" s="201">
        <f t="shared" si="7"/>
        <v>0</v>
      </c>
      <c r="W59" s="214">
        <v>580</v>
      </c>
      <c r="X59" s="3" t="s">
        <v>874</v>
      </c>
      <c r="Y59" s="3" t="s">
        <v>72</v>
      </c>
      <c r="Z59" s="3" t="s">
        <v>1376</v>
      </c>
      <c r="AA59" s="3" t="s">
        <v>1377</v>
      </c>
      <c r="AB59" s="3" t="s">
        <v>1378</v>
      </c>
      <c r="AC59" s="3" t="s">
        <v>1379</v>
      </c>
      <c r="AD59" s="215" t="s">
        <v>14</v>
      </c>
      <c r="AE59" s="216">
        <f t="shared" si="14"/>
        <v>9</v>
      </c>
      <c r="AF59" s="217">
        <f t="shared" si="2"/>
        <v>9</v>
      </c>
      <c r="AG59" s="204">
        <f t="shared" si="9"/>
        <v>0</v>
      </c>
      <c r="AH59" s="210">
        <v>580</v>
      </c>
      <c r="AI59" s="200" t="s">
        <v>65</v>
      </c>
      <c r="AJ59" s="200" t="s">
        <v>72</v>
      </c>
      <c r="AK59" s="200" t="s">
        <v>1372</v>
      </c>
      <c r="AL59" s="200" t="s">
        <v>1373</v>
      </c>
      <c r="AM59" s="200" t="s">
        <v>1374</v>
      </c>
      <c r="AN59" s="200" t="s">
        <v>1375</v>
      </c>
      <c r="AO59" s="211" t="s">
        <v>14</v>
      </c>
      <c r="AP59" s="212">
        <f t="shared" si="15"/>
        <v>9</v>
      </c>
      <c r="AQ59" s="213">
        <f t="shared" si="3"/>
        <v>9</v>
      </c>
      <c r="AR59" s="201">
        <f t="shared" si="11"/>
        <v>0</v>
      </c>
    </row>
    <row r="60" spans="1:44" ht="31.5" customHeight="1" x14ac:dyDescent="0.25">
      <c r="A60" s="207">
        <v>590</v>
      </c>
      <c r="B60" s="197" t="str">
        <f>IF(Accueil!$H$49=1,M60,IF(Accueil!$H$49=2,X60,IF(Accueil!$H$49=3,AI60,M60)))</f>
        <v>Vert</v>
      </c>
      <c r="C60" s="197" t="str">
        <f>IF(Accueil!$H$49=1,N60,IF(Accueil!$H$49=2,Y60,IF(Accueil!$H$49=3,AJ60,N60)))</f>
        <v>D6</v>
      </c>
      <c r="D60" s="197" t="str">
        <f>IF(Accueil!$H$49=1,O60,IF(Accueil!$H$49=2,Z60,IF(Accueil!$H$49=3,AK60,O60)))</f>
        <v xml:space="preserve">besoin de passer à l'action / affirmation de soi </v>
      </c>
      <c r="E60" s="197" t="str">
        <f>IF(Accueil!$H$49=1,P60,IF(Accueil!$H$49=2,AA60,IF(Accueil!$H$49=3,AL60,P60)))</f>
        <v>attente / passivité / ne pas se sentir à la hauteur</v>
      </c>
      <c r="F60" s="197" t="str">
        <f>IF(Accueil!$H$49=1,Q60,IF(Accueil!$H$49=2,AB60,IF(Accueil!$H$49=3,AM60,Q60)))</f>
        <v xml:space="preserve">zen / égo équilibré / personnalité équilibrée et calme </v>
      </c>
      <c r="G60" s="197" t="str">
        <f>IF(Accueil!$H$49=1,R60,IF(Accueil!$H$49=2,AC60,IF(Accueil!$H$49=3,AN60,R60)))</f>
        <v>égo fort / contrariété</v>
      </c>
      <c r="H60" s="208" t="s">
        <v>14</v>
      </c>
      <c r="I60" s="206">
        <f t="shared" si="12"/>
        <v>9</v>
      </c>
      <c r="J60" s="209">
        <f t="shared" si="0"/>
        <v>9</v>
      </c>
      <c r="K60" s="198">
        <f t="shared" si="5"/>
        <v>0</v>
      </c>
      <c r="L60" s="210">
        <v>590</v>
      </c>
      <c r="M60" s="200" t="s">
        <v>65</v>
      </c>
      <c r="N60" s="200" t="s">
        <v>73</v>
      </c>
      <c r="O60" s="200" t="s">
        <v>1380</v>
      </c>
      <c r="P60" s="200" t="s">
        <v>1381</v>
      </c>
      <c r="Q60" s="200" t="s">
        <v>1382</v>
      </c>
      <c r="R60" s="200" t="s">
        <v>1383</v>
      </c>
      <c r="S60" s="211" t="s">
        <v>14</v>
      </c>
      <c r="T60" s="212">
        <f t="shared" si="13"/>
        <v>9</v>
      </c>
      <c r="U60" s="213">
        <f t="shared" si="1"/>
        <v>9</v>
      </c>
      <c r="V60" s="201">
        <f t="shared" si="7"/>
        <v>0</v>
      </c>
      <c r="W60" s="214">
        <v>590</v>
      </c>
      <c r="X60" s="3" t="s">
        <v>874</v>
      </c>
      <c r="Y60" s="3" t="s">
        <v>73</v>
      </c>
      <c r="Z60" s="3" t="s">
        <v>1384</v>
      </c>
      <c r="AA60" s="3" t="s">
        <v>1385</v>
      </c>
      <c r="AB60" s="3" t="s">
        <v>1386</v>
      </c>
      <c r="AC60" s="3" t="s">
        <v>1387</v>
      </c>
      <c r="AD60" s="215" t="s">
        <v>14</v>
      </c>
      <c r="AE60" s="216">
        <f t="shared" si="14"/>
        <v>9</v>
      </c>
      <c r="AF60" s="217">
        <f t="shared" si="2"/>
        <v>9</v>
      </c>
      <c r="AG60" s="204">
        <f t="shared" si="9"/>
        <v>0</v>
      </c>
      <c r="AH60" s="210">
        <v>590</v>
      </c>
      <c r="AI60" s="200" t="s">
        <v>65</v>
      </c>
      <c r="AJ60" s="200" t="s">
        <v>73</v>
      </c>
      <c r="AK60" s="200" t="s">
        <v>1380</v>
      </c>
      <c r="AL60" s="200" t="s">
        <v>1381</v>
      </c>
      <c r="AM60" s="200" t="s">
        <v>1382</v>
      </c>
      <c r="AN60" s="200" t="s">
        <v>1383</v>
      </c>
      <c r="AO60" s="211" t="s">
        <v>14</v>
      </c>
      <c r="AP60" s="212">
        <f t="shared" si="15"/>
        <v>9</v>
      </c>
      <c r="AQ60" s="213">
        <f t="shared" si="3"/>
        <v>9</v>
      </c>
      <c r="AR60" s="201">
        <f t="shared" si="11"/>
        <v>0</v>
      </c>
    </row>
    <row r="61" spans="1:44" ht="31.5" customHeight="1" x14ac:dyDescent="0.25">
      <c r="A61" s="207">
        <v>600</v>
      </c>
      <c r="B61" s="197" t="str">
        <f>IF(Accueil!$H$49=1,M61,IF(Accueil!$H$49=2,X61,IF(Accueil!$H$49=3,AI61,M61)))</f>
        <v>Vert</v>
      </c>
      <c r="C61" s="197" t="str">
        <f>IF(Accueil!$H$49=1,N61,IF(Accueil!$H$49=2,Y61,IF(Accueil!$H$49=3,AJ61,N61)))</f>
        <v>cœur/nœud septal</v>
      </c>
      <c r="D61" s="197" t="str">
        <f>IF(Accueil!$H$49=1,O61,IF(Accueil!$H$49=2,Z61,IF(Accueil!$H$49=3,AK61,O61)))</f>
        <v xml:space="preserve">besoin d'en faire trop / se mettre la pression / être plein d'obligations </v>
      </c>
      <c r="E61" s="197" t="str">
        <f>IF(Accueil!$H$49=1,P61,IF(Accueil!$H$49=2,AA61,IF(Accueil!$H$49=3,AL61,P61)))</f>
        <v>moins se mettre la pression</v>
      </c>
      <c r="F61" s="197" t="str">
        <f>IF(Accueil!$H$49=1,Q61,IF(Accueil!$H$49=2,AB61,IF(Accueil!$H$49=3,AM61,Q61)))</f>
        <v xml:space="preserve">être de bonne humeur / joie </v>
      </c>
      <c r="G61" s="197" t="str">
        <f>IF(Accueil!$H$49=1,R61,IF(Accueil!$H$49=2,AC61,IF(Accueil!$H$49=3,AN61,R61)))</f>
        <v>se mettre ou subir une pression excessive / se sentir agressé / devoir lutter</v>
      </c>
      <c r="H61" s="208" t="s">
        <v>11</v>
      </c>
      <c r="I61" s="206">
        <f t="shared" si="12"/>
        <v>9</v>
      </c>
      <c r="J61" s="209">
        <f t="shared" si="0"/>
        <v>9</v>
      </c>
      <c r="K61" s="198">
        <f t="shared" si="5"/>
        <v>0</v>
      </c>
      <c r="L61" s="210">
        <v>600</v>
      </c>
      <c r="M61" s="200" t="s">
        <v>65</v>
      </c>
      <c r="N61" s="200" t="s">
        <v>263</v>
      </c>
      <c r="O61" s="200" t="s">
        <v>1388</v>
      </c>
      <c r="P61" s="200" t="s">
        <v>75</v>
      </c>
      <c r="Q61" s="200" t="s">
        <v>1389</v>
      </c>
      <c r="R61" s="200" t="s">
        <v>1390</v>
      </c>
      <c r="S61" s="211" t="s">
        <v>11</v>
      </c>
      <c r="T61" s="212">
        <f t="shared" si="13"/>
        <v>9</v>
      </c>
      <c r="U61" s="213">
        <f t="shared" si="1"/>
        <v>9</v>
      </c>
      <c r="V61" s="201">
        <f t="shared" si="7"/>
        <v>0</v>
      </c>
      <c r="W61" s="214">
        <v>600</v>
      </c>
      <c r="X61" s="3" t="s">
        <v>874</v>
      </c>
      <c r="Y61" s="3" t="s">
        <v>1391</v>
      </c>
      <c r="Z61" s="3" t="s">
        <v>1392</v>
      </c>
      <c r="AA61" s="3" t="s">
        <v>1393</v>
      </c>
      <c r="AB61" s="3" t="s">
        <v>1394</v>
      </c>
      <c r="AC61" s="3" t="s">
        <v>1395</v>
      </c>
      <c r="AD61" s="215" t="s">
        <v>11</v>
      </c>
      <c r="AE61" s="216">
        <f t="shared" si="14"/>
        <v>9</v>
      </c>
      <c r="AF61" s="217">
        <f t="shared" si="2"/>
        <v>9</v>
      </c>
      <c r="AG61" s="204">
        <f t="shared" si="9"/>
        <v>0</v>
      </c>
      <c r="AH61" s="210">
        <v>600</v>
      </c>
      <c r="AI61" s="200" t="s">
        <v>65</v>
      </c>
      <c r="AJ61" s="200" t="s">
        <v>263</v>
      </c>
      <c r="AK61" s="200" t="s">
        <v>1388</v>
      </c>
      <c r="AL61" s="200" t="s">
        <v>75</v>
      </c>
      <c r="AM61" s="200" t="s">
        <v>1389</v>
      </c>
      <c r="AN61" s="200" t="s">
        <v>1390</v>
      </c>
      <c r="AO61" s="211" t="s">
        <v>11</v>
      </c>
      <c r="AP61" s="212">
        <f t="shared" si="15"/>
        <v>9</v>
      </c>
      <c r="AQ61" s="213">
        <f t="shared" si="3"/>
        <v>9</v>
      </c>
      <c r="AR61" s="201">
        <f t="shared" si="11"/>
        <v>0</v>
      </c>
    </row>
    <row r="62" spans="1:44" ht="31.5" customHeight="1" x14ac:dyDescent="0.25">
      <c r="A62" s="207">
        <v>610</v>
      </c>
      <c r="B62" s="197" t="str">
        <f>IF(Accueil!$H$49=1,M62,IF(Accueil!$H$49=2,X62,IF(Accueil!$H$49=3,AI62,M62)))</f>
        <v>Vert</v>
      </c>
      <c r="C62" s="197" t="str">
        <f>IF(Accueil!$H$49=1,N62,IF(Accueil!$H$49=2,Y62,IF(Accueil!$H$49=3,AJ62,N62)))</f>
        <v>cœur/nœud sinusal</v>
      </c>
      <c r="D62" s="197" t="str">
        <f>IF(Accueil!$H$49=1,O62,IF(Accueil!$H$49=2,Z62,IF(Accueil!$H$49=3,AK62,O62)))</f>
        <v xml:space="preserve">besoin de se mettre la pression </v>
      </c>
      <c r="E62" s="197" t="str">
        <f>IF(Accueil!$H$49=1,P62,IF(Accueil!$H$49=2,AA62,IF(Accueil!$H$49=3,AL62,P62)))</f>
        <v>manque de flexibilité / de souplesse / baisser le rythme / sentiment d'inutilité</v>
      </c>
      <c r="F62" s="197" t="str">
        <f>IF(Accueil!$H$49=1,Q62,IF(Accueil!$H$49=2,AB62,IF(Accueil!$H$49=3,AM62,Q62)))</f>
        <v xml:space="preserve">adaptation aux événements / calme / tranquillité </v>
      </c>
      <c r="G62" s="197" t="str">
        <f>IF(Accueil!$H$49=1,R62,IF(Accueil!$H$49=2,AC62,IF(Accueil!$H$49=3,AN62,R62)))</f>
        <v>stress / pression / besoin de passer à l'action</v>
      </c>
      <c r="H62" s="208" t="s">
        <v>11</v>
      </c>
      <c r="I62" s="206">
        <f t="shared" si="12"/>
        <v>9</v>
      </c>
      <c r="J62" s="209">
        <f t="shared" si="0"/>
        <v>9</v>
      </c>
      <c r="K62" s="198">
        <f t="shared" si="5"/>
        <v>0</v>
      </c>
      <c r="L62" s="210">
        <v>610</v>
      </c>
      <c r="M62" s="200" t="s">
        <v>65</v>
      </c>
      <c r="N62" s="200" t="s">
        <v>264</v>
      </c>
      <c r="O62" s="200" t="s">
        <v>74</v>
      </c>
      <c r="P62" s="200" t="s">
        <v>1396</v>
      </c>
      <c r="Q62" s="200" t="s">
        <v>1397</v>
      </c>
      <c r="R62" s="200" t="s">
        <v>1398</v>
      </c>
      <c r="S62" s="211" t="s">
        <v>11</v>
      </c>
      <c r="T62" s="212">
        <f t="shared" si="13"/>
        <v>9</v>
      </c>
      <c r="U62" s="213">
        <f t="shared" si="1"/>
        <v>9</v>
      </c>
      <c r="V62" s="201">
        <f t="shared" si="7"/>
        <v>0</v>
      </c>
      <c r="W62" s="214">
        <v>610</v>
      </c>
      <c r="X62" s="3" t="s">
        <v>874</v>
      </c>
      <c r="Y62" s="3" t="s">
        <v>1399</v>
      </c>
      <c r="Z62" s="3" t="s">
        <v>1400</v>
      </c>
      <c r="AA62" s="3" t="s">
        <v>1401</v>
      </c>
      <c r="AB62" s="3" t="s">
        <v>1402</v>
      </c>
      <c r="AC62" s="3" t="s">
        <v>1403</v>
      </c>
      <c r="AD62" s="215" t="s">
        <v>11</v>
      </c>
      <c r="AE62" s="216">
        <f t="shared" si="14"/>
        <v>9</v>
      </c>
      <c r="AF62" s="217">
        <f t="shared" si="2"/>
        <v>9</v>
      </c>
      <c r="AG62" s="204">
        <f t="shared" si="9"/>
        <v>0</v>
      </c>
      <c r="AH62" s="210">
        <v>610</v>
      </c>
      <c r="AI62" s="200" t="s">
        <v>65</v>
      </c>
      <c r="AJ62" s="200" t="s">
        <v>264</v>
      </c>
      <c r="AK62" s="200" t="s">
        <v>74</v>
      </c>
      <c r="AL62" s="200" t="s">
        <v>1396</v>
      </c>
      <c r="AM62" s="200" t="s">
        <v>1397</v>
      </c>
      <c r="AN62" s="200" t="s">
        <v>1398</v>
      </c>
      <c r="AO62" s="211" t="s">
        <v>11</v>
      </c>
      <c r="AP62" s="212">
        <f t="shared" si="15"/>
        <v>9</v>
      </c>
      <c r="AQ62" s="213">
        <f t="shared" si="3"/>
        <v>9</v>
      </c>
      <c r="AR62" s="201">
        <f t="shared" si="11"/>
        <v>0</v>
      </c>
    </row>
    <row r="63" spans="1:44" ht="31.5" customHeight="1" x14ac:dyDescent="0.25">
      <c r="A63" s="207">
        <v>620</v>
      </c>
      <c r="B63" s="197" t="str">
        <f>IF(Accueil!$H$49=1,M63,IF(Accueil!$H$49=2,X63,IF(Accueil!$H$49=3,AI63,M63)))</f>
        <v>Vert</v>
      </c>
      <c r="C63" s="197" t="str">
        <f>IF(Accueil!$H$49=1,N63,IF(Accueil!$H$49=2,Y63,IF(Accueil!$H$49=3,AJ63,N63)))</f>
        <v>péricarde</v>
      </c>
      <c r="D63" s="197" t="str">
        <f>IF(Accueil!$H$49=1,O63,IF(Accueil!$H$49=2,Z63,IF(Accueil!$H$49=3,AK63,O63)))</f>
        <v>besoin de se sentir en sécurité émotionnelle / besoin de relâcher</v>
      </c>
      <c r="E63" s="197" t="str">
        <f>IF(Accueil!$H$49=1,P63,IF(Accueil!$H$49=2,AA63,IF(Accueil!$H$49=3,AL63,P63)))</f>
        <v>se couper des autres / de ses émotions</v>
      </c>
      <c r="F63" s="197" t="str">
        <f>IF(Accueil!$H$49=1,Q63,IF(Accueil!$H$49=2,AB63,IF(Accueil!$H$49=3,AM63,Q63)))</f>
        <v>intelligence du cœur / sécurité émotionnelle / générosité / compassion</v>
      </c>
      <c r="G63" s="197" t="str">
        <f>IF(Accueil!$H$49=1,R63,IF(Accueil!$H$49=2,AC63,IF(Accueil!$H$49=3,AN63,R63)))</f>
        <v>encaisser / se sentir agressé / être saturé d’émotions</v>
      </c>
      <c r="H63" s="208" t="s">
        <v>11</v>
      </c>
      <c r="I63" s="206">
        <f t="shared" si="12"/>
        <v>9</v>
      </c>
      <c r="J63" s="209">
        <f t="shared" si="0"/>
        <v>9</v>
      </c>
      <c r="K63" s="198">
        <f t="shared" si="5"/>
        <v>0</v>
      </c>
      <c r="L63" s="210">
        <v>620</v>
      </c>
      <c r="M63" s="200" t="s">
        <v>65</v>
      </c>
      <c r="N63" s="200" t="s">
        <v>76</v>
      </c>
      <c r="O63" s="200" t="s">
        <v>1404</v>
      </c>
      <c r="P63" s="200" t="s">
        <v>1405</v>
      </c>
      <c r="Q63" s="200" t="s">
        <v>1406</v>
      </c>
      <c r="R63" s="200" t="s">
        <v>1407</v>
      </c>
      <c r="S63" s="211" t="s">
        <v>11</v>
      </c>
      <c r="T63" s="212">
        <f t="shared" si="13"/>
        <v>9</v>
      </c>
      <c r="U63" s="213">
        <f t="shared" si="1"/>
        <v>9</v>
      </c>
      <c r="V63" s="201">
        <f t="shared" si="7"/>
        <v>0</v>
      </c>
      <c r="W63" s="214">
        <v>620</v>
      </c>
      <c r="X63" s="3" t="s">
        <v>874</v>
      </c>
      <c r="Y63" s="3" t="s">
        <v>1408</v>
      </c>
      <c r="Z63" s="3" t="s">
        <v>1409</v>
      </c>
      <c r="AA63" s="3" t="s">
        <v>1410</v>
      </c>
      <c r="AB63" s="3" t="s">
        <v>1411</v>
      </c>
      <c r="AC63" s="3" t="s">
        <v>1412</v>
      </c>
      <c r="AD63" s="215" t="s">
        <v>11</v>
      </c>
      <c r="AE63" s="216">
        <f t="shared" si="14"/>
        <v>9</v>
      </c>
      <c r="AF63" s="217">
        <f t="shared" si="2"/>
        <v>9</v>
      </c>
      <c r="AG63" s="204">
        <f t="shared" si="9"/>
        <v>0</v>
      </c>
      <c r="AH63" s="210">
        <v>620</v>
      </c>
      <c r="AI63" s="200" t="s">
        <v>65</v>
      </c>
      <c r="AJ63" s="200" t="s">
        <v>76</v>
      </c>
      <c r="AK63" s="200" t="s">
        <v>1404</v>
      </c>
      <c r="AL63" s="200" t="s">
        <v>1405</v>
      </c>
      <c r="AM63" s="200" t="s">
        <v>1406</v>
      </c>
      <c r="AN63" s="200" t="s">
        <v>1407</v>
      </c>
      <c r="AO63" s="211" t="s">
        <v>11</v>
      </c>
      <c r="AP63" s="212">
        <f t="shared" si="15"/>
        <v>9</v>
      </c>
      <c r="AQ63" s="213">
        <f t="shared" si="3"/>
        <v>9</v>
      </c>
      <c r="AR63" s="201">
        <f t="shared" si="11"/>
        <v>0</v>
      </c>
    </row>
    <row r="64" spans="1:44" ht="31.5" customHeight="1" x14ac:dyDescent="0.25">
      <c r="A64" s="207">
        <v>630</v>
      </c>
      <c r="B64" s="197" t="str">
        <f>IF(Accueil!$H$49=1,M64,IF(Accueil!$H$49=2,X64,IF(Accueil!$H$49=3,AI64,M64)))</f>
        <v>Turquoise</v>
      </c>
      <c r="C64" s="197" t="str">
        <f>IF(Accueil!$H$49=1,N64,IF(Accueil!$H$49=2,Y64,IF(Accueil!$H$49=3,AJ64,N64)))</f>
        <v>poumon</v>
      </c>
      <c r="D64" s="197" t="str">
        <f>IF(Accueil!$H$49=1,O64,IF(Accueil!$H$49=2,Z64,IF(Accueil!$H$49=3,AK64,O64)))</f>
        <v xml:space="preserve">besoin de se sentir vivant / besoin d'être libre / besoin d'espace </v>
      </c>
      <c r="E64" s="197" t="str">
        <f>IF(Accueil!$H$49=1,P64,IF(Accueil!$H$49=2,AA64,IF(Accueil!$H$49=3,AL64,P64)))</f>
        <v>être dans sa bulle / se faire bouffer / introversion</v>
      </c>
      <c r="F64" s="197" t="str">
        <f>IF(Accueil!$H$49=1,Q64,IF(Accueil!$H$49=2,AB64,IF(Accueil!$H$49=3,AM64,Q64)))</f>
        <v xml:space="preserve">capacité à calmer les tensions et les conflits </v>
      </c>
      <c r="G64" s="197" t="str">
        <f>IF(Accueil!$H$49=1,R64,IF(Accueil!$H$49=2,AC64,IF(Accueil!$H$49=3,AN64,R64)))</f>
        <v>être en tension / devoir faire sa place / tristesse / angoisse</v>
      </c>
      <c r="H64" s="208" t="s">
        <v>11</v>
      </c>
      <c r="I64" s="206">
        <f t="shared" si="12"/>
        <v>10</v>
      </c>
      <c r="J64" s="209">
        <f t="shared" si="0"/>
        <v>10</v>
      </c>
      <c r="K64" s="198">
        <f t="shared" si="5"/>
        <v>0</v>
      </c>
      <c r="L64" s="210">
        <v>630</v>
      </c>
      <c r="M64" s="200" t="s">
        <v>77</v>
      </c>
      <c r="N64" s="200" t="s">
        <v>265</v>
      </c>
      <c r="O64" s="200" t="s">
        <v>1413</v>
      </c>
      <c r="P64" s="200" t="s">
        <v>1414</v>
      </c>
      <c r="Q64" s="200" t="s">
        <v>1415</v>
      </c>
      <c r="R64" s="200" t="s">
        <v>1416</v>
      </c>
      <c r="S64" s="211" t="s">
        <v>11</v>
      </c>
      <c r="T64" s="212">
        <f t="shared" si="13"/>
        <v>10</v>
      </c>
      <c r="U64" s="213">
        <f t="shared" si="1"/>
        <v>10</v>
      </c>
      <c r="V64" s="201">
        <f t="shared" si="7"/>
        <v>0</v>
      </c>
      <c r="W64" s="214">
        <v>630</v>
      </c>
      <c r="X64" s="3" t="s">
        <v>873</v>
      </c>
      <c r="Y64" s="3" t="s">
        <v>1417</v>
      </c>
      <c r="Z64" s="3" t="s">
        <v>1418</v>
      </c>
      <c r="AA64" s="3" t="s">
        <v>1419</v>
      </c>
      <c r="AB64" s="3" t="s">
        <v>1420</v>
      </c>
      <c r="AC64" s="3" t="s">
        <v>1421</v>
      </c>
      <c r="AD64" s="215" t="s">
        <v>11</v>
      </c>
      <c r="AE64" s="216">
        <f t="shared" si="14"/>
        <v>10</v>
      </c>
      <c r="AF64" s="217">
        <f t="shared" si="2"/>
        <v>10</v>
      </c>
      <c r="AG64" s="204">
        <f t="shared" si="9"/>
        <v>0</v>
      </c>
      <c r="AH64" s="210">
        <v>630</v>
      </c>
      <c r="AI64" s="200" t="s">
        <v>77</v>
      </c>
      <c r="AJ64" s="200" t="s">
        <v>265</v>
      </c>
      <c r="AK64" s="200" t="s">
        <v>1413</v>
      </c>
      <c r="AL64" s="200" t="s">
        <v>1414</v>
      </c>
      <c r="AM64" s="200" t="s">
        <v>1415</v>
      </c>
      <c r="AN64" s="200" t="s">
        <v>1416</v>
      </c>
      <c r="AO64" s="211" t="s">
        <v>11</v>
      </c>
      <c r="AP64" s="212">
        <f t="shared" si="15"/>
        <v>10</v>
      </c>
      <c r="AQ64" s="213">
        <f t="shared" si="3"/>
        <v>10</v>
      </c>
      <c r="AR64" s="201">
        <f t="shared" si="11"/>
        <v>0</v>
      </c>
    </row>
    <row r="65" spans="1:44" ht="31.5" customHeight="1" x14ac:dyDescent="0.25">
      <c r="A65" s="207">
        <v>640</v>
      </c>
      <c r="B65" s="197" t="str">
        <f>IF(Accueil!$H$49=1,M65,IF(Accueil!$H$49=2,X65,IF(Accueil!$H$49=3,AI65,M65)))</f>
        <v>Turquoise</v>
      </c>
      <c r="C65" s="197" t="str">
        <f>IF(Accueil!$H$49=1,N65,IF(Accueil!$H$49=2,Y65,IF(Accueil!$H$49=3,AJ65,N65)))</f>
        <v>thymus</v>
      </c>
      <c r="D65" s="197" t="str">
        <f>IF(Accueil!$H$49=1,O65,IF(Accueil!$H$49=2,Z65,IF(Accueil!$H$49=3,AK65,O65)))</f>
        <v xml:space="preserve">besoin de se protéger de l'environnement </v>
      </c>
      <c r="E65" s="197" t="str">
        <f>IF(Accueil!$H$49=1,P65,IF(Accueil!$H$49=2,AA65,IF(Accueil!$H$49=3,AL65,P65)))</f>
        <v>empathie / ne pas fixer de limite / ne pas dire non</v>
      </c>
      <c r="F65" s="197" t="str">
        <f>IF(Accueil!$H$49=1,Q65,IF(Accueil!$H$49=2,AB65,IF(Accueil!$H$49=3,AM65,Q65)))</f>
        <v>sentiment de paix intérieure / ne pas être influencé / tolérance</v>
      </c>
      <c r="G65" s="197" t="str">
        <f>IF(Accueil!$H$49=1,R65,IF(Accueil!$H$49=2,AC65,IF(Accueil!$H$49=3,AN65,R65)))</f>
        <v>devoir se protéger / se sentir agressé</v>
      </c>
      <c r="H65" s="208" t="s">
        <v>11</v>
      </c>
      <c r="I65" s="206">
        <f t="shared" si="12"/>
        <v>10</v>
      </c>
      <c r="J65" s="209">
        <f t="shared" si="0"/>
        <v>10</v>
      </c>
      <c r="K65" s="198">
        <f t="shared" si="5"/>
        <v>0</v>
      </c>
      <c r="L65" s="210">
        <v>640</v>
      </c>
      <c r="M65" s="200" t="s">
        <v>77</v>
      </c>
      <c r="N65" s="200" t="s">
        <v>78</v>
      </c>
      <c r="O65" s="200" t="s">
        <v>79</v>
      </c>
      <c r="P65" s="200" t="s">
        <v>1422</v>
      </c>
      <c r="Q65" s="200" t="s">
        <v>1423</v>
      </c>
      <c r="R65" s="200" t="s">
        <v>1424</v>
      </c>
      <c r="S65" s="211" t="s">
        <v>11</v>
      </c>
      <c r="T65" s="212">
        <f t="shared" si="13"/>
        <v>10</v>
      </c>
      <c r="U65" s="213">
        <f t="shared" si="1"/>
        <v>10</v>
      </c>
      <c r="V65" s="201">
        <f t="shared" si="7"/>
        <v>0</v>
      </c>
      <c r="W65" s="214">
        <v>640</v>
      </c>
      <c r="X65" s="3" t="s">
        <v>873</v>
      </c>
      <c r="Y65" s="3" t="s">
        <v>1425</v>
      </c>
      <c r="Z65" s="3" t="s">
        <v>1426</v>
      </c>
      <c r="AA65" s="3" t="s">
        <v>1427</v>
      </c>
      <c r="AB65" s="3" t="s">
        <v>1428</v>
      </c>
      <c r="AC65" s="3" t="s">
        <v>1429</v>
      </c>
      <c r="AD65" s="215" t="s">
        <v>11</v>
      </c>
      <c r="AE65" s="216">
        <f t="shared" si="14"/>
        <v>10</v>
      </c>
      <c r="AF65" s="217">
        <f t="shared" si="2"/>
        <v>10</v>
      </c>
      <c r="AG65" s="204">
        <f t="shared" si="9"/>
        <v>0</v>
      </c>
      <c r="AH65" s="210">
        <v>640</v>
      </c>
      <c r="AI65" s="200" t="s">
        <v>77</v>
      </c>
      <c r="AJ65" s="200" t="s">
        <v>78</v>
      </c>
      <c r="AK65" s="200" t="s">
        <v>79</v>
      </c>
      <c r="AL65" s="200" t="s">
        <v>1422</v>
      </c>
      <c r="AM65" s="200" t="s">
        <v>1423</v>
      </c>
      <c r="AN65" s="200" t="s">
        <v>1424</v>
      </c>
      <c r="AO65" s="211" t="s">
        <v>11</v>
      </c>
      <c r="AP65" s="212">
        <f t="shared" si="15"/>
        <v>10</v>
      </c>
      <c r="AQ65" s="213">
        <f t="shared" si="3"/>
        <v>10</v>
      </c>
      <c r="AR65" s="201">
        <f t="shared" si="11"/>
        <v>0</v>
      </c>
    </row>
    <row r="66" spans="1:44" ht="31.5" customHeight="1" x14ac:dyDescent="0.25">
      <c r="A66" s="207">
        <v>650</v>
      </c>
      <c r="B66" s="197" t="str">
        <f>IF(Accueil!$H$49=1,M66,IF(Accueil!$H$49=2,X66,IF(Accueil!$H$49=3,AI66,M66)))</f>
        <v>Turquoise</v>
      </c>
      <c r="C66" s="197" t="str">
        <f>IF(Accueil!$H$49=1,N66,IF(Accueil!$H$49=2,Y66,IF(Accueil!$H$49=3,AJ66,N66)))</f>
        <v>D5</v>
      </c>
      <c r="D66" s="197" t="str">
        <f>IF(Accueil!$H$49=1,O66,IF(Accueil!$H$49=2,Z66,IF(Accueil!$H$49=3,AK66,O66)))</f>
        <v xml:space="preserve">contrôle émotionnel / contrôle sur la situation </v>
      </c>
      <c r="E66" s="197" t="str">
        <f>IF(Accueil!$H$49=1,P66,IF(Accueil!$H$49=2,AA66,IF(Accueil!$H$49=3,AL66,P66)))</f>
        <v>envie de décompresser / moins s'engager</v>
      </c>
      <c r="F66" s="197" t="str">
        <f>IF(Accueil!$H$49=1,Q66,IF(Accueil!$H$49=2,AB66,IF(Accueil!$H$49=3,AM66,Q66)))</f>
        <v xml:space="preserve">ne pas se mettre la pression </v>
      </c>
      <c r="G66" s="197" t="str">
        <f>IF(Accueil!$H$49=1,R66,IF(Accueil!$H$49=2,AC66,IF(Accueil!$H$49=3,AN66,R66)))</f>
        <v>se mettre la pression / vouloir tout contrôler / s'engager pleinement</v>
      </c>
      <c r="H66" s="208" t="s">
        <v>14</v>
      </c>
      <c r="I66" s="206">
        <f t="shared" si="12"/>
        <v>10</v>
      </c>
      <c r="J66" s="209">
        <f t="shared" ref="J66:J103" si="16">I66-(ROUNDDOWN(I66/15.0001,0)*15)</f>
        <v>10</v>
      </c>
      <c r="K66" s="198">
        <f t="shared" si="5"/>
        <v>0</v>
      </c>
      <c r="L66" s="210">
        <v>650</v>
      </c>
      <c r="M66" s="200" t="s">
        <v>77</v>
      </c>
      <c r="N66" s="200" t="s">
        <v>80</v>
      </c>
      <c r="O66" s="200" t="s">
        <v>1430</v>
      </c>
      <c r="P66" s="200" t="s">
        <v>1431</v>
      </c>
      <c r="Q66" s="200" t="s">
        <v>81</v>
      </c>
      <c r="R66" s="200" t="s">
        <v>1432</v>
      </c>
      <c r="S66" s="211" t="s">
        <v>14</v>
      </c>
      <c r="T66" s="212">
        <f t="shared" si="13"/>
        <v>10</v>
      </c>
      <c r="U66" s="213">
        <f t="shared" ref="U66:U103" si="17">T66-(ROUNDDOWN(T66/15.0001,0)*15)</f>
        <v>10</v>
      </c>
      <c r="V66" s="201">
        <f t="shared" si="7"/>
        <v>0</v>
      </c>
      <c r="W66" s="214">
        <v>650</v>
      </c>
      <c r="X66" s="3" t="s">
        <v>873</v>
      </c>
      <c r="Y66" s="3" t="s">
        <v>80</v>
      </c>
      <c r="Z66" s="3" t="s">
        <v>1433</v>
      </c>
      <c r="AA66" s="3" t="s">
        <v>1434</v>
      </c>
      <c r="AB66" s="3" t="s">
        <v>1435</v>
      </c>
      <c r="AC66" s="3" t="s">
        <v>1436</v>
      </c>
      <c r="AD66" s="215" t="s">
        <v>14</v>
      </c>
      <c r="AE66" s="216">
        <f t="shared" si="14"/>
        <v>10</v>
      </c>
      <c r="AF66" s="217">
        <f t="shared" ref="AF66:AF103" si="18">AE66-(ROUNDDOWN(AE66/15.0001,0)*15)</f>
        <v>10</v>
      </c>
      <c r="AG66" s="204">
        <f t="shared" si="9"/>
        <v>0</v>
      </c>
      <c r="AH66" s="210">
        <v>650</v>
      </c>
      <c r="AI66" s="200" t="s">
        <v>77</v>
      </c>
      <c r="AJ66" s="200" t="s">
        <v>80</v>
      </c>
      <c r="AK66" s="200" t="s">
        <v>1430</v>
      </c>
      <c r="AL66" s="200" t="s">
        <v>1431</v>
      </c>
      <c r="AM66" s="200" t="s">
        <v>81</v>
      </c>
      <c r="AN66" s="200" t="s">
        <v>1432</v>
      </c>
      <c r="AO66" s="211" t="s">
        <v>14</v>
      </c>
      <c r="AP66" s="212">
        <f t="shared" si="15"/>
        <v>10</v>
      </c>
      <c r="AQ66" s="213">
        <f t="shared" ref="AQ66:AQ103" si="19">AP66-(ROUNDDOWN(AP66/15.0001,0)*15)</f>
        <v>10</v>
      </c>
      <c r="AR66" s="201">
        <f t="shared" si="11"/>
        <v>0</v>
      </c>
    </row>
    <row r="67" spans="1:44" ht="31.5" customHeight="1" x14ac:dyDescent="0.25">
      <c r="A67" s="207">
        <v>660</v>
      </c>
      <c r="B67" s="197" t="str">
        <f>IF(Accueil!$H$49=1,M67,IF(Accueil!$H$49=2,X67,IF(Accueil!$H$49=3,AI67,M67)))</f>
        <v>Turquoise</v>
      </c>
      <c r="C67" s="197" t="str">
        <f>IF(Accueil!$H$49=1,N67,IF(Accueil!$H$49=2,Y67,IF(Accueil!$H$49=3,AJ67,N67)))</f>
        <v>D4</v>
      </c>
      <c r="D67" s="197" t="str">
        <f>IF(Accueil!$H$49=1,O67,IF(Accueil!$H$49=2,Z67,IF(Accueil!$H$49=3,AK67,O67)))</f>
        <v xml:space="preserve">besoins non comblés / besoin de retenir ses émotions </v>
      </c>
      <c r="E67" s="197" t="str">
        <f>IF(Accueil!$H$49=1,P67,IF(Accueil!$H$49=2,AA67,IF(Accueil!$H$49=3,AL67,P67)))</f>
        <v>manque d'amour / besoins non comblés</v>
      </c>
      <c r="F67" s="197" t="str">
        <f>IF(Accueil!$H$49=1,Q67,IF(Accueil!$H$49=2,AB67,IF(Accueil!$H$49=3,AM67,Q67)))</f>
        <v xml:space="preserve">paix intérieure / harmonie / écoute du guide intérieur </v>
      </c>
      <c r="G67" s="197" t="str">
        <f>IF(Accueil!$H$49=1,R67,IF(Accueil!$H$49=2,AC67,IF(Accueil!$H$49=3,AN67,R67)))</f>
        <v>conflits / frustrations / colères contenues</v>
      </c>
      <c r="H67" s="208" t="s">
        <v>14</v>
      </c>
      <c r="I67" s="206">
        <f t="shared" si="12"/>
        <v>10</v>
      </c>
      <c r="J67" s="209">
        <f t="shared" si="16"/>
        <v>10</v>
      </c>
      <c r="K67" s="198">
        <f t="shared" ref="K67:K130" si="20">ROUNDDOWN(I67/15.001,0)</f>
        <v>0</v>
      </c>
      <c r="L67" s="210">
        <v>660</v>
      </c>
      <c r="M67" s="200" t="s">
        <v>77</v>
      </c>
      <c r="N67" s="200" t="s">
        <v>82</v>
      </c>
      <c r="O67" s="200" t="s">
        <v>1437</v>
      </c>
      <c r="P67" s="200" t="s">
        <v>1438</v>
      </c>
      <c r="Q67" s="200" t="s">
        <v>1439</v>
      </c>
      <c r="R67" s="200" t="s">
        <v>1440</v>
      </c>
      <c r="S67" s="211" t="s">
        <v>14</v>
      </c>
      <c r="T67" s="212">
        <f t="shared" si="13"/>
        <v>10</v>
      </c>
      <c r="U67" s="213">
        <f t="shared" si="17"/>
        <v>10</v>
      </c>
      <c r="V67" s="201">
        <f t="shared" ref="V67:V130" si="21">ROUNDDOWN(T67/15.001,0)</f>
        <v>0</v>
      </c>
      <c r="W67" s="214">
        <v>660</v>
      </c>
      <c r="X67" s="3" t="s">
        <v>873</v>
      </c>
      <c r="Y67" s="3" t="s">
        <v>82</v>
      </c>
      <c r="Z67" s="3" t="s">
        <v>1441</v>
      </c>
      <c r="AA67" s="3" t="s">
        <v>1442</v>
      </c>
      <c r="AB67" s="3" t="s">
        <v>1443</v>
      </c>
      <c r="AC67" s="3" t="s">
        <v>1444</v>
      </c>
      <c r="AD67" s="215" t="s">
        <v>14</v>
      </c>
      <c r="AE67" s="216">
        <f t="shared" si="14"/>
        <v>10</v>
      </c>
      <c r="AF67" s="217">
        <f t="shared" si="18"/>
        <v>10</v>
      </c>
      <c r="AG67" s="204">
        <f t="shared" ref="AG67:AG130" si="22">ROUNDDOWN(AE67/15.001,0)</f>
        <v>0</v>
      </c>
      <c r="AH67" s="210">
        <v>660</v>
      </c>
      <c r="AI67" s="200" t="s">
        <v>77</v>
      </c>
      <c r="AJ67" s="200" t="s">
        <v>82</v>
      </c>
      <c r="AK67" s="200" t="s">
        <v>1437</v>
      </c>
      <c r="AL67" s="200" t="s">
        <v>1438</v>
      </c>
      <c r="AM67" s="200" t="s">
        <v>1439</v>
      </c>
      <c r="AN67" s="200" t="s">
        <v>1440</v>
      </c>
      <c r="AO67" s="211" t="s">
        <v>14</v>
      </c>
      <c r="AP67" s="212">
        <f t="shared" si="15"/>
        <v>10</v>
      </c>
      <c r="AQ67" s="213">
        <f t="shared" si="19"/>
        <v>10</v>
      </c>
      <c r="AR67" s="201">
        <f t="shared" ref="AR67:AR130" si="23">ROUNDDOWN(AP67/15.001,0)</f>
        <v>0</v>
      </c>
    </row>
    <row r="68" spans="1:44" ht="31.5" customHeight="1" x14ac:dyDescent="0.25">
      <c r="A68" s="207">
        <v>670</v>
      </c>
      <c r="B68" s="197" t="str">
        <f>IF(Accueil!$H$49=1,M68,IF(Accueil!$H$49=2,X68,IF(Accueil!$H$49=3,AI68,M68)))</f>
        <v>Turquoise</v>
      </c>
      <c r="C68" s="197" t="str">
        <f>IF(Accueil!$H$49=1,N68,IF(Accueil!$H$49=2,Y68,IF(Accueil!$H$49=3,AJ68,N68)))</f>
        <v>D3</v>
      </c>
      <c r="D68" s="197" t="str">
        <f>IF(Accueil!$H$49=1,O68,IF(Accueil!$H$49=2,Z68,IF(Accueil!$H$49=3,AK68,O68)))</f>
        <v xml:space="preserve">besoin de fixer une limite / besoin de dire non </v>
      </c>
      <c r="E68" s="197" t="str">
        <f>IF(Accueil!$H$49=1,P68,IF(Accueil!$H$49=2,AA68,IF(Accueil!$H$49=3,AL68,P68)))</f>
        <v>empathie / submergé par ses émotions / manque de joie</v>
      </c>
      <c r="F68" s="197" t="str">
        <f>IF(Accueil!$H$49=1,Q68,IF(Accueil!$H$49=2,AB68,IF(Accueil!$H$49=3,AM68,Q68)))</f>
        <v xml:space="preserve">équilibre entre soi et les autres / respect des autres / bonne gestion des conflits </v>
      </c>
      <c r="G68" s="197" t="str">
        <f>IF(Accueil!$H$49=1,R68,IF(Accueil!$H$49=2,AC68,IF(Accueil!$H$49=3,AN68,R68)))</f>
        <v>être envahi / besoin de respirer / d'espace pour soi</v>
      </c>
      <c r="H68" s="208" t="s">
        <v>14</v>
      </c>
      <c r="I68" s="206">
        <f t="shared" si="12"/>
        <v>10</v>
      </c>
      <c r="J68" s="209">
        <f t="shared" si="16"/>
        <v>10</v>
      </c>
      <c r="K68" s="198">
        <f t="shared" si="20"/>
        <v>0</v>
      </c>
      <c r="L68" s="210">
        <v>670</v>
      </c>
      <c r="M68" s="200" t="s">
        <v>77</v>
      </c>
      <c r="N68" s="200" t="s">
        <v>83</v>
      </c>
      <c r="O68" s="200" t="s">
        <v>1445</v>
      </c>
      <c r="P68" s="200" t="s">
        <v>1446</v>
      </c>
      <c r="Q68" s="200" t="s">
        <v>1447</v>
      </c>
      <c r="R68" s="200" t="s">
        <v>1448</v>
      </c>
      <c r="S68" s="211" t="s">
        <v>14</v>
      </c>
      <c r="T68" s="212">
        <f t="shared" si="13"/>
        <v>10</v>
      </c>
      <c r="U68" s="213">
        <f t="shared" si="17"/>
        <v>10</v>
      </c>
      <c r="V68" s="201">
        <f t="shared" si="21"/>
        <v>0</v>
      </c>
      <c r="W68" s="214">
        <v>670</v>
      </c>
      <c r="X68" s="3" t="s">
        <v>873</v>
      </c>
      <c r="Y68" s="3" t="s">
        <v>83</v>
      </c>
      <c r="Z68" s="3" t="s">
        <v>1449</v>
      </c>
      <c r="AA68" s="3" t="s">
        <v>1450</v>
      </c>
      <c r="AB68" s="3" t="s">
        <v>1451</v>
      </c>
      <c r="AC68" s="3" t="s">
        <v>1452</v>
      </c>
      <c r="AD68" s="215" t="s">
        <v>14</v>
      </c>
      <c r="AE68" s="216">
        <f t="shared" si="14"/>
        <v>10</v>
      </c>
      <c r="AF68" s="217">
        <f t="shared" si="18"/>
        <v>10</v>
      </c>
      <c r="AG68" s="204">
        <f t="shared" si="22"/>
        <v>0</v>
      </c>
      <c r="AH68" s="210">
        <v>670</v>
      </c>
      <c r="AI68" s="200" t="s">
        <v>77</v>
      </c>
      <c r="AJ68" s="200" t="s">
        <v>83</v>
      </c>
      <c r="AK68" s="200" t="s">
        <v>1445</v>
      </c>
      <c r="AL68" s="200" t="s">
        <v>1446</v>
      </c>
      <c r="AM68" s="200" t="s">
        <v>1447</v>
      </c>
      <c r="AN68" s="200" t="s">
        <v>1448</v>
      </c>
      <c r="AO68" s="211" t="s">
        <v>14</v>
      </c>
      <c r="AP68" s="212">
        <f t="shared" si="15"/>
        <v>10</v>
      </c>
      <c r="AQ68" s="213">
        <f t="shared" si="19"/>
        <v>10</v>
      </c>
      <c r="AR68" s="201">
        <f t="shared" si="23"/>
        <v>0</v>
      </c>
    </row>
    <row r="69" spans="1:44" ht="31.5" customHeight="1" x14ac:dyDescent="0.25">
      <c r="A69" s="207">
        <v>680</v>
      </c>
      <c r="B69" s="197" t="str">
        <f>IF(Accueil!$H$49=1,M69,IF(Accueil!$H$49=2,X69,IF(Accueil!$H$49=3,AI69,M69)))</f>
        <v>Turquoise</v>
      </c>
      <c r="C69" s="197" t="str">
        <f>IF(Accueil!$H$49=1,N69,IF(Accueil!$H$49=2,Y69,IF(Accueil!$H$49=3,AJ69,N69)))</f>
        <v>D2</v>
      </c>
      <c r="D69" s="197" t="str">
        <f>IF(Accueil!$H$49=1,O69,IF(Accueil!$H$49=2,Z69,IF(Accueil!$H$49=3,AK69,O69)))</f>
        <v xml:space="preserve">besoin de prendre sur soi / besoin d'être responsable </v>
      </c>
      <c r="E69" s="197" t="str">
        <f>IF(Accueil!$H$49=1,P69,IF(Accueil!$H$49=2,AA69,IF(Accueil!$H$49=3,AL69,P69)))</f>
        <v>manque de soutien</v>
      </c>
      <c r="F69" s="197" t="str">
        <f>IF(Accueil!$H$49=1,Q69,IF(Accueil!$H$49=2,AB69,IF(Accueil!$H$49=3,AM69,Q69)))</f>
        <v xml:space="preserve">se laisser vivre / ne pas prendre sur soi  </v>
      </c>
      <c r="G69" s="197" t="str">
        <f>IF(Accueil!$H$49=1,R69,IF(Accueil!$H$49=2,AC69,IF(Accueil!$H$49=3,AN69,R69)))</f>
        <v>trop assumer / tenir le coup / encaisser</v>
      </c>
      <c r="H69" s="208" t="s">
        <v>14</v>
      </c>
      <c r="I69" s="206">
        <f t="shared" si="12"/>
        <v>10</v>
      </c>
      <c r="J69" s="209">
        <f t="shared" si="16"/>
        <v>10</v>
      </c>
      <c r="K69" s="198">
        <f t="shared" si="20"/>
        <v>0</v>
      </c>
      <c r="L69" s="210">
        <v>680</v>
      </c>
      <c r="M69" s="200" t="s">
        <v>77</v>
      </c>
      <c r="N69" s="200" t="s">
        <v>84</v>
      </c>
      <c r="O69" s="200" t="s">
        <v>1453</v>
      </c>
      <c r="P69" s="200" t="s">
        <v>85</v>
      </c>
      <c r="Q69" s="200" t="s">
        <v>1454</v>
      </c>
      <c r="R69" s="200" t="s">
        <v>1455</v>
      </c>
      <c r="S69" s="211" t="s">
        <v>14</v>
      </c>
      <c r="T69" s="212">
        <f t="shared" si="13"/>
        <v>10</v>
      </c>
      <c r="U69" s="213">
        <f t="shared" si="17"/>
        <v>10</v>
      </c>
      <c r="V69" s="201">
        <f t="shared" si="21"/>
        <v>0</v>
      </c>
      <c r="W69" s="214">
        <v>680</v>
      </c>
      <c r="X69" s="3" t="s">
        <v>873</v>
      </c>
      <c r="Y69" s="3" t="s">
        <v>84</v>
      </c>
      <c r="Z69" s="3" t="s">
        <v>1456</v>
      </c>
      <c r="AA69" s="3" t="s">
        <v>1457</v>
      </c>
      <c r="AB69" s="3" t="s">
        <v>1458</v>
      </c>
      <c r="AC69" s="3" t="s">
        <v>1459</v>
      </c>
      <c r="AD69" s="215" t="s">
        <v>14</v>
      </c>
      <c r="AE69" s="216">
        <f t="shared" si="14"/>
        <v>10</v>
      </c>
      <c r="AF69" s="217">
        <f t="shared" si="18"/>
        <v>10</v>
      </c>
      <c r="AG69" s="204">
        <f t="shared" si="22"/>
        <v>0</v>
      </c>
      <c r="AH69" s="210">
        <v>680</v>
      </c>
      <c r="AI69" s="200" t="s">
        <v>77</v>
      </c>
      <c r="AJ69" s="200" t="s">
        <v>84</v>
      </c>
      <c r="AK69" s="200" t="s">
        <v>1453</v>
      </c>
      <c r="AL69" s="200" t="s">
        <v>85</v>
      </c>
      <c r="AM69" s="200" t="s">
        <v>1454</v>
      </c>
      <c r="AN69" s="200" t="s">
        <v>1455</v>
      </c>
      <c r="AO69" s="211" t="s">
        <v>14</v>
      </c>
      <c r="AP69" s="212">
        <f t="shared" si="15"/>
        <v>10</v>
      </c>
      <c r="AQ69" s="213">
        <f t="shared" si="19"/>
        <v>10</v>
      </c>
      <c r="AR69" s="201">
        <f t="shared" si="23"/>
        <v>0</v>
      </c>
    </row>
    <row r="70" spans="1:44" ht="31.5" customHeight="1" x14ac:dyDescent="0.25">
      <c r="A70" s="207">
        <v>690</v>
      </c>
      <c r="B70" s="197" t="str">
        <f>IF(Accueil!$H$49=1,M70,IF(Accueil!$H$49=2,X70,IF(Accueil!$H$49=3,AI70,M70)))</f>
        <v>Turquoise</v>
      </c>
      <c r="C70" s="197" t="str">
        <f>IF(Accueil!$H$49=1,N70,IF(Accueil!$H$49=2,Y70,IF(Accueil!$H$49=3,AJ70,N70)))</f>
        <v>D1</v>
      </c>
      <c r="D70" s="197" t="str">
        <f>IF(Accueil!$H$49=1,O70,IF(Accueil!$H$49=2,Z70,IF(Accueil!$H$49=3,AK70,O70)))</f>
        <v xml:space="preserve">besoin de protection / besoin de sécurité / besoin de mettre une limite </v>
      </c>
      <c r="E70" s="197" t="str">
        <f>IF(Accueil!$H$49=1,P70,IF(Accueil!$H$49=2,AA70,IF(Accueil!$H$49=3,AL70,P70)))</f>
        <v>se libérer d'un poids / se faire bouffer</v>
      </c>
      <c r="F70" s="197" t="str">
        <f>IF(Accueil!$H$49=1,Q70,IF(Accueil!$H$49=2,AB70,IF(Accueil!$H$49=3,AM70,Q70)))</f>
        <v xml:space="preserve">liberté / autonomie / à l'abri du besoin </v>
      </c>
      <c r="G70" s="197" t="str">
        <f>IF(Accueil!$H$49=1,R70,IF(Accueil!$H$49=2,AC70,IF(Accueil!$H$49=3,AN70,R70)))</f>
        <v>se sentir envahi / besoin de respirer / se battre pour plus d'espace pour soi</v>
      </c>
      <c r="H70" s="208" t="s">
        <v>14</v>
      </c>
      <c r="I70" s="206">
        <f t="shared" si="12"/>
        <v>10</v>
      </c>
      <c r="J70" s="209">
        <f t="shared" si="16"/>
        <v>10</v>
      </c>
      <c r="K70" s="198">
        <f t="shared" si="20"/>
        <v>0</v>
      </c>
      <c r="L70" s="210">
        <v>690</v>
      </c>
      <c r="M70" s="200" t="s">
        <v>77</v>
      </c>
      <c r="N70" s="200" t="s">
        <v>86</v>
      </c>
      <c r="O70" s="200" t="s">
        <v>1460</v>
      </c>
      <c r="P70" s="200" t="s">
        <v>1461</v>
      </c>
      <c r="Q70" s="200" t="s">
        <v>1462</v>
      </c>
      <c r="R70" s="200" t="s">
        <v>1463</v>
      </c>
      <c r="S70" s="211" t="s">
        <v>14</v>
      </c>
      <c r="T70" s="212">
        <f t="shared" si="13"/>
        <v>10</v>
      </c>
      <c r="U70" s="213">
        <f t="shared" si="17"/>
        <v>10</v>
      </c>
      <c r="V70" s="201">
        <f t="shared" si="21"/>
        <v>0</v>
      </c>
      <c r="W70" s="214">
        <v>690</v>
      </c>
      <c r="X70" s="3" t="s">
        <v>873</v>
      </c>
      <c r="Y70" s="3" t="s">
        <v>86</v>
      </c>
      <c r="Z70" s="3" t="s">
        <v>1464</v>
      </c>
      <c r="AA70" s="3" t="s">
        <v>1465</v>
      </c>
      <c r="AB70" s="3" t="s">
        <v>1466</v>
      </c>
      <c r="AC70" s="3" t="s">
        <v>1467</v>
      </c>
      <c r="AD70" s="215" t="s">
        <v>14</v>
      </c>
      <c r="AE70" s="216">
        <f t="shared" si="14"/>
        <v>10</v>
      </c>
      <c r="AF70" s="217">
        <f t="shared" si="18"/>
        <v>10</v>
      </c>
      <c r="AG70" s="204">
        <f t="shared" si="22"/>
        <v>0</v>
      </c>
      <c r="AH70" s="210">
        <v>690</v>
      </c>
      <c r="AI70" s="200" t="s">
        <v>77</v>
      </c>
      <c r="AJ70" s="200" t="s">
        <v>86</v>
      </c>
      <c r="AK70" s="200" t="s">
        <v>1460</v>
      </c>
      <c r="AL70" s="200" t="s">
        <v>1461</v>
      </c>
      <c r="AM70" s="200" t="s">
        <v>1462</v>
      </c>
      <c r="AN70" s="200" t="s">
        <v>1463</v>
      </c>
      <c r="AO70" s="211" t="s">
        <v>14</v>
      </c>
      <c r="AP70" s="212">
        <f t="shared" si="15"/>
        <v>10</v>
      </c>
      <c r="AQ70" s="213">
        <f t="shared" si="19"/>
        <v>10</v>
      </c>
      <c r="AR70" s="201">
        <f t="shared" si="23"/>
        <v>0</v>
      </c>
    </row>
    <row r="71" spans="1:44" ht="31.5" customHeight="1" x14ac:dyDescent="0.25">
      <c r="A71" s="207">
        <v>700</v>
      </c>
      <c r="B71" s="197" t="str">
        <f>IF(Accueil!$H$49=1,M71,IF(Accueil!$H$49=2,X71,IF(Accueil!$H$49=3,AI71,M71)))</f>
        <v>Turquoise</v>
      </c>
      <c r="C71" s="197" t="str">
        <f>IF(Accueil!$H$49=1,N71,IF(Accueil!$H$49=2,Y71,IF(Accueil!$H$49=3,AJ71,N71)))</f>
        <v>clavicule/épaule</v>
      </c>
      <c r="D71" s="197" t="str">
        <f>IF(Accueil!$H$49=1,O71,IF(Accueil!$H$49=2,Z71,IF(Accueil!$H$49=3,AK71,O71)))</f>
        <v xml:space="preserve">besoin d'aller de l'avant / de prendre ses responsabilités </v>
      </c>
      <c r="E71" s="197" t="str">
        <f>IF(Accueil!$H$49=1,P71,IF(Accueil!$H$49=2,AA71,IF(Accueil!$H$49=3,AL71,P71)))</f>
        <v>révolte / refuser l'autorité / limiter les obligations</v>
      </c>
      <c r="F71" s="197" t="str">
        <f>IF(Accueil!$H$49=1,Q71,IF(Accueil!$H$49=2,AB71,IF(Accueil!$H$49=3,AM71,Q71)))</f>
        <v xml:space="preserve">capacité à se libérer de ses tensions </v>
      </c>
      <c r="G71" s="197" t="str">
        <f>IF(Accueil!$H$49=1,R71,IF(Accueil!$H$49=2,AC71,IF(Accueil!$H$49=3,AN71,R71)))</f>
        <v>devoir agir / passer à l'action / responsabilités excessives</v>
      </c>
      <c r="H71" s="208" t="s">
        <v>11</v>
      </c>
      <c r="I71" s="206">
        <f t="shared" si="12"/>
        <v>10</v>
      </c>
      <c r="J71" s="209">
        <f t="shared" si="16"/>
        <v>10</v>
      </c>
      <c r="K71" s="198">
        <f t="shared" si="20"/>
        <v>0</v>
      </c>
      <c r="L71" s="210">
        <v>700</v>
      </c>
      <c r="M71" s="200" t="s">
        <v>77</v>
      </c>
      <c r="N71" s="200" t="s">
        <v>266</v>
      </c>
      <c r="O71" s="200" t="s">
        <v>1468</v>
      </c>
      <c r="P71" s="200" t="s">
        <v>1469</v>
      </c>
      <c r="Q71" s="200" t="s">
        <v>267</v>
      </c>
      <c r="R71" s="200" t="s">
        <v>1470</v>
      </c>
      <c r="S71" s="211" t="s">
        <v>11</v>
      </c>
      <c r="T71" s="212">
        <f t="shared" si="13"/>
        <v>10</v>
      </c>
      <c r="U71" s="213">
        <f t="shared" si="17"/>
        <v>10</v>
      </c>
      <c r="V71" s="201">
        <f t="shared" si="21"/>
        <v>0</v>
      </c>
      <c r="W71" s="214">
        <v>700</v>
      </c>
      <c r="X71" s="3" t="s">
        <v>873</v>
      </c>
      <c r="Y71" s="3" t="s">
        <v>1471</v>
      </c>
      <c r="Z71" s="3" t="s">
        <v>1472</v>
      </c>
      <c r="AA71" s="3" t="s">
        <v>1473</v>
      </c>
      <c r="AB71" s="3" t="s">
        <v>1474</v>
      </c>
      <c r="AC71" s="3" t="s">
        <v>1475</v>
      </c>
      <c r="AD71" s="215" t="s">
        <v>11</v>
      </c>
      <c r="AE71" s="216">
        <f t="shared" si="14"/>
        <v>10</v>
      </c>
      <c r="AF71" s="217">
        <f t="shared" si="18"/>
        <v>10</v>
      </c>
      <c r="AG71" s="204">
        <f t="shared" si="22"/>
        <v>0</v>
      </c>
      <c r="AH71" s="210">
        <v>700</v>
      </c>
      <c r="AI71" s="200" t="s">
        <v>77</v>
      </c>
      <c r="AJ71" s="200" t="s">
        <v>266</v>
      </c>
      <c r="AK71" s="200" t="s">
        <v>1468</v>
      </c>
      <c r="AL71" s="200" t="s">
        <v>1469</v>
      </c>
      <c r="AM71" s="200" t="s">
        <v>267</v>
      </c>
      <c r="AN71" s="200" t="s">
        <v>1470</v>
      </c>
      <c r="AO71" s="211" t="s">
        <v>11</v>
      </c>
      <c r="AP71" s="212">
        <f t="shared" si="15"/>
        <v>10</v>
      </c>
      <c r="AQ71" s="213">
        <f t="shared" si="19"/>
        <v>10</v>
      </c>
      <c r="AR71" s="201">
        <f t="shared" si="23"/>
        <v>0</v>
      </c>
    </row>
    <row r="72" spans="1:44" ht="31.5" customHeight="1" x14ac:dyDescent="0.25">
      <c r="A72" s="207">
        <v>710</v>
      </c>
      <c r="B72" s="197" t="str">
        <f>IF(Accueil!$H$49=1,M72,IF(Accueil!$H$49=2,X72,IF(Accueil!$H$49=3,AI72,M72)))</f>
        <v>Turquoise</v>
      </c>
      <c r="C72" s="197" t="str">
        <f>IF(Accueil!$H$49=1,N72,IF(Accueil!$H$49=2,Y72,IF(Accueil!$H$49=3,AJ72,N72)))</f>
        <v>œsophage/trachée</v>
      </c>
      <c r="D72" s="197" t="str">
        <f>IF(Accueil!$H$49=1,O72,IF(Accueil!$H$49=2,Z72,IF(Accueil!$H$49=3,AK72,O72)))</f>
        <v>besoin d'intégrer les expériences / garder ses émotions pour soi / appréhension</v>
      </c>
      <c r="E72" s="197" t="str">
        <f>IF(Accueil!$H$49=1,P72,IF(Accueil!$H$49=2,AA72,IF(Accueil!$H$49=3,AL72,P72)))</f>
        <v>faire pour les autres et pas pour soi / éviter les confrontations / peur de l'autorité</v>
      </c>
      <c r="F72" s="197" t="str">
        <f>IF(Accueil!$H$49=1,Q72,IF(Accueil!$H$49=2,AB72,IF(Accueil!$H$49=3,AM72,Q72)))</f>
        <v>grandir par les expériences / être un pionnier / laisser passer les émotions / adaptation</v>
      </c>
      <c r="G72" s="197" t="str">
        <f>IF(Accueil!$H$49=1,R72,IF(Accueil!$H$49=2,AC72,IF(Accueil!$H$49=3,AN72,R72)))</f>
        <v>résistance au changement / ressasser le passé / résister / déni / ingratitude</v>
      </c>
      <c r="H72" s="208" t="s">
        <v>11</v>
      </c>
      <c r="I72" s="206">
        <f t="shared" si="12"/>
        <v>10</v>
      </c>
      <c r="J72" s="209">
        <f t="shared" si="16"/>
        <v>10</v>
      </c>
      <c r="K72" s="198">
        <f t="shared" si="20"/>
        <v>0</v>
      </c>
      <c r="L72" s="210">
        <v>710</v>
      </c>
      <c r="M72" s="200" t="s">
        <v>77</v>
      </c>
      <c r="N72" s="200" t="s">
        <v>268</v>
      </c>
      <c r="O72" s="200" t="s">
        <v>1476</v>
      </c>
      <c r="P72" s="200" t="s">
        <v>1477</v>
      </c>
      <c r="Q72" s="200" t="s">
        <v>1478</v>
      </c>
      <c r="R72" s="200" t="s">
        <v>1479</v>
      </c>
      <c r="S72" s="211" t="s">
        <v>11</v>
      </c>
      <c r="T72" s="212">
        <f t="shared" si="13"/>
        <v>10</v>
      </c>
      <c r="U72" s="213">
        <f t="shared" si="17"/>
        <v>10</v>
      </c>
      <c r="V72" s="201">
        <f t="shared" si="21"/>
        <v>0</v>
      </c>
      <c r="W72" s="214">
        <v>710</v>
      </c>
      <c r="X72" s="3" t="s">
        <v>873</v>
      </c>
      <c r="Y72" s="3" t="s">
        <v>1480</v>
      </c>
      <c r="Z72" s="3" t="s">
        <v>1481</v>
      </c>
      <c r="AA72" s="3" t="s">
        <v>1482</v>
      </c>
      <c r="AB72" s="3" t="s">
        <v>1483</v>
      </c>
      <c r="AC72" s="3" t="s">
        <v>1484</v>
      </c>
      <c r="AD72" s="215" t="s">
        <v>11</v>
      </c>
      <c r="AE72" s="216">
        <f t="shared" si="14"/>
        <v>10</v>
      </c>
      <c r="AF72" s="217">
        <f t="shared" si="18"/>
        <v>10</v>
      </c>
      <c r="AG72" s="204">
        <f t="shared" si="22"/>
        <v>0</v>
      </c>
      <c r="AH72" s="210">
        <v>710</v>
      </c>
      <c r="AI72" s="200" t="s">
        <v>77</v>
      </c>
      <c r="AJ72" s="200" t="s">
        <v>268</v>
      </c>
      <c r="AK72" s="200" t="s">
        <v>1476</v>
      </c>
      <c r="AL72" s="200" t="s">
        <v>1477</v>
      </c>
      <c r="AM72" s="200" t="s">
        <v>1478</v>
      </c>
      <c r="AN72" s="200" t="s">
        <v>1479</v>
      </c>
      <c r="AO72" s="211" t="s">
        <v>11</v>
      </c>
      <c r="AP72" s="212">
        <f t="shared" si="15"/>
        <v>10</v>
      </c>
      <c r="AQ72" s="213">
        <f t="shared" si="19"/>
        <v>10</v>
      </c>
      <c r="AR72" s="201">
        <f t="shared" si="23"/>
        <v>0</v>
      </c>
    </row>
    <row r="73" spans="1:44" ht="31.5" customHeight="1" x14ac:dyDescent="0.25">
      <c r="A73" s="207">
        <v>720</v>
      </c>
      <c r="B73" s="197" t="str">
        <f>IF(Accueil!$H$49=1,M73,IF(Accueil!$H$49=2,X73,IF(Accueil!$H$49=3,AI73,M73)))</f>
        <v>Cyan</v>
      </c>
      <c r="C73" s="197" t="str">
        <f>IF(Accueil!$H$49=1,N73,IF(Accueil!$H$49=2,Y73,IF(Accueil!$H$49=3,AJ73,N73)))</f>
        <v>C7</v>
      </c>
      <c r="D73" s="197" t="str">
        <f>IF(Accueil!$H$49=1,O73,IF(Accueil!$H$49=2,Z73,IF(Accueil!$H$49=3,AK73,O73)))</f>
        <v xml:space="preserve">besoin de temps / d'écouter son corps </v>
      </c>
      <c r="E73" s="197" t="str">
        <f>IF(Accueil!$H$49=1,P73,IF(Accueil!$H$49=2,AA73,IF(Accueil!$H$49=3,AL73,P73)))</f>
        <v>fermeture / manque d'ambition / être dans sa carapace</v>
      </c>
      <c r="F73" s="197" t="str">
        <f>IF(Accueil!$H$49=1,Q73,IF(Accueil!$H$49=2,AB73,IF(Accueil!$H$49=3,AM73,Q73)))</f>
        <v xml:space="preserve">ouverture / avoir du temps pour soi </v>
      </c>
      <c r="G73" s="197" t="str">
        <f>IF(Accueil!$H$49=1,R73,IF(Accueil!$H$49=2,AC73,IF(Accueil!$H$49=3,AN73,R73)))</f>
        <v>conflit / tenir tête / vouloir tout décider / avoir le dernier mot</v>
      </c>
      <c r="H73" s="208" t="s">
        <v>14</v>
      </c>
      <c r="I73" s="206">
        <f t="shared" si="12"/>
        <v>11</v>
      </c>
      <c r="J73" s="209">
        <f t="shared" si="16"/>
        <v>11</v>
      </c>
      <c r="K73" s="198">
        <f t="shared" si="20"/>
        <v>0</v>
      </c>
      <c r="L73" s="210">
        <v>720</v>
      </c>
      <c r="M73" s="200" t="s">
        <v>87</v>
      </c>
      <c r="N73" s="200" t="s">
        <v>88</v>
      </c>
      <c r="O73" s="200" t="s">
        <v>1485</v>
      </c>
      <c r="P73" s="200" t="s">
        <v>1486</v>
      </c>
      <c r="Q73" s="200" t="s">
        <v>1487</v>
      </c>
      <c r="R73" s="200" t="s">
        <v>1488</v>
      </c>
      <c r="S73" s="211" t="s">
        <v>14</v>
      </c>
      <c r="T73" s="212">
        <f t="shared" si="13"/>
        <v>11</v>
      </c>
      <c r="U73" s="213">
        <f t="shared" si="17"/>
        <v>11</v>
      </c>
      <c r="V73" s="201">
        <f t="shared" si="21"/>
        <v>0</v>
      </c>
      <c r="W73" s="214">
        <v>720</v>
      </c>
      <c r="X73" s="3" t="s">
        <v>872</v>
      </c>
      <c r="Y73" s="3" t="s">
        <v>88</v>
      </c>
      <c r="Z73" s="3" t="s">
        <v>1489</v>
      </c>
      <c r="AA73" s="3" t="s">
        <v>1490</v>
      </c>
      <c r="AB73" s="3" t="s">
        <v>1491</v>
      </c>
      <c r="AC73" s="3" t="s">
        <v>1492</v>
      </c>
      <c r="AD73" s="215" t="s">
        <v>14</v>
      </c>
      <c r="AE73" s="216">
        <f t="shared" si="14"/>
        <v>11</v>
      </c>
      <c r="AF73" s="217">
        <f t="shared" si="18"/>
        <v>11</v>
      </c>
      <c r="AG73" s="204">
        <f t="shared" si="22"/>
        <v>0</v>
      </c>
      <c r="AH73" s="210">
        <v>720</v>
      </c>
      <c r="AI73" s="200" t="s">
        <v>87</v>
      </c>
      <c r="AJ73" s="200" t="s">
        <v>88</v>
      </c>
      <c r="AK73" s="200" t="s">
        <v>1485</v>
      </c>
      <c r="AL73" s="200" t="s">
        <v>1486</v>
      </c>
      <c r="AM73" s="200" t="s">
        <v>1487</v>
      </c>
      <c r="AN73" s="200" t="s">
        <v>1488</v>
      </c>
      <c r="AO73" s="211" t="s">
        <v>14</v>
      </c>
      <c r="AP73" s="212">
        <f t="shared" si="15"/>
        <v>11</v>
      </c>
      <c r="AQ73" s="213">
        <f t="shared" si="19"/>
        <v>11</v>
      </c>
      <c r="AR73" s="201">
        <f t="shared" si="23"/>
        <v>0</v>
      </c>
    </row>
    <row r="74" spans="1:44" ht="31.5" customHeight="1" x14ac:dyDescent="0.25">
      <c r="A74" s="207">
        <v>730</v>
      </c>
      <c r="B74" s="197" t="str">
        <f>IF(Accueil!$H$49=1,M74,IF(Accueil!$H$49=2,X74,IF(Accueil!$H$49=3,AI74,M74)))</f>
        <v>Cyan</v>
      </c>
      <c r="C74" s="197" t="str">
        <f>IF(Accueil!$H$49=1,N74,IF(Accueil!$H$49=2,Y74,IF(Accueil!$H$49=3,AJ74,N74)))</f>
        <v>C6</v>
      </c>
      <c r="D74" s="197" t="str">
        <f>IF(Accueil!$H$49=1,O74,IF(Accueil!$H$49=2,Z74,IF(Accueil!$H$49=3,AK74,O74)))</f>
        <v xml:space="preserve">besoin de se sacrifier pour les autres / besiond'en faire trop pour les autres </v>
      </c>
      <c r="E74" s="197" t="str">
        <f>IF(Accueil!$H$49=1,P74,IF(Accueil!$H$49=2,AA74,IF(Accueil!$H$49=3,AL74,P74)))</f>
        <v>ne pas écouter ses besoins</v>
      </c>
      <c r="F74" s="197" t="str">
        <f>IF(Accueil!$H$49=1,Q74,IF(Accueil!$H$49=2,AB74,IF(Accueil!$H$49=3,AM74,Q74)))</f>
        <v xml:space="preserve">équilibre entre donner et recevoir </v>
      </c>
      <c r="G74" s="197" t="str">
        <f>IF(Accueil!$H$49=1,R74,IF(Accueil!$H$49=2,AC74,IF(Accueil!$H$49=3,AN74,R74)))</f>
        <v>aller plus vite / stress / réprimer ses émotions</v>
      </c>
      <c r="H74" s="208" t="s">
        <v>14</v>
      </c>
      <c r="I74" s="206">
        <f t="shared" si="12"/>
        <v>11</v>
      </c>
      <c r="J74" s="209">
        <f t="shared" si="16"/>
        <v>11</v>
      </c>
      <c r="K74" s="198">
        <f t="shared" si="20"/>
        <v>0</v>
      </c>
      <c r="L74" s="210">
        <v>730</v>
      </c>
      <c r="M74" s="200" t="s">
        <v>87</v>
      </c>
      <c r="N74" s="200" t="s">
        <v>89</v>
      </c>
      <c r="O74" s="200" t="s">
        <v>1493</v>
      </c>
      <c r="P74" s="200" t="s">
        <v>90</v>
      </c>
      <c r="Q74" s="200" t="s">
        <v>91</v>
      </c>
      <c r="R74" s="200" t="s">
        <v>1494</v>
      </c>
      <c r="S74" s="211" t="s">
        <v>14</v>
      </c>
      <c r="T74" s="212">
        <f t="shared" si="13"/>
        <v>11</v>
      </c>
      <c r="U74" s="213">
        <f t="shared" si="17"/>
        <v>11</v>
      </c>
      <c r="V74" s="201">
        <f t="shared" si="21"/>
        <v>0</v>
      </c>
      <c r="W74" s="214">
        <v>730</v>
      </c>
      <c r="X74" s="3" t="s">
        <v>872</v>
      </c>
      <c r="Y74" s="3" t="s">
        <v>89</v>
      </c>
      <c r="Z74" s="3" t="s">
        <v>1495</v>
      </c>
      <c r="AA74" s="3" t="s">
        <v>1496</v>
      </c>
      <c r="AB74" s="3" t="s">
        <v>1497</v>
      </c>
      <c r="AC74" s="3" t="s">
        <v>1498</v>
      </c>
      <c r="AD74" s="215" t="s">
        <v>14</v>
      </c>
      <c r="AE74" s="216">
        <f t="shared" si="14"/>
        <v>11</v>
      </c>
      <c r="AF74" s="217">
        <f t="shared" si="18"/>
        <v>11</v>
      </c>
      <c r="AG74" s="204">
        <f t="shared" si="22"/>
        <v>0</v>
      </c>
      <c r="AH74" s="210">
        <v>730</v>
      </c>
      <c r="AI74" s="200" t="s">
        <v>87</v>
      </c>
      <c r="AJ74" s="200" t="s">
        <v>89</v>
      </c>
      <c r="AK74" s="200" t="s">
        <v>1493</v>
      </c>
      <c r="AL74" s="200" t="s">
        <v>90</v>
      </c>
      <c r="AM74" s="200" t="s">
        <v>91</v>
      </c>
      <c r="AN74" s="200" t="s">
        <v>1494</v>
      </c>
      <c r="AO74" s="211" t="s">
        <v>14</v>
      </c>
      <c r="AP74" s="212">
        <f t="shared" si="15"/>
        <v>11</v>
      </c>
      <c r="AQ74" s="213">
        <f t="shared" si="19"/>
        <v>11</v>
      </c>
      <c r="AR74" s="201">
        <f t="shared" si="23"/>
        <v>0</v>
      </c>
    </row>
    <row r="75" spans="1:44" ht="31.5" customHeight="1" x14ac:dyDescent="0.25">
      <c r="A75" s="207">
        <v>740</v>
      </c>
      <c r="B75" s="197" t="str">
        <f>IF(Accueil!$H$49=1,M75,IF(Accueil!$H$49=2,X75,IF(Accueil!$H$49=3,AI75,M75)))</f>
        <v>Cyan</v>
      </c>
      <c r="C75" s="197" t="str">
        <f>IF(Accueil!$H$49=1,N75,IF(Accueil!$H$49=2,Y75,IF(Accueil!$H$49=3,AJ75,N75)))</f>
        <v>thyroïde</v>
      </c>
      <c r="D75" s="197" t="str">
        <f>IF(Accueil!$H$49=1,O75,IF(Accueil!$H$49=2,Z75,IF(Accueil!$H$49=3,AK75,O75)))</f>
        <v xml:space="preserve">besoin d'exprimer ce qui est important / besoin de temps / délai dépassé / reporter </v>
      </c>
      <c r="E75" s="197" t="str">
        <f>IF(Accueil!$H$49=1,P75,IF(Accueil!$H$49=2,AA75,IF(Accueil!$H$49=3,AL75,P75)))</f>
        <v>non-dits / renoncer / ne pas accepter le vécu / nostalgie / manque de protection</v>
      </c>
      <c r="F75" s="197" t="str">
        <f>IF(Accueil!$H$49=1,Q75,IF(Accueil!$H$49=2,AB75,IF(Accueil!$H$49=3,AM75,Q75)))</f>
        <v xml:space="preserve">exprimer ses sentiments / spontanéité / honnêteté / prendre le temps </v>
      </c>
      <c r="G75" s="197" t="str">
        <f>IF(Accueil!$H$49=1,R75,IF(Accueil!$H$49=2,AC75,IF(Accueil!$H$49=3,AN75,R75)))</f>
        <v>aller plus vite / stress / deuil non fait</v>
      </c>
      <c r="H75" s="208" t="s">
        <v>11</v>
      </c>
      <c r="I75" s="206">
        <f t="shared" si="12"/>
        <v>11</v>
      </c>
      <c r="J75" s="209">
        <f t="shared" si="16"/>
        <v>11</v>
      </c>
      <c r="K75" s="198">
        <f t="shared" si="20"/>
        <v>0</v>
      </c>
      <c r="L75" s="210">
        <v>740</v>
      </c>
      <c r="M75" s="200" t="s">
        <v>87</v>
      </c>
      <c r="N75" s="200" t="s">
        <v>92</v>
      </c>
      <c r="O75" s="200" t="s">
        <v>1499</v>
      </c>
      <c r="P75" s="200" t="s">
        <v>1500</v>
      </c>
      <c r="Q75" s="200" t="s">
        <v>1501</v>
      </c>
      <c r="R75" s="200" t="s">
        <v>1502</v>
      </c>
      <c r="S75" s="211" t="s">
        <v>11</v>
      </c>
      <c r="T75" s="212">
        <f t="shared" si="13"/>
        <v>11</v>
      </c>
      <c r="U75" s="213">
        <f t="shared" si="17"/>
        <v>11</v>
      </c>
      <c r="V75" s="201">
        <f t="shared" si="21"/>
        <v>0</v>
      </c>
      <c r="W75" s="214">
        <v>740</v>
      </c>
      <c r="X75" s="3" t="s">
        <v>872</v>
      </c>
      <c r="Y75" s="3" t="s">
        <v>1503</v>
      </c>
      <c r="Z75" s="3" t="s">
        <v>1504</v>
      </c>
      <c r="AA75" s="3" t="s">
        <v>1505</v>
      </c>
      <c r="AB75" s="3" t="s">
        <v>1506</v>
      </c>
      <c r="AC75" s="3" t="s">
        <v>1507</v>
      </c>
      <c r="AD75" s="215" t="s">
        <v>11</v>
      </c>
      <c r="AE75" s="216">
        <f t="shared" si="14"/>
        <v>11</v>
      </c>
      <c r="AF75" s="217">
        <f t="shared" si="18"/>
        <v>11</v>
      </c>
      <c r="AG75" s="204">
        <f t="shared" si="22"/>
        <v>0</v>
      </c>
      <c r="AH75" s="210">
        <v>740</v>
      </c>
      <c r="AI75" s="200" t="s">
        <v>87</v>
      </c>
      <c r="AJ75" s="200" t="s">
        <v>92</v>
      </c>
      <c r="AK75" s="200" t="s">
        <v>1499</v>
      </c>
      <c r="AL75" s="200" t="s">
        <v>1500</v>
      </c>
      <c r="AM75" s="200" t="s">
        <v>1501</v>
      </c>
      <c r="AN75" s="200" t="s">
        <v>1502</v>
      </c>
      <c r="AO75" s="211" t="s">
        <v>11</v>
      </c>
      <c r="AP75" s="212">
        <f t="shared" si="15"/>
        <v>11</v>
      </c>
      <c r="AQ75" s="213">
        <f t="shared" si="19"/>
        <v>11</v>
      </c>
      <c r="AR75" s="201">
        <f t="shared" si="23"/>
        <v>0</v>
      </c>
    </row>
    <row r="76" spans="1:44" ht="31.5" customHeight="1" x14ac:dyDescent="0.25">
      <c r="A76" s="207">
        <v>750</v>
      </c>
      <c r="B76" s="197" t="str">
        <f>IF(Accueil!$H$49=1,M76,IF(Accueil!$H$49=2,X76,IF(Accueil!$H$49=3,AI76,M76)))</f>
        <v>Cyan</v>
      </c>
      <c r="C76" s="197" t="str">
        <f>IF(Accueil!$H$49=1,N76,IF(Accueil!$H$49=2,Y76,IF(Accueil!$H$49=3,AJ76,N76)))</f>
        <v>larynx</v>
      </c>
      <c r="D76" s="197" t="str">
        <f>IF(Accueil!$H$49=1,O76,IF(Accueil!$H$49=2,Z76,IF(Accueil!$H$49=3,AK76,O76)))</f>
        <v xml:space="preserve">besoin de liberté / besoin d'autonomie </v>
      </c>
      <c r="E76" s="197" t="str">
        <f>IF(Accueil!$H$49=1,P76,IF(Accueil!$H$49=2,AA76,IF(Accueil!$H$49=3,AL76,P76)))</f>
        <v>silence / non-dits / se sentir étouffé / envahi / pas libre / plein d'obligations</v>
      </c>
      <c r="F76" s="197" t="str">
        <f>IF(Accueil!$H$49=1,Q76,IF(Accueil!$H$49=2,AB76,IF(Accueil!$H$49=3,AM76,Q76)))</f>
        <v xml:space="preserve">écouter son cœur / résilience / s'ouvrir aux autres / équilibre des polarités / sincérité </v>
      </c>
      <c r="G76" s="197" t="str">
        <f>IF(Accueil!$H$49=1,R76,IF(Accueil!$H$49=2,AC76,IF(Accueil!$H$49=3,AN76,R76)))</f>
        <v>devoir se battre pour plus de liberté / refuser d'écouter son cœur</v>
      </c>
      <c r="H76" s="208" t="s">
        <v>11</v>
      </c>
      <c r="I76" s="206">
        <f t="shared" si="12"/>
        <v>11</v>
      </c>
      <c r="J76" s="209">
        <f t="shared" si="16"/>
        <v>11</v>
      </c>
      <c r="K76" s="198">
        <f t="shared" si="20"/>
        <v>0</v>
      </c>
      <c r="L76" s="210">
        <v>750</v>
      </c>
      <c r="M76" s="200" t="s">
        <v>87</v>
      </c>
      <c r="N76" s="200" t="s">
        <v>269</v>
      </c>
      <c r="O76" s="200" t="s">
        <v>1508</v>
      </c>
      <c r="P76" s="200" t="s">
        <v>1509</v>
      </c>
      <c r="Q76" s="200" t="s">
        <v>1510</v>
      </c>
      <c r="R76" s="200" t="s">
        <v>1511</v>
      </c>
      <c r="S76" s="211" t="s">
        <v>11</v>
      </c>
      <c r="T76" s="212">
        <f t="shared" si="13"/>
        <v>11</v>
      </c>
      <c r="U76" s="213">
        <f t="shared" si="17"/>
        <v>11</v>
      </c>
      <c r="V76" s="201">
        <f t="shared" si="21"/>
        <v>0</v>
      </c>
      <c r="W76" s="214">
        <v>750</v>
      </c>
      <c r="X76" s="3" t="s">
        <v>872</v>
      </c>
      <c r="Y76" s="3" t="s">
        <v>1512</v>
      </c>
      <c r="Z76" s="3" t="s">
        <v>1513</v>
      </c>
      <c r="AA76" s="3" t="s">
        <v>1514</v>
      </c>
      <c r="AB76" s="3" t="s">
        <v>1515</v>
      </c>
      <c r="AC76" s="3" t="s">
        <v>1516</v>
      </c>
      <c r="AD76" s="215" t="s">
        <v>11</v>
      </c>
      <c r="AE76" s="216">
        <f t="shared" si="14"/>
        <v>11</v>
      </c>
      <c r="AF76" s="217">
        <f t="shared" si="18"/>
        <v>11</v>
      </c>
      <c r="AG76" s="204">
        <f t="shared" si="22"/>
        <v>0</v>
      </c>
      <c r="AH76" s="210">
        <v>750</v>
      </c>
      <c r="AI76" s="200" t="s">
        <v>87</v>
      </c>
      <c r="AJ76" s="200" t="s">
        <v>269</v>
      </c>
      <c r="AK76" s="200" t="s">
        <v>1508</v>
      </c>
      <c r="AL76" s="200" t="s">
        <v>1509</v>
      </c>
      <c r="AM76" s="200" t="s">
        <v>1510</v>
      </c>
      <c r="AN76" s="200" t="s">
        <v>1511</v>
      </c>
      <c r="AO76" s="211" t="s">
        <v>11</v>
      </c>
      <c r="AP76" s="212">
        <f t="shared" si="15"/>
        <v>11</v>
      </c>
      <c r="AQ76" s="213">
        <f t="shared" si="19"/>
        <v>11</v>
      </c>
      <c r="AR76" s="201">
        <f t="shared" si="23"/>
        <v>0</v>
      </c>
    </row>
    <row r="77" spans="1:44" ht="31.5" customHeight="1" x14ac:dyDescent="0.25">
      <c r="A77" s="207">
        <v>760</v>
      </c>
      <c r="B77" s="197" t="str">
        <f>IF(Accueil!$H$49=1,M77,IF(Accueil!$H$49=2,X77,IF(Accueil!$H$49=3,AI77,M77)))</f>
        <v>Cyan</v>
      </c>
      <c r="C77" s="197" t="str">
        <f>IF(Accueil!$H$49=1,N77,IF(Accueil!$H$49=2,Y77,IF(Accueil!$H$49=3,AJ77,N77)))</f>
        <v>C5</v>
      </c>
      <c r="D77" s="197" t="str">
        <f>IF(Accueil!$H$49=1,O77,IF(Accueil!$H$49=2,Z77,IF(Accueil!$H$49=3,AK77,O77)))</f>
        <v xml:space="preserve">besoin de s'écouter / besoin de décider / besoin de trouver une solution ou sa voie </v>
      </c>
      <c r="E77" s="197" t="str">
        <f>IF(Accueil!$H$49=1,P77,IF(Accueil!$H$49=2,AA77,IF(Accueil!$H$49=3,AL77,P77)))</f>
        <v>manque de décision / d'écoute de soi / pas trouver ou voir de solution / ne pas suivre sa voie</v>
      </c>
      <c r="F77" s="197" t="str">
        <f>IF(Accueil!$H$49=1,Q77,IF(Accueil!$H$49=2,AB77,IF(Accueil!$H$49=3,AM77,Q77)))</f>
        <v xml:space="preserve">lâcher-prise / écoute intérieure / honnêteté envers soi / suivre sa vocation </v>
      </c>
      <c r="G77" s="197" t="str">
        <f>IF(Accueil!$H$49=1,R77,IF(Accueil!$H$49=2,AC77,IF(Accueil!$H$49=3,AN77,R77)))</f>
        <v>tourner en rond / trop réfléchir / refuser de suivre sa vocation</v>
      </c>
      <c r="H77" s="208" t="s">
        <v>14</v>
      </c>
      <c r="I77" s="206">
        <f t="shared" si="12"/>
        <v>11</v>
      </c>
      <c r="J77" s="209">
        <f t="shared" si="16"/>
        <v>11</v>
      </c>
      <c r="K77" s="198">
        <f t="shared" si="20"/>
        <v>0</v>
      </c>
      <c r="L77" s="210">
        <v>760</v>
      </c>
      <c r="M77" s="200" t="s">
        <v>87</v>
      </c>
      <c r="N77" s="200" t="s">
        <v>93</v>
      </c>
      <c r="O77" s="200" t="s">
        <v>1517</v>
      </c>
      <c r="P77" s="200" t="s">
        <v>1518</v>
      </c>
      <c r="Q77" s="200" t="s">
        <v>1519</v>
      </c>
      <c r="R77" s="200" t="s">
        <v>1520</v>
      </c>
      <c r="S77" s="211" t="s">
        <v>14</v>
      </c>
      <c r="T77" s="212">
        <f t="shared" si="13"/>
        <v>11</v>
      </c>
      <c r="U77" s="213">
        <f t="shared" si="17"/>
        <v>11</v>
      </c>
      <c r="V77" s="201">
        <f t="shared" si="21"/>
        <v>0</v>
      </c>
      <c r="W77" s="214">
        <v>760</v>
      </c>
      <c r="X77" s="3" t="s">
        <v>872</v>
      </c>
      <c r="Y77" s="3" t="s">
        <v>93</v>
      </c>
      <c r="Z77" s="3" t="s">
        <v>1521</v>
      </c>
      <c r="AA77" s="3" t="s">
        <v>1522</v>
      </c>
      <c r="AB77" s="3" t="s">
        <v>1523</v>
      </c>
      <c r="AC77" s="3" t="s">
        <v>1524</v>
      </c>
      <c r="AD77" s="215" t="s">
        <v>14</v>
      </c>
      <c r="AE77" s="216">
        <f t="shared" si="14"/>
        <v>11</v>
      </c>
      <c r="AF77" s="217">
        <f t="shared" si="18"/>
        <v>11</v>
      </c>
      <c r="AG77" s="204">
        <f t="shared" si="22"/>
        <v>0</v>
      </c>
      <c r="AH77" s="210">
        <v>760</v>
      </c>
      <c r="AI77" s="200" t="s">
        <v>87</v>
      </c>
      <c r="AJ77" s="200" t="s">
        <v>93</v>
      </c>
      <c r="AK77" s="200" t="s">
        <v>1517</v>
      </c>
      <c r="AL77" s="200" t="s">
        <v>1518</v>
      </c>
      <c r="AM77" s="200" t="s">
        <v>1519</v>
      </c>
      <c r="AN77" s="200" t="s">
        <v>1520</v>
      </c>
      <c r="AO77" s="211" t="s">
        <v>14</v>
      </c>
      <c r="AP77" s="212">
        <f t="shared" si="15"/>
        <v>11</v>
      </c>
      <c r="AQ77" s="213">
        <f t="shared" si="19"/>
        <v>11</v>
      </c>
      <c r="AR77" s="201">
        <f t="shared" si="23"/>
        <v>0</v>
      </c>
    </row>
    <row r="78" spans="1:44" ht="31.5" customHeight="1" x14ac:dyDescent="0.25">
      <c r="A78" s="207">
        <v>770</v>
      </c>
      <c r="B78" s="197" t="str">
        <f>IF(Accueil!$H$49=1,M78,IF(Accueil!$H$49=2,X78,IF(Accueil!$H$49=3,AI78,M78)))</f>
        <v>Cyan</v>
      </c>
      <c r="C78" s="197" t="str">
        <f>IF(Accueil!$H$49=1,N78,IF(Accueil!$H$49=2,Y78,IF(Accueil!$H$49=3,AJ78,N78)))</f>
        <v>ganglions</v>
      </c>
      <c r="D78" s="197" t="str">
        <f>IF(Accueil!$H$49=1,O78,IF(Accueil!$H$49=2,Z78,IF(Accueil!$H$49=3,AK78,O78)))</f>
        <v xml:space="preserve">besoin de se sentir protégé et en sécurité </v>
      </c>
      <c r="E78" s="197" t="str">
        <f>IF(Accueil!$H$49=1,P78,IF(Accueil!$H$49=2,AA78,IF(Accueil!$H$49=3,AL78,P78)))</f>
        <v>sensibilité accrue à tout / vulnérabilité</v>
      </c>
      <c r="F78" s="197" t="str">
        <f>IF(Accueil!$H$49=1,Q78,IF(Accueil!$H$49=2,AB78,IF(Accueil!$H$49=3,AM78,Q78)))</f>
        <v xml:space="preserve">se sentir en sécurité / en confiance / protégé </v>
      </c>
      <c r="G78" s="197" t="str">
        <f>IF(Accueil!$H$49=1,R78,IF(Accueil!$H$49=2,AC78,IF(Accueil!$H$49=3,AN78,R78)))</f>
        <v>devoir se battre / devoir se protéger</v>
      </c>
      <c r="H78" s="208" t="s">
        <v>11</v>
      </c>
      <c r="I78" s="206">
        <f t="shared" si="12"/>
        <v>11</v>
      </c>
      <c r="J78" s="209">
        <f t="shared" si="16"/>
        <v>11</v>
      </c>
      <c r="K78" s="198">
        <f t="shared" si="20"/>
        <v>0</v>
      </c>
      <c r="L78" s="210">
        <v>770</v>
      </c>
      <c r="M78" s="200" t="s">
        <v>87</v>
      </c>
      <c r="N78" s="200" t="s">
        <v>94</v>
      </c>
      <c r="O78" s="200" t="s">
        <v>1525</v>
      </c>
      <c r="P78" s="200" t="s">
        <v>1526</v>
      </c>
      <c r="Q78" s="200" t="s">
        <v>1527</v>
      </c>
      <c r="R78" s="200" t="s">
        <v>1528</v>
      </c>
      <c r="S78" s="211" t="s">
        <v>11</v>
      </c>
      <c r="T78" s="212">
        <f t="shared" si="13"/>
        <v>11</v>
      </c>
      <c r="U78" s="213">
        <f t="shared" si="17"/>
        <v>11</v>
      </c>
      <c r="V78" s="201">
        <f t="shared" si="21"/>
        <v>0</v>
      </c>
      <c r="W78" s="214">
        <v>770</v>
      </c>
      <c r="X78" s="3" t="s">
        <v>872</v>
      </c>
      <c r="Y78" s="3" t="s">
        <v>1529</v>
      </c>
      <c r="Z78" s="3" t="s">
        <v>1530</v>
      </c>
      <c r="AA78" s="3" t="s">
        <v>1531</v>
      </c>
      <c r="AB78" s="3" t="s">
        <v>1532</v>
      </c>
      <c r="AC78" s="3" t="s">
        <v>1533</v>
      </c>
      <c r="AD78" s="215" t="s">
        <v>11</v>
      </c>
      <c r="AE78" s="216">
        <f t="shared" si="14"/>
        <v>11</v>
      </c>
      <c r="AF78" s="217">
        <f t="shared" si="18"/>
        <v>11</v>
      </c>
      <c r="AG78" s="204">
        <f t="shared" si="22"/>
        <v>0</v>
      </c>
      <c r="AH78" s="210">
        <v>770</v>
      </c>
      <c r="AI78" s="200" t="s">
        <v>87</v>
      </c>
      <c r="AJ78" s="200" t="s">
        <v>94</v>
      </c>
      <c r="AK78" s="200" t="s">
        <v>1525</v>
      </c>
      <c r="AL78" s="200" t="s">
        <v>1526</v>
      </c>
      <c r="AM78" s="200" t="s">
        <v>1527</v>
      </c>
      <c r="AN78" s="200" t="s">
        <v>1528</v>
      </c>
      <c r="AO78" s="211" t="s">
        <v>11</v>
      </c>
      <c r="AP78" s="212">
        <f t="shared" si="15"/>
        <v>11</v>
      </c>
      <c r="AQ78" s="213">
        <f t="shared" si="19"/>
        <v>11</v>
      </c>
      <c r="AR78" s="201">
        <f t="shared" si="23"/>
        <v>0</v>
      </c>
    </row>
    <row r="79" spans="1:44" ht="31.5" customHeight="1" x14ac:dyDescent="0.25">
      <c r="A79" s="207">
        <v>780</v>
      </c>
      <c r="B79" s="197" t="str">
        <f>IF(Accueil!$H$49=1,M79,IF(Accueil!$H$49=2,X79,IF(Accueil!$H$49=3,AI79,M79)))</f>
        <v>Bleu</v>
      </c>
      <c r="C79" s="197" t="str">
        <f>IF(Accueil!$H$49=1,N79,IF(Accueil!$H$49=2,Y79,IF(Accueil!$H$49=3,AJ79,N79)))</f>
        <v>menton</v>
      </c>
      <c r="D79" s="197" t="str">
        <f>IF(Accueil!$H$49=1,O79,IF(Accueil!$H$49=2,Z79,IF(Accueil!$H$49=3,AK79,O79)))</f>
        <v xml:space="preserve">besoin de commander / avoir une forte volonté </v>
      </c>
      <c r="E79" s="197" t="str">
        <f>IF(Accueil!$H$49=1,P79,IF(Accueil!$H$49=2,AA79,IF(Accueil!$H$49=3,AL79,P79)))</f>
        <v>manque de volonté / cesser de résister / apathie / suivre</v>
      </c>
      <c r="F79" s="197" t="str">
        <f>IF(Accueil!$H$49=1,Q79,IF(Accueil!$H$49=2,AB79,IF(Accueil!$H$49=3,AM79,Q79)))</f>
        <v xml:space="preserve">autorité naturelle / inspirer confiance </v>
      </c>
      <c r="G79" s="197" t="str">
        <f>IF(Accueil!$H$49=1,R79,IF(Accueil!$H$49=2,AC79,IF(Accueil!$H$49=3,AN79,R79)))</f>
        <v>stress / peurs / insécurité / tenir tête / vouloir tout diriger</v>
      </c>
      <c r="H79" s="208" t="s">
        <v>11</v>
      </c>
      <c r="I79" s="206">
        <f t="shared" si="12"/>
        <v>12</v>
      </c>
      <c r="J79" s="209">
        <f t="shared" si="16"/>
        <v>12</v>
      </c>
      <c r="K79" s="198">
        <f t="shared" si="20"/>
        <v>0</v>
      </c>
      <c r="L79" s="210">
        <v>780</v>
      </c>
      <c r="M79" s="200" t="s">
        <v>95</v>
      </c>
      <c r="N79" s="200" t="s">
        <v>96</v>
      </c>
      <c r="O79" s="200" t="s">
        <v>1534</v>
      </c>
      <c r="P79" s="200" t="s">
        <v>1535</v>
      </c>
      <c r="Q79" s="200" t="s">
        <v>1536</v>
      </c>
      <c r="R79" s="200" t="s">
        <v>1537</v>
      </c>
      <c r="S79" s="211" t="s">
        <v>11</v>
      </c>
      <c r="T79" s="212">
        <f t="shared" si="13"/>
        <v>12</v>
      </c>
      <c r="U79" s="213">
        <f t="shared" si="17"/>
        <v>12</v>
      </c>
      <c r="V79" s="201">
        <f t="shared" si="21"/>
        <v>0</v>
      </c>
      <c r="W79" s="214">
        <v>780</v>
      </c>
      <c r="X79" s="3" t="s">
        <v>871</v>
      </c>
      <c r="Y79" s="3" t="s">
        <v>1538</v>
      </c>
      <c r="Z79" s="3" t="s">
        <v>1539</v>
      </c>
      <c r="AA79" s="3" t="s">
        <v>1540</v>
      </c>
      <c r="AB79" s="3" t="s">
        <v>1541</v>
      </c>
      <c r="AC79" s="3" t="s">
        <v>1542</v>
      </c>
      <c r="AD79" s="215" t="s">
        <v>11</v>
      </c>
      <c r="AE79" s="216">
        <f t="shared" si="14"/>
        <v>12</v>
      </c>
      <c r="AF79" s="217">
        <f t="shared" si="18"/>
        <v>12</v>
      </c>
      <c r="AG79" s="204">
        <f t="shared" si="22"/>
        <v>0</v>
      </c>
      <c r="AH79" s="210">
        <v>780</v>
      </c>
      <c r="AI79" s="200" t="s">
        <v>95</v>
      </c>
      <c r="AJ79" s="200" t="s">
        <v>96</v>
      </c>
      <c r="AK79" s="200" t="s">
        <v>1534</v>
      </c>
      <c r="AL79" s="200" t="s">
        <v>1535</v>
      </c>
      <c r="AM79" s="200" t="s">
        <v>1536</v>
      </c>
      <c r="AN79" s="200" t="s">
        <v>1537</v>
      </c>
      <c r="AO79" s="211" t="s">
        <v>11</v>
      </c>
      <c r="AP79" s="212">
        <f t="shared" si="15"/>
        <v>12</v>
      </c>
      <c r="AQ79" s="213">
        <f t="shared" si="19"/>
        <v>12</v>
      </c>
      <c r="AR79" s="201">
        <f t="shared" si="23"/>
        <v>0</v>
      </c>
    </row>
    <row r="80" spans="1:44" ht="31.5" customHeight="1" x14ac:dyDescent="0.25">
      <c r="A80" s="207">
        <v>790</v>
      </c>
      <c r="B80" s="197" t="str">
        <f>IF(Accueil!$H$49=1,M80,IF(Accueil!$H$49=2,X80,IF(Accueil!$H$49=3,AI80,M80)))</f>
        <v>Bleu</v>
      </c>
      <c r="C80" s="197" t="str">
        <f>IF(Accueil!$H$49=1,N80,IF(Accueil!$H$49=2,Y80,IF(Accueil!$H$49=3,AJ80,N80)))</f>
        <v>dents</v>
      </c>
      <c r="D80" s="197" t="str">
        <f>IF(Accueil!$H$49=1,O80,IF(Accueil!$H$49=2,Z80,IF(Accueil!$H$49=3,AK80,O80)))</f>
        <v xml:space="preserve">besoin de prendre sa place / besoin de maintenir sa décision ou sa position </v>
      </c>
      <c r="E80" s="197" t="str">
        <f>IF(Accueil!$H$49=1,P80,IF(Accueil!$H$49=2,AA80,IF(Accueil!$H$49=3,AL80,P80)))</f>
        <v>lâcher le morceau / accepter un compromis</v>
      </c>
      <c r="F80" s="197" t="str">
        <f>IF(Accueil!$H$49=1,Q80,IF(Accueil!$H$49=2,AB80,IF(Accueil!$H$49=3,AM80,Q80)))</f>
        <v xml:space="preserve">rester neutre / être à sa place / proposer un compromis </v>
      </c>
      <c r="G80" s="197" t="str">
        <f>IF(Accueil!$H$49=1,R80,IF(Accueil!$H$49=2,AC80,IF(Accueil!$H$49=3,AN80,R80)))</f>
        <v>devoir défendre sa place ou sa position / déterminé / en colère</v>
      </c>
      <c r="H80" s="208" t="s">
        <v>11</v>
      </c>
      <c r="I80" s="206">
        <f t="shared" si="12"/>
        <v>12</v>
      </c>
      <c r="J80" s="209">
        <f t="shared" si="16"/>
        <v>12</v>
      </c>
      <c r="K80" s="198">
        <f t="shared" si="20"/>
        <v>0</v>
      </c>
      <c r="L80" s="210">
        <v>790</v>
      </c>
      <c r="M80" s="200" t="s">
        <v>95</v>
      </c>
      <c r="N80" s="200" t="s">
        <v>97</v>
      </c>
      <c r="O80" s="200" t="s">
        <v>1543</v>
      </c>
      <c r="P80" s="200" t="s">
        <v>1544</v>
      </c>
      <c r="Q80" s="200" t="s">
        <v>1545</v>
      </c>
      <c r="R80" s="200" t="s">
        <v>1546</v>
      </c>
      <c r="S80" s="211" t="s">
        <v>11</v>
      </c>
      <c r="T80" s="212">
        <f t="shared" si="13"/>
        <v>12</v>
      </c>
      <c r="U80" s="213">
        <f t="shared" si="17"/>
        <v>12</v>
      </c>
      <c r="V80" s="201">
        <f t="shared" si="21"/>
        <v>0</v>
      </c>
      <c r="W80" s="214">
        <v>790</v>
      </c>
      <c r="X80" s="3" t="s">
        <v>871</v>
      </c>
      <c r="Y80" s="3" t="s">
        <v>1547</v>
      </c>
      <c r="Z80" s="3" t="s">
        <v>1548</v>
      </c>
      <c r="AA80" s="3" t="s">
        <v>1549</v>
      </c>
      <c r="AB80" s="3" t="s">
        <v>1550</v>
      </c>
      <c r="AC80" s="3" t="s">
        <v>1551</v>
      </c>
      <c r="AD80" s="215" t="s">
        <v>11</v>
      </c>
      <c r="AE80" s="216">
        <f t="shared" si="14"/>
        <v>12</v>
      </c>
      <c r="AF80" s="217">
        <f t="shared" si="18"/>
        <v>12</v>
      </c>
      <c r="AG80" s="204">
        <f t="shared" si="22"/>
        <v>0</v>
      </c>
      <c r="AH80" s="210">
        <v>790</v>
      </c>
      <c r="AI80" s="200" t="s">
        <v>95</v>
      </c>
      <c r="AJ80" s="200" t="s">
        <v>97</v>
      </c>
      <c r="AK80" s="200" t="s">
        <v>1543</v>
      </c>
      <c r="AL80" s="200" t="s">
        <v>1544</v>
      </c>
      <c r="AM80" s="200" t="s">
        <v>1545</v>
      </c>
      <c r="AN80" s="200" t="s">
        <v>1546</v>
      </c>
      <c r="AO80" s="211" t="s">
        <v>11</v>
      </c>
      <c r="AP80" s="212">
        <f t="shared" si="15"/>
        <v>12</v>
      </c>
      <c r="AQ80" s="213">
        <f t="shared" si="19"/>
        <v>12</v>
      </c>
      <c r="AR80" s="201">
        <f t="shared" si="23"/>
        <v>0</v>
      </c>
    </row>
    <row r="81" spans="1:44" ht="31.5" customHeight="1" x14ac:dyDescent="0.25">
      <c r="A81" s="207">
        <v>800</v>
      </c>
      <c r="B81" s="197" t="str">
        <f>IF(Accueil!$H$49=1,M81,IF(Accueil!$H$49=2,X81,IF(Accueil!$H$49=3,AI81,M81)))</f>
        <v>Bleu</v>
      </c>
      <c r="C81" s="197" t="str">
        <f>IF(Accueil!$H$49=1,N81,IF(Accueil!$H$49=2,Y81,IF(Accueil!$H$49=3,AJ81,N81)))</f>
        <v>bouche/langue</v>
      </c>
      <c r="D81" s="197" t="str">
        <f>IF(Accueil!$H$49=1,O81,IF(Accueil!$H$49=2,Z81,IF(Accueil!$H$49=3,AK81,O81)))</f>
        <v xml:space="preserve">besoin de s'ouvrir à l'environnement ou aux autres / besoin de s'ouvrir aux plaisirs de la vie </v>
      </c>
      <c r="E81" s="197" t="str">
        <f>IF(Accueil!$H$49=1,P81,IF(Accueil!$H$49=2,AA81,IF(Accueil!$H$49=3,AL81,P81)))</f>
        <v>garder le silence / ascétisme / renoncement aux plaisirs</v>
      </c>
      <c r="F81" s="197" t="str">
        <f>IF(Accueil!$H$49=1,Q81,IF(Accueil!$H$49=2,AB81,IF(Accueil!$H$49=3,AM81,Q81)))</f>
        <v>apprécier la vie / gratitude</v>
      </c>
      <c r="G81" s="197" t="str">
        <f>IF(Accueil!$H$49=1,R81,IF(Accueil!$H$49=2,AC81,IF(Accueil!$H$49=3,AN81,R81)))</f>
        <v>avoir des envies excessives ou réprimer des envies</v>
      </c>
      <c r="H81" s="208" t="s">
        <v>11</v>
      </c>
      <c r="I81" s="206">
        <f t="shared" ref="I81:I144" si="24">IF(B81=B79,I79,I79+1)</f>
        <v>12</v>
      </c>
      <c r="J81" s="209">
        <f t="shared" si="16"/>
        <v>12</v>
      </c>
      <c r="K81" s="198">
        <f t="shared" si="20"/>
        <v>0</v>
      </c>
      <c r="L81" s="210">
        <v>800</v>
      </c>
      <c r="M81" s="200" t="s">
        <v>95</v>
      </c>
      <c r="N81" s="200" t="s">
        <v>270</v>
      </c>
      <c r="O81" s="200" t="s">
        <v>1552</v>
      </c>
      <c r="P81" s="200" t="s">
        <v>1553</v>
      </c>
      <c r="Q81" s="200" t="s">
        <v>1554</v>
      </c>
      <c r="R81" s="200" t="s">
        <v>98</v>
      </c>
      <c r="S81" s="211" t="s">
        <v>11</v>
      </c>
      <c r="T81" s="212">
        <f t="shared" ref="T81:T144" si="25">IF(M81=M79,T79,T79+1)</f>
        <v>12</v>
      </c>
      <c r="U81" s="213">
        <f t="shared" si="17"/>
        <v>12</v>
      </c>
      <c r="V81" s="201">
        <f t="shared" si="21"/>
        <v>0</v>
      </c>
      <c r="W81" s="214">
        <v>800</v>
      </c>
      <c r="X81" s="3" t="s">
        <v>871</v>
      </c>
      <c r="Y81" s="3" t="s">
        <v>1555</v>
      </c>
      <c r="Z81" s="3" t="s">
        <v>1556</v>
      </c>
      <c r="AA81" s="3" t="s">
        <v>1557</v>
      </c>
      <c r="AB81" s="3" t="s">
        <v>1558</v>
      </c>
      <c r="AC81" s="3" t="s">
        <v>1559</v>
      </c>
      <c r="AD81" s="215" t="s">
        <v>11</v>
      </c>
      <c r="AE81" s="216">
        <f t="shared" ref="AE81:AE144" si="26">IF(X81=X79,AE79,AE79+1)</f>
        <v>12</v>
      </c>
      <c r="AF81" s="217">
        <f t="shared" si="18"/>
        <v>12</v>
      </c>
      <c r="AG81" s="204">
        <f t="shared" si="22"/>
        <v>0</v>
      </c>
      <c r="AH81" s="210">
        <v>800</v>
      </c>
      <c r="AI81" s="200" t="s">
        <v>95</v>
      </c>
      <c r="AJ81" s="200" t="s">
        <v>270</v>
      </c>
      <c r="AK81" s="200" t="s">
        <v>1552</v>
      </c>
      <c r="AL81" s="200" t="s">
        <v>1553</v>
      </c>
      <c r="AM81" s="200" t="s">
        <v>1554</v>
      </c>
      <c r="AN81" s="200" t="s">
        <v>98</v>
      </c>
      <c r="AO81" s="211" t="s">
        <v>11</v>
      </c>
      <c r="AP81" s="212">
        <f t="shared" ref="AP81:AP144" si="27">IF(AI81=AI79,AP79,AP79+1)</f>
        <v>12</v>
      </c>
      <c r="AQ81" s="213">
        <f t="shared" si="19"/>
        <v>12</v>
      </c>
      <c r="AR81" s="201">
        <f t="shared" si="23"/>
        <v>0</v>
      </c>
    </row>
    <row r="82" spans="1:44" ht="31.5" customHeight="1" x14ac:dyDescent="0.25">
      <c r="A82" s="207">
        <v>810</v>
      </c>
      <c r="B82" s="197" t="str">
        <f>IF(Accueil!$H$49=1,M82,IF(Accueil!$H$49=2,X82,IF(Accueil!$H$49=3,AI82,M82)))</f>
        <v>Bleu</v>
      </c>
      <c r="C82" s="197" t="str">
        <f>IF(Accueil!$H$49=1,N82,IF(Accueil!$H$49=2,Y82,IF(Accueil!$H$49=3,AJ82,N82)))</f>
        <v>C4</v>
      </c>
      <c r="D82" s="197" t="str">
        <f>IF(Accueil!$H$49=1,O82,IF(Accueil!$H$49=2,Z82,IF(Accueil!$H$49=3,AK82,O82)))</f>
        <v xml:space="preserve">besoin d'en faire trop / culpabiliser si l'on en fait pas assez </v>
      </c>
      <c r="E82" s="197" t="str">
        <f>IF(Accueil!$H$49=1,P82,IF(Accueil!$H$49=2,AA82,IF(Accueil!$H$49=3,AL82,P82)))</f>
        <v>peur de ne pas en faire assez / ne pas voir ses priorités</v>
      </c>
      <c r="F82" s="197" t="str">
        <f>IF(Accueil!$H$49=1,Q82,IF(Accueil!$H$49=2,AB82,IF(Accueil!$H$49=3,AM82,Q82)))</f>
        <v>voir ses priorités / avoir du recul / capacité à rire de soi</v>
      </c>
      <c r="G82" s="197" t="str">
        <f>IF(Accueil!$H$49=1,R82,IF(Accueil!$H$49=2,AC82,IF(Accueil!$H$49=3,AN82,R82)))</f>
        <v>ruminer sa culpabilité ou sa colère</v>
      </c>
      <c r="H82" s="208" t="s">
        <v>14</v>
      </c>
      <c r="I82" s="206">
        <f t="shared" si="24"/>
        <v>12</v>
      </c>
      <c r="J82" s="209">
        <f t="shared" si="16"/>
        <v>12</v>
      </c>
      <c r="K82" s="198">
        <f t="shared" si="20"/>
        <v>0</v>
      </c>
      <c r="L82" s="210">
        <v>810</v>
      </c>
      <c r="M82" s="200" t="s">
        <v>95</v>
      </c>
      <c r="N82" s="200" t="s">
        <v>99</v>
      </c>
      <c r="O82" s="200" t="s">
        <v>1560</v>
      </c>
      <c r="P82" s="200" t="s">
        <v>1561</v>
      </c>
      <c r="Q82" s="200" t="s">
        <v>1562</v>
      </c>
      <c r="R82" s="200" t="s">
        <v>100</v>
      </c>
      <c r="S82" s="211" t="s">
        <v>14</v>
      </c>
      <c r="T82" s="212">
        <f t="shared" si="25"/>
        <v>12</v>
      </c>
      <c r="U82" s="213">
        <f t="shared" si="17"/>
        <v>12</v>
      </c>
      <c r="V82" s="201">
        <f t="shared" si="21"/>
        <v>0</v>
      </c>
      <c r="W82" s="214">
        <v>810</v>
      </c>
      <c r="X82" s="3" t="s">
        <v>871</v>
      </c>
      <c r="Y82" s="3" t="s">
        <v>99</v>
      </c>
      <c r="Z82" s="3" t="s">
        <v>1563</v>
      </c>
      <c r="AA82" s="3" t="s">
        <v>1564</v>
      </c>
      <c r="AB82" s="3" t="s">
        <v>1565</v>
      </c>
      <c r="AC82" s="3" t="s">
        <v>1566</v>
      </c>
      <c r="AD82" s="215" t="s">
        <v>14</v>
      </c>
      <c r="AE82" s="216">
        <f t="shared" si="26"/>
        <v>12</v>
      </c>
      <c r="AF82" s="217">
        <f t="shared" si="18"/>
        <v>12</v>
      </c>
      <c r="AG82" s="204">
        <f t="shared" si="22"/>
        <v>0</v>
      </c>
      <c r="AH82" s="210">
        <v>810</v>
      </c>
      <c r="AI82" s="200" t="s">
        <v>95</v>
      </c>
      <c r="AJ82" s="200" t="s">
        <v>99</v>
      </c>
      <c r="AK82" s="200" t="s">
        <v>1560</v>
      </c>
      <c r="AL82" s="200" t="s">
        <v>1561</v>
      </c>
      <c r="AM82" s="200" t="s">
        <v>1562</v>
      </c>
      <c r="AN82" s="200" t="s">
        <v>100</v>
      </c>
      <c r="AO82" s="211" t="s">
        <v>14</v>
      </c>
      <c r="AP82" s="212">
        <f t="shared" si="27"/>
        <v>12</v>
      </c>
      <c r="AQ82" s="213">
        <f t="shared" si="19"/>
        <v>12</v>
      </c>
      <c r="AR82" s="201">
        <f t="shared" si="23"/>
        <v>0</v>
      </c>
    </row>
    <row r="83" spans="1:44" ht="31.5" customHeight="1" x14ac:dyDescent="0.25">
      <c r="A83" s="207">
        <v>820</v>
      </c>
      <c r="B83" s="197" t="str">
        <f>IF(Accueil!$H$49=1,M83,IF(Accueil!$H$49=2,X83,IF(Accueil!$H$49=3,AI83,M83)))</f>
        <v>Bleu</v>
      </c>
      <c r="C83" s="197" t="str">
        <f>IF(Accueil!$H$49=1,N83,IF(Accueil!$H$49=2,Y83,IF(Accueil!$H$49=3,AJ83,N83)))</f>
        <v>machoire</v>
      </c>
      <c r="D83" s="197" t="str">
        <f>IF(Accueil!$H$49=1,O83,IF(Accueil!$H$49=2,Z83,IF(Accueil!$H$49=3,AK83,O83)))</f>
        <v xml:space="preserve">besoin de stabilité / besoin de faire sa place / besoin de tenir le coup </v>
      </c>
      <c r="E83" s="197" t="str">
        <f>IF(Accueil!$H$49=1,P83,IF(Accueil!$H$49=2,AA83,IF(Accueil!$H$49=3,AL83,P83)))</f>
        <v>se faire bouffer / se faire prendre sa place / abandonner / renoncer</v>
      </c>
      <c r="F83" s="197" t="str">
        <f>IF(Accueil!$H$49=1,Q83,IF(Accueil!$H$49=2,AB83,IF(Accueil!$H$49=3,AM83,Q83)))</f>
        <v>relâcher / ne plus résister / se détendre</v>
      </c>
      <c r="G83" s="197" t="str">
        <f>IF(Accueil!$H$49=1,R83,IF(Accueil!$H$49=2,AC83,IF(Accueil!$H$49=3,AN83,R83)))</f>
        <v>ne jamais relacher / serrer les dents</v>
      </c>
      <c r="H83" s="208" t="s">
        <v>11</v>
      </c>
      <c r="I83" s="206">
        <f t="shared" si="24"/>
        <v>12</v>
      </c>
      <c r="J83" s="209">
        <f t="shared" si="16"/>
        <v>12</v>
      </c>
      <c r="K83" s="198">
        <f t="shared" si="20"/>
        <v>0</v>
      </c>
      <c r="L83" s="210">
        <v>820</v>
      </c>
      <c r="M83" s="200" t="s">
        <v>95</v>
      </c>
      <c r="N83" s="200" t="s">
        <v>101</v>
      </c>
      <c r="O83" s="200" t="s">
        <v>1567</v>
      </c>
      <c r="P83" s="200" t="s">
        <v>1568</v>
      </c>
      <c r="Q83" s="200" t="s">
        <v>1569</v>
      </c>
      <c r="R83" s="200" t="s">
        <v>1570</v>
      </c>
      <c r="S83" s="211" t="s">
        <v>11</v>
      </c>
      <c r="T83" s="212">
        <f t="shared" si="25"/>
        <v>12</v>
      </c>
      <c r="U83" s="213">
        <f t="shared" si="17"/>
        <v>12</v>
      </c>
      <c r="V83" s="201">
        <f t="shared" si="21"/>
        <v>0</v>
      </c>
      <c r="W83" s="214">
        <v>820</v>
      </c>
      <c r="X83" s="3" t="s">
        <v>871</v>
      </c>
      <c r="Y83" s="3" t="s">
        <v>1571</v>
      </c>
      <c r="Z83" s="3" t="s">
        <v>1572</v>
      </c>
      <c r="AA83" s="3" t="s">
        <v>1573</v>
      </c>
      <c r="AB83" s="3" t="s">
        <v>1574</v>
      </c>
      <c r="AC83" s="3" t="s">
        <v>1575</v>
      </c>
      <c r="AD83" s="215" t="s">
        <v>11</v>
      </c>
      <c r="AE83" s="216">
        <f t="shared" si="26"/>
        <v>12</v>
      </c>
      <c r="AF83" s="217">
        <f t="shared" si="18"/>
        <v>12</v>
      </c>
      <c r="AG83" s="204">
        <f t="shared" si="22"/>
        <v>0</v>
      </c>
      <c r="AH83" s="210">
        <v>820</v>
      </c>
      <c r="AI83" s="200" t="s">
        <v>95</v>
      </c>
      <c r="AJ83" s="200" t="s">
        <v>101</v>
      </c>
      <c r="AK83" s="200" t="s">
        <v>1567</v>
      </c>
      <c r="AL83" s="200" t="s">
        <v>1568</v>
      </c>
      <c r="AM83" s="200" t="s">
        <v>1569</v>
      </c>
      <c r="AN83" s="200" t="s">
        <v>1570</v>
      </c>
      <c r="AO83" s="211" t="s">
        <v>11</v>
      </c>
      <c r="AP83" s="212">
        <f t="shared" si="27"/>
        <v>12</v>
      </c>
      <c r="AQ83" s="213">
        <f t="shared" si="19"/>
        <v>12</v>
      </c>
      <c r="AR83" s="201">
        <f t="shared" si="23"/>
        <v>0</v>
      </c>
    </row>
    <row r="84" spans="1:44" ht="31.5" customHeight="1" x14ac:dyDescent="0.25">
      <c r="A84" s="207">
        <v>830</v>
      </c>
      <c r="B84" s="197" t="str">
        <f>IF(Accueil!$H$49=1,M84,IF(Accueil!$H$49=2,X84,IF(Accueil!$H$49=3,AI84,M84)))</f>
        <v>Bleu</v>
      </c>
      <c r="C84" s="197" t="str">
        <f>IF(Accueil!$H$49=1,N84,IF(Accueil!$H$49=2,Y84,IF(Accueil!$H$49=3,AJ84,N84)))</f>
        <v>sinus</v>
      </c>
      <c r="D84" s="197" t="str">
        <f>IF(Accueil!$H$49=1,O84,IF(Accueil!$H$49=2,Z84,IF(Accueil!$H$49=3,AK84,O84)))</f>
        <v xml:space="preserve">besoin d'avoir son espace vital / besoin de se sentir protégé </v>
      </c>
      <c r="E84" s="197" t="str">
        <f>IF(Accueil!$H$49=1,P84,IF(Accueil!$H$49=2,AA84,IF(Accueil!$H$49=3,AL84,P84)))</f>
        <v>forte empathie / être dans sa bulle / perte des repères</v>
      </c>
      <c r="F84" s="197" t="str">
        <f>IF(Accueil!$H$49=1,Q84,IF(Accueil!$H$49=2,AB84,IF(Accueil!$H$49=3,AM84,Q84)))</f>
        <v xml:space="preserve">enfant intérieur en sécurité </v>
      </c>
      <c r="G84" s="197" t="str">
        <f>IF(Accueil!$H$49=1,R84,IF(Accueil!$H$49=2,AC84,IF(Accueil!$H$49=3,AN84,R84)))</f>
        <v>être à l'affût / sentir un danger / devoir défendre son espace vital</v>
      </c>
      <c r="H84" s="208" t="s">
        <v>11</v>
      </c>
      <c r="I84" s="206">
        <f t="shared" si="24"/>
        <v>12</v>
      </c>
      <c r="J84" s="209">
        <f t="shared" si="16"/>
        <v>12</v>
      </c>
      <c r="K84" s="198">
        <f t="shared" si="20"/>
        <v>0</v>
      </c>
      <c r="L84" s="210">
        <v>830</v>
      </c>
      <c r="M84" s="200" t="s">
        <v>95</v>
      </c>
      <c r="N84" s="200" t="s">
        <v>102</v>
      </c>
      <c r="O84" s="200" t="s">
        <v>1576</v>
      </c>
      <c r="P84" s="200" t="s">
        <v>1577</v>
      </c>
      <c r="Q84" s="200" t="s">
        <v>103</v>
      </c>
      <c r="R84" s="200" t="s">
        <v>1578</v>
      </c>
      <c r="S84" s="211" t="s">
        <v>11</v>
      </c>
      <c r="T84" s="212">
        <f t="shared" si="25"/>
        <v>12</v>
      </c>
      <c r="U84" s="213">
        <f t="shared" si="17"/>
        <v>12</v>
      </c>
      <c r="V84" s="201">
        <f t="shared" si="21"/>
        <v>0</v>
      </c>
      <c r="W84" s="214">
        <v>830</v>
      </c>
      <c r="X84" s="3" t="s">
        <v>871</v>
      </c>
      <c r="Y84" s="3" t="s">
        <v>1579</v>
      </c>
      <c r="Z84" s="3" t="s">
        <v>1580</v>
      </c>
      <c r="AA84" s="3" t="s">
        <v>1581</v>
      </c>
      <c r="AB84" s="3" t="s">
        <v>1582</v>
      </c>
      <c r="AC84" s="3" t="s">
        <v>1583</v>
      </c>
      <c r="AD84" s="215" t="s">
        <v>11</v>
      </c>
      <c r="AE84" s="216">
        <f t="shared" si="26"/>
        <v>12</v>
      </c>
      <c r="AF84" s="217">
        <f t="shared" si="18"/>
        <v>12</v>
      </c>
      <c r="AG84" s="204">
        <f t="shared" si="22"/>
        <v>0</v>
      </c>
      <c r="AH84" s="210">
        <v>830</v>
      </c>
      <c r="AI84" s="200" t="s">
        <v>95</v>
      </c>
      <c r="AJ84" s="200" t="s">
        <v>102</v>
      </c>
      <c r="AK84" s="200" t="s">
        <v>1576</v>
      </c>
      <c r="AL84" s="200" t="s">
        <v>1577</v>
      </c>
      <c r="AM84" s="200" t="s">
        <v>103</v>
      </c>
      <c r="AN84" s="200" t="s">
        <v>1578</v>
      </c>
      <c r="AO84" s="211" t="s">
        <v>11</v>
      </c>
      <c r="AP84" s="212">
        <f t="shared" si="27"/>
        <v>12</v>
      </c>
      <c r="AQ84" s="213">
        <f t="shared" si="19"/>
        <v>12</v>
      </c>
      <c r="AR84" s="201">
        <f t="shared" si="23"/>
        <v>0</v>
      </c>
    </row>
    <row r="85" spans="1:44" ht="31.5" customHeight="1" x14ac:dyDescent="0.25">
      <c r="A85" s="207">
        <v>840</v>
      </c>
      <c r="B85" s="197" t="str">
        <f>IF(Accueil!$H$49=1,M85,IF(Accueil!$H$49=2,X85,IF(Accueil!$H$49=3,AI85,M85)))</f>
        <v>Bleu</v>
      </c>
      <c r="C85" s="197" t="str">
        <f>IF(Accueil!$H$49=1,N85,IF(Accueil!$H$49=2,Y85,IF(Accueil!$H$49=3,AJ85,N85)))</f>
        <v>nez</v>
      </c>
      <c r="D85" s="197" t="str">
        <f>IF(Accueil!$H$49=1,O85,IF(Accueil!$H$49=2,Z85,IF(Accueil!$H$49=3,AK85,O85)))</f>
        <v xml:space="preserve">besoin de se sentir en sécurité / intuition active </v>
      </c>
      <c r="E85" s="197" t="str">
        <f>IF(Accueil!$H$49=1,P85,IF(Accueil!$H$49=2,AA85,IF(Accueil!$H$49=3,AL85,P85)))</f>
        <v>être influencé / ne pas sentir un danger</v>
      </c>
      <c r="F85" s="197" t="str">
        <f>IF(Accueil!$H$49=1,Q85,IF(Accueil!$H$49=2,AB85,IF(Accueil!$H$49=3,AM85,Q85)))</f>
        <v xml:space="preserve">confiance naturelle dans la vie / bonne intuition </v>
      </c>
      <c r="G85" s="197" t="str">
        <f>IF(Accueil!$H$49=1,R85,IF(Accueil!$H$49=2,AC85,IF(Accueil!$H$49=3,AN85,R85)))</f>
        <v>être à l'affût / sur la défensive</v>
      </c>
      <c r="H85" s="208" t="s">
        <v>11</v>
      </c>
      <c r="I85" s="206">
        <f t="shared" si="24"/>
        <v>12</v>
      </c>
      <c r="J85" s="209">
        <f t="shared" si="16"/>
        <v>12</v>
      </c>
      <c r="K85" s="198">
        <f t="shared" si="20"/>
        <v>0</v>
      </c>
      <c r="L85" s="210">
        <v>840</v>
      </c>
      <c r="M85" s="200" t="s">
        <v>95</v>
      </c>
      <c r="N85" s="200" t="s">
        <v>104</v>
      </c>
      <c r="O85" s="200" t="s">
        <v>1584</v>
      </c>
      <c r="P85" s="200" t="s">
        <v>1585</v>
      </c>
      <c r="Q85" s="200" t="s">
        <v>1586</v>
      </c>
      <c r="R85" s="200" t="s">
        <v>1587</v>
      </c>
      <c r="S85" s="211" t="s">
        <v>11</v>
      </c>
      <c r="T85" s="212">
        <f t="shared" si="25"/>
        <v>12</v>
      </c>
      <c r="U85" s="213">
        <f t="shared" si="17"/>
        <v>12</v>
      </c>
      <c r="V85" s="201">
        <f t="shared" si="21"/>
        <v>0</v>
      </c>
      <c r="W85" s="214">
        <v>840</v>
      </c>
      <c r="X85" s="3" t="s">
        <v>871</v>
      </c>
      <c r="Y85" s="3" t="s">
        <v>1588</v>
      </c>
      <c r="Z85" s="3" t="s">
        <v>1589</v>
      </c>
      <c r="AA85" s="3" t="s">
        <v>1590</v>
      </c>
      <c r="AB85" s="3" t="s">
        <v>1591</v>
      </c>
      <c r="AC85" s="3" t="s">
        <v>1592</v>
      </c>
      <c r="AD85" s="215" t="s">
        <v>11</v>
      </c>
      <c r="AE85" s="216">
        <f t="shared" si="26"/>
        <v>12</v>
      </c>
      <c r="AF85" s="217">
        <f t="shared" si="18"/>
        <v>12</v>
      </c>
      <c r="AG85" s="204">
        <f t="shared" si="22"/>
        <v>0</v>
      </c>
      <c r="AH85" s="210">
        <v>840</v>
      </c>
      <c r="AI85" s="200" t="s">
        <v>95</v>
      </c>
      <c r="AJ85" s="200" t="s">
        <v>104</v>
      </c>
      <c r="AK85" s="200" t="s">
        <v>1584</v>
      </c>
      <c r="AL85" s="200" t="s">
        <v>1585</v>
      </c>
      <c r="AM85" s="200" t="s">
        <v>1586</v>
      </c>
      <c r="AN85" s="200" t="s">
        <v>1587</v>
      </c>
      <c r="AO85" s="211" t="s">
        <v>11</v>
      </c>
      <c r="AP85" s="212">
        <f t="shared" si="27"/>
        <v>12</v>
      </c>
      <c r="AQ85" s="213">
        <f t="shared" si="19"/>
        <v>12</v>
      </c>
      <c r="AR85" s="201">
        <f t="shared" si="23"/>
        <v>0</v>
      </c>
    </row>
    <row r="86" spans="1:44" ht="31.5" customHeight="1" x14ac:dyDescent="0.25">
      <c r="A86" s="207">
        <v>850</v>
      </c>
      <c r="B86" s="197" t="str">
        <f>IF(Accueil!$H$49=1,M86,IF(Accueil!$H$49=2,X86,IF(Accueil!$H$49=3,AI86,M86)))</f>
        <v>Bleu</v>
      </c>
      <c r="C86" s="197" t="str">
        <f>IF(Accueil!$H$49=1,N86,IF(Accueil!$H$49=2,Y86,IF(Accueil!$H$49=3,AJ86,N86)))</f>
        <v>oreille</v>
      </c>
      <c r="D86" s="197" t="str">
        <f>IF(Accueil!$H$49=1,O86,IF(Accueil!$H$49=2,Z86,IF(Accueil!$H$49=3,AK86,O86)))</f>
        <v xml:space="preserve">besoin d'être à l'écoute de soi et des autres </v>
      </c>
      <c r="E86" s="197" t="str">
        <f>IF(Accueil!$H$49=1,P86,IF(Accueil!$H$49=2,AA86,IF(Accueil!$H$49=3,AL86,P86)))</f>
        <v>ne pas s'écouter / ne pas écouter les autres / besoin de silence</v>
      </c>
      <c r="F86" s="197" t="str">
        <f>IF(Accueil!$H$49=1,Q86,IF(Accueil!$H$49=2,AB86,IF(Accueil!$H$49=3,AM86,Q86)))</f>
        <v xml:space="preserve">équilibre dans l'écoute de soi et des autres / confident </v>
      </c>
      <c r="G86" s="197" t="str">
        <f>IF(Accueil!$H$49=1,R86,IF(Accueil!$H$49=2,AC86,IF(Accueil!$H$49=3,AN86,R86)))</f>
        <v>être à l'affût / refuser d'écouter</v>
      </c>
      <c r="H86" s="208" t="s">
        <v>11</v>
      </c>
      <c r="I86" s="206">
        <f t="shared" si="24"/>
        <v>12</v>
      </c>
      <c r="J86" s="209">
        <f t="shared" si="16"/>
        <v>12</v>
      </c>
      <c r="K86" s="198">
        <f t="shared" si="20"/>
        <v>0</v>
      </c>
      <c r="L86" s="210">
        <v>850</v>
      </c>
      <c r="M86" s="200" t="s">
        <v>95</v>
      </c>
      <c r="N86" s="200" t="s">
        <v>271</v>
      </c>
      <c r="O86" s="200" t="s">
        <v>105</v>
      </c>
      <c r="P86" s="200" t="s">
        <v>1593</v>
      </c>
      <c r="Q86" s="200" t="s">
        <v>1594</v>
      </c>
      <c r="R86" s="200" t="s">
        <v>1595</v>
      </c>
      <c r="S86" s="211" t="s">
        <v>11</v>
      </c>
      <c r="T86" s="212">
        <f t="shared" si="25"/>
        <v>12</v>
      </c>
      <c r="U86" s="213">
        <f t="shared" si="17"/>
        <v>12</v>
      </c>
      <c r="V86" s="201">
        <f t="shared" si="21"/>
        <v>0</v>
      </c>
      <c r="W86" s="214">
        <v>850</v>
      </c>
      <c r="X86" s="3" t="s">
        <v>871</v>
      </c>
      <c r="Y86" s="3" t="s">
        <v>1596</v>
      </c>
      <c r="Z86" s="3" t="s">
        <v>1597</v>
      </c>
      <c r="AA86" s="3" t="s">
        <v>1598</v>
      </c>
      <c r="AB86" s="3" t="s">
        <v>1599</v>
      </c>
      <c r="AC86" s="3" t="s">
        <v>1600</v>
      </c>
      <c r="AD86" s="215" t="s">
        <v>11</v>
      </c>
      <c r="AE86" s="216">
        <f t="shared" si="26"/>
        <v>12</v>
      </c>
      <c r="AF86" s="217">
        <f t="shared" si="18"/>
        <v>12</v>
      </c>
      <c r="AG86" s="204">
        <f t="shared" si="22"/>
        <v>0</v>
      </c>
      <c r="AH86" s="210">
        <v>850</v>
      </c>
      <c r="AI86" s="200" t="s">
        <v>95</v>
      </c>
      <c r="AJ86" s="200" t="s">
        <v>271</v>
      </c>
      <c r="AK86" s="200" t="s">
        <v>105</v>
      </c>
      <c r="AL86" s="200" t="s">
        <v>1593</v>
      </c>
      <c r="AM86" s="200" t="s">
        <v>1594</v>
      </c>
      <c r="AN86" s="200" t="s">
        <v>1595</v>
      </c>
      <c r="AO86" s="211" t="s">
        <v>11</v>
      </c>
      <c r="AP86" s="212">
        <f t="shared" si="27"/>
        <v>12</v>
      </c>
      <c r="AQ86" s="213">
        <f t="shared" si="19"/>
        <v>12</v>
      </c>
      <c r="AR86" s="201">
        <f t="shared" si="23"/>
        <v>0</v>
      </c>
    </row>
    <row r="87" spans="1:44" ht="31.5" customHeight="1" x14ac:dyDescent="0.25">
      <c r="A87" s="207">
        <v>860</v>
      </c>
      <c r="B87" s="197" t="str">
        <f>IF(Accueil!$H$49=1,M87,IF(Accueil!$H$49=2,X87,IF(Accueil!$H$49=3,AI87,M87)))</f>
        <v>Bleu</v>
      </c>
      <c r="C87" s="197" t="str">
        <f>IF(Accueil!$H$49=1,N87,IF(Accueil!$H$49=2,Y87,IF(Accueil!$H$49=3,AJ87,N87)))</f>
        <v>C3</v>
      </c>
      <c r="D87" s="197" t="str">
        <f>IF(Accueil!$H$49=1,O87,IF(Accueil!$H$49=2,Z87,IF(Accueil!$H$49=3,AK87,O87)))</f>
        <v xml:space="preserve">besoin d'être dans sa bulle </v>
      </c>
      <c r="E87" s="197" t="str">
        <f>IF(Accueil!$H$49=1,P87,IF(Accueil!$H$49=2,AA87,IF(Accueil!$H$49=3,AL87,P87)))</f>
        <v>ne pas s'écouter ou être écouté / ne pas affronter la réalité</v>
      </c>
      <c r="F87" s="197" t="str">
        <f>IF(Accueil!$H$49=1,Q87,IF(Accueil!$H$49=2,AB87,IF(Accueil!$H$49=3,AM87,Q87)))</f>
        <v xml:space="preserve">état de silence intérieur </v>
      </c>
      <c r="G87" s="197" t="str">
        <f>IF(Accueil!$H$49=1,R87,IF(Accueil!$H$49=2,AC87,IF(Accueil!$H$49=3,AN87,R87)))</f>
        <v>se voiler la face / être à l'affût / être sur ses gardes</v>
      </c>
      <c r="H87" s="208" t="s">
        <v>14</v>
      </c>
      <c r="I87" s="206">
        <f t="shared" si="24"/>
        <v>12</v>
      </c>
      <c r="J87" s="209">
        <f t="shared" si="16"/>
        <v>12</v>
      </c>
      <c r="K87" s="198">
        <f t="shared" si="20"/>
        <v>0</v>
      </c>
      <c r="L87" s="210">
        <v>860</v>
      </c>
      <c r="M87" s="200" t="s">
        <v>95</v>
      </c>
      <c r="N87" s="200" t="s">
        <v>106</v>
      </c>
      <c r="O87" s="200" t="s">
        <v>107</v>
      </c>
      <c r="P87" s="200" t="s">
        <v>1601</v>
      </c>
      <c r="Q87" s="200" t="s">
        <v>108</v>
      </c>
      <c r="R87" s="200" t="s">
        <v>1602</v>
      </c>
      <c r="S87" s="211" t="s">
        <v>14</v>
      </c>
      <c r="T87" s="212">
        <f t="shared" si="25"/>
        <v>12</v>
      </c>
      <c r="U87" s="213">
        <f t="shared" si="17"/>
        <v>12</v>
      </c>
      <c r="V87" s="201">
        <f t="shared" si="21"/>
        <v>0</v>
      </c>
      <c r="W87" s="214">
        <v>860</v>
      </c>
      <c r="X87" s="3" t="s">
        <v>871</v>
      </c>
      <c r="Y87" s="3" t="s">
        <v>106</v>
      </c>
      <c r="Z87" s="3" t="s">
        <v>1603</v>
      </c>
      <c r="AA87" s="3" t="s">
        <v>1604</v>
      </c>
      <c r="AB87" s="3" t="s">
        <v>1605</v>
      </c>
      <c r="AC87" s="3" t="s">
        <v>1606</v>
      </c>
      <c r="AD87" s="215" t="s">
        <v>14</v>
      </c>
      <c r="AE87" s="216">
        <f t="shared" si="26"/>
        <v>12</v>
      </c>
      <c r="AF87" s="217">
        <f t="shared" si="18"/>
        <v>12</v>
      </c>
      <c r="AG87" s="204">
        <f t="shared" si="22"/>
        <v>0</v>
      </c>
      <c r="AH87" s="210">
        <v>860</v>
      </c>
      <c r="AI87" s="200" t="s">
        <v>95</v>
      </c>
      <c r="AJ87" s="200" t="s">
        <v>106</v>
      </c>
      <c r="AK87" s="200" t="s">
        <v>107</v>
      </c>
      <c r="AL87" s="200" t="s">
        <v>1601</v>
      </c>
      <c r="AM87" s="200" t="s">
        <v>108</v>
      </c>
      <c r="AN87" s="200" t="s">
        <v>1602</v>
      </c>
      <c r="AO87" s="211" t="s">
        <v>14</v>
      </c>
      <c r="AP87" s="212">
        <f t="shared" si="27"/>
        <v>12</v>
      </c>
      <c r="AQ87" s="213">
        <f t="shared" si="19"/>
        <v>12</v>
      </c>
      <c r="AR87" s="201">
        <f t="shared" si="23"/>
        <v>0</v>
      </c>
    </row>
    <row r="88" spans="1:44" ht="31.5" customHeight="1" x14ac:dyDescent="0.25">
      <c r="A88" s="207">
        <v>870</v>
      </c>
      <c r="B88" s="197" t="str">
        <f>IF(Accueil!$H$49=1,M88,IF(Accueil!$H$49=2,X88,IF(Accueil!$H$49=3,AI88,M88)))</f>
        <v>Bleu</v>
      </c>
      <c r="C88" s="197" t="str">
        <f>IF(Accueil!$H$49=1,N88,IF(Accueil!$H$49=2,Y88,IF(Accueil!$H$49=3,AJ88,N88)))</f>
        <v>C2</v>
      </c>
      <c r="D88" s="197" t="str">
        <f>IF(Accueil!$H$49=1,O88,IF(Accueil!$H$49=2,Z88,IF(Accueil!$H$49=3,AK88,O88)))</f>
        <v xml:space="preserve">besoin de tenir le coup / sentiment de vivre une injustice </v>
      </c>
      <c r="E88" s="197" t="str">
        <f>IF(Accueil!$H$49=1,P88,IF(Accueil!$H$49=2,AA88,IF(Accueil!$H$49=3,AL88,P88)))</f>
        <v>encaisser / se sentir perdu ou dispersé</v>
      </c>
      <c r="F88" s="197" t="str">
        <f>IF(Accueil!$H$49=1,Q88,IF(Accueil!$H$49=2,AB88,IF(Accueil!$H$49=3,AM88,Q88)))</f>
        <v xml:space="preserve">chemin clair pour la suite / lâcher-prise </v>
      </c>
      <c r="G88" s="197" t="str">
        <f>IF(Accueil!$H$49=1,R88,IF(Accueil!$H$49=2,AC88,IF(Accueil!$H$49=3,AN88,R88)))</f>
        <v>questionnement pour la suite / serrer les dents</v>
      </c>
      <c r="H88" s="208" t="s">
        <v>14</v>
      </c>
      <c r="I88" s="206">
        <f t="shared" si="24"/>
        <v>12</v>
      </c>
      <c r="J88" s="209">
        <f t="shared" si="16"/>
        <v>12</v>
      </c>
      <c r="K88" s="198">
        <f t="shared" si="20"/>
        <v>0</v>
      </c>
      <c r="L88" s="210">
        <v>870</v>
      </c>
      <c r="M88" s="200" t="s">
        <v>95</v>
      </c>
      <c r="N88" s="200" t="s">
        <v>109</v>
      </c>
      <c r="O88" s="200" t="s">
        <v>1607</v>
      </c>
      <c r="P88" s="200" t="s">
        <v>1608</v>
      </c>
      <c r="Q88" s="200" t="s">
        <v>1609</v>
      </c>
      <c r="R88" s="200" t="s">
        <v>1610</v>
      </c>
      <c r="S88" s="211" t="s">
        <v>14</v>
      </c>
      <c r="T88" s="212">
        <f t="shared" si="25"/>
        <v>12</v>
      </c>
      <c r="U88" s="213">
        <f t="shared" si="17"/>
        <v>12</v>
      </c>
      <c r="V88" s="201">
        <f t="shared" si="21"/>
        <v>0</v>
      </c>
      <c r="W88" s="214">
        <v>870</v>
      </c>
      <c r="X88" s="3" t="s">
        <v>871</v>
      </c>
      <c r="Y88" s="3" t="s">
        <v>109</v>
      </c>
      <c r="Z88" s="3" t="s">
        <v>1611</v>
      </c>
      <c r="AA88" s="3" t="s">
        <v>1612</v>
      </c>
      <c r="AB88" s="3" t="s">
        <v>1613</v>
      </c>
      <c r="AC88" s="3" t="s">
        <v>1614</v>
      </c>
      <c r="AD88" s="215" t="s">
        <v>14</v>
      </c>
      <c r="AE88" s="216">
        <f t="shared" si="26"/>
        <v>12</v>
      </c>
      <c r="AF88" s="217">
        <f t="shared" si="18"/>
        <v>12</v>
      </c>
      <c r="AG88" s="204">
        <f t="shared" si="22"/>
        <v>0</v>
      </c>
      <c r="AH88" s="210">
        <v>870</v>
      </c>
      <c r="AI88" s="200" t="s">
        <v>95</v>
      </c>
      <c r="AJ88" s="200" t="s">
        <v>109</v>
      </c>
      <c r="AK88" s="200" t="s">
        <v>1607</v>
      </c>
      <c r="AL88" s="200" t="s">
        <v>1608</v>
      </c>
      <c r="AM88" s="200" t="s">
        <v>1609</v>
      </c>
      <c r="AN88" s="200" t="s">
        <v>1610</v>
      </c>
      <c r="AO88" s="211" t="s">
        <v>14</v>
      </c>
      <c r="AP88" s="212">
        <f t="shared" si="27"/>
        <v>12</v>
      </c>
      <c r="AQ88" s="213">
        <f t="shared" si="19"/>
        <v>12</v>
      </c>
      <c r="AR88" s="201">
        <f t="shared" si="23"/>
        <v>0</v>
      </c>
    </row>
    <row r="89" spans="1:44" ht="31.5" customHeight="1" x14ac:dyDescent="0.25">
      <c r="A89" s="207">
        <v>880</v>
      </c>
      <c r="B89" s="197" t="str">
        <f>IF(Accueil!$H$49=1,M89,IF(Accueil!$H$49=2,X89,IF(Accueil!$H$49=3,AI89,M89)))</f>
        <v>Indigo</v>
      </c>
      <c r="C89" s="197" t="str">
        <f>IF(Accueil!$H$49=1,N89,IF(Accueil!$H$49=2,Y89,IF(Accueil!$H$49=3,AJ89,N89)))</f>
        <v>C1</v>
      </c>
      <c r="D89" s="197" t="str">
        <f>IF(Accueil!$H$49=1,O89,IF(Accueil!$H$49=2,Z89,IF(Accueil!$H$49=3,AK89,O89)))</f>
        <v>besoin d'assumer des charges / besoin d'avoir un but dans la vie</v>
      </c>
      <c r="E89" s="197" t="str">
        <f>IF(Accueil!$H$49=1,P89,IF(Accueil!$H$49=2,AA89,IF(Accueil!$H$49=3,AL89,P89)))</f>
        <v>se mettre moins de charges / ne plus se fixer d'objectif contraignant / vide existentiel</v>
      </c>
      <c r="F89" s="197" t="str">
        <f>IF(Accueil!$H$49=1,Q89,IF(Accueil!$H$49=2,AB89,IF(Accueil!$H$49=3,AM89,Q89)))</f>
        <v>voir les choses sous un angle différent / accepter d'autres points de vue</v>
      </c>
      <c r="G89" s="197" t="str">
        <f>IF(Accueil!$H$49=1,R89,IF(Accueil!$H$49=2,AC89,IF(Accueil!$H$49=3,AN89,R89)))</f>
        <v>devoir assumer / tenir tête / maintenir ses décisions</v>
      </c>
      <c r="H89" s="208" t="s">
        <v>14</v>
      </c>
      <c r="I89" s="206">
        <f t="shared" si="24"/>
        <v>13</v>
      </c>
      <c r="J89" s="209">
        <f t="shared" si="16"/>
        <v>13</v>
      </c>
      <c r="K89" s="198">
        <f t="shared" si="20"/>
        <v>0</v>
      </c>
      <c r="L89" s="210">
        <v>880</v>
      </c>
      <c r="M89" s="200" t="s">
        <v>110</v>
      </c>
      <c r="N89" s="200" t="s">
        <v>111</v>
      </c>
      <c r="O89" s="200" t="s">
        <v>1615</v>
      </c>
      <c r="P89" s="200" t="s">
        <v>1616</v>
      </c>
      <c r="Q89" s="200" t="s">
        <v>1617</v>
      </c>
      <c r="R89" s="200" t="s">
        <v>1618</v>
      </c>
      <c r="S89" s="211" t="s">
        <v>14</v>
      </c>
      <c r="T89" s="212">
        <f t="shared" si="25"/>
        <v>13</v>
      </c>
      <c r="U89" s="213">
        <f t="shared" si="17"/>
        <v>13</v>
      </c>
      <c r="V89" s="201">
        <f t="shared" si="21"/>
        <v>0</v>
      </c>
      <c r="W89" s="214">
        <v>880</v>
      </c>
      <c r="X89" s="3" t="s">
        <v>870</v>
      </c>
      <c r="Y89" s="3" t="s">
        <v>111</v>
      </c>
      <c r="Z89" s="3" t="s">
        <v>1619</v>
      </c>
      <c r="AA89" s="3" t="s">
        <v>1620</v>
      </c>
      <c r="AB89" s="3" t="s">
        <v>1621</v>
      </c>
      <c r="AC89" s="3" t="s">
        <v>1622</v>
      </c>
      <c r="AD89" s="215" t="s">
        <v>14</v>
      </c>
      <c r="AE89" s="216">
        <f t="shared" si="26"/>
        <v>13</v>
      </c>
      <c r="AF89" s="217">
        <f t="shared" si="18"/>
        <v>13</v>
      </c>
      <c r="AG89" s="204">
        <f t="shared" si="22"/>
        <v>0</v>
      </c>
      <c r="AH89" s="210">
        <v>880</v>
      </c>
      <c r="AI89" s="200" t="s">
        <v>110</v>
      </c>
      <c r="AJ89" s="200" t="s">
        <v>111</v>
      </c>
      <c r="AK89" s="200" t="s">
        <v>1615</v>
      </c>
      <c r="AL89" s="200" t="s">
        <v>1616</v>
      </c>
      <c r="AM89" s="200" t="s">
        <v>1617</v>
      </c>
      <c r="AN89" s="200" t="s">
        <v>1618</v>
      </c>
      <c r="AO89" s="211" t="s">
        <v>14</v>
      </c>
      <c r="AP89" s="212">
        <f t="shared" si="27"/>
        <v>13</v>
      </c>
      <c r="AQ89" s="213">
        <f t="shared" si="19"/>
        <v>13</v>
      </c>
      <c r="AR89" s="201">
        <f t="shared" si="23"/>
        <v>0</v>
      </c>
    </row>
    <row r="90" spans="1:44" ht="31.5" customHeight="1" x14ac:dyDescent="0.25">
      <c r="A90" s="207">
        <v>890</v>
      </c>
      <c r="B90" s="197" t="str">
        <f>IF(Accueil!$H$49=1,M90,IF(Accueil!$H$49=2,X90,IF(Accueil!$H$49=3,AI90,M90)))</f>
        <v>Indigo</v>
      </c>
      <c r="C90" s="197" t="str">
        <f>IF(Accueil!$H$49=1,N90,IF(Accueil!$H$49=2,Y90,IF(Accueil!$H$49=3,AJ90,N90)))</f>
        <v>cervelet</v>
      </c>
      <c r="D90" s="197" t="str">
        <f>IF(Accueil!$H$49=1,O90,IF(Accueil!$H$49=2,Z90,IF(Accueil!$H$49=3,AK90,O90)))</f>
        <v>besoin de ressenti intérieur et extérieur accrus</v>
      </c>
      <c r="E90" s="197" t="str">
        <f>IF(Accueil!$H$49=1,P90,IF(Accueil!$H$49=2,AA90,IF(Accueil!$H$49=3,AL90,P90)))</f>
        <v>ne pas sentir son corps / maladresse</v>
      </c>
      <c r="F90" s="197" t="str">
        <f>IF(Accueil!$H$49=1,Q90,IF(Accueil!$H$49=2,AB90,IF(Accueil!$H$49=3,AM90,Q90)))</f>
        <v>détente dans tout le corps / écouter son corps</v>
      </c>
      <c r="G90" s="197" t="str">
        <f>IF(Accueil!$H$49=1,R90,IF(Accueil!$H$49=2,AC90,IF(Accueil!$H$49=3,AN90,R90)))</f>
        <v>stress / agitation physique / besoin de bouger</v>
      </c>
      <c r="H90" s="208" t="s">
        <v>14</v>
      </c>
      <c r="I90" s="206">
        <f t="shared" si="24"/>
        <v>13</v>
      </c>
      <c r="J90" s="209">
        <f t="shared" si="16"/>
        <v>13</v>
      </c>
      <c r="K90" s="198">
        <f t="shared" si="20"/>
        <v>0</v>
      </c>
      <c r="L90" s="210">
        <v>890</v>
      </c>
      <c r="M90" s="200" t="s">
        <v>110</v>
      </c>
      <c r="N90" s="200" t="s">
        <v>112</v>
      </c>
      <c r="O90" s="200" t="s">
        <v>113</v>
      </c>
      <c r="P90" s="200" t="s">
        <v>1623</v>
      </c>
      <c r="Q90" s="200" t="s">
        <v>1624</v>
      </c>
      <c r="R90" s="200" t="s">
        <v>1625</v>
      </c>
      <c r="S90" s="211" t="s">
        <v>14</v>
      </c>
      <c r="T90" s="212">
        <f t="shared" si="25"/>
        <v>13</v>
      </c>
      <c r="U90" s="213">
        <f t="shared" si="17"/>
        <v>13</v>
      </c>
      <c r="V90" s="201">
        <f t="shared" si="21"/>
        <v>0</v>
      </c>
      <c r="W90" s="214">
        <v>890</v>
      </c>
      <c r="X90" s="3" t="s">
        <v>870</v>
      </c>
      <c r="Y90" s="3" t="s">
        <v>1626</v>
      </c>
      <c r="Z90" s="3" t="s">
        <v>1627</v>
      </c>
      <c r="AA90" s="3" t="s">
        <v>1628</v>
      </c>
      <c r="AB90" s="3" t="s">
        <v>1629</v>
      </c>
      <c r="AC90" s="3" t="s">
        <v>1630</v>
      </c>
      <c r="AD90" s="215" t="s">
        <v>14</v>
      </c>
      <c r="AE90" s="216">
        <f t="shared" si="26"/>
        <v>13</v>
      </c>
      <c r="AF90" s="217">
        <f t="shared" si="18"/>
        <v>13</v>
      </c>
      <c r="AG90" s="204">
        <f t="shared" si="22"/>
        <v>0</v>
      </c>
      <c r="AH90" s="210">
        <v>890</v>
      </c>
      <c r="AI90" s="200" t="s">
        <v>110</v>
      </c>
      <c r="AJ90" s="200" t="s">
        <v>112</v>
      </c>
      <c r="AK90" s="200" t="s">
        <v>113</v>
      </c>
      <c r="AL90" s="200" t="s">
        <v>1623</v>
      </c>
      <c r="AM90" s="200" t="s">
        <v>1624</v>
      </c>
      <c r="AN90" s="200" t="s">
        <v>1625</v>
      </c>
      <c r="AO90" s="211" t="s">
        <v>14</v>
      </c>
      <c r="AP90" s="212">
        <f t="shared" si="27"/>
        <v>13</v>
      </c>
      <c r="AQ90" s="213">
        <f t="shared" si="19"/>
        <v>13</v>
      </c>
      <c r="AR90" s="201">
        <f t="shared" si="23"/>
        <v>0</v>
      </c>
    </row>
    <row r="91" spans="1:44" ht="31.5" customHeight="1" x14ac:dyDescent="0.25">
      <c r="A91" s="207">
        <v>900</v>
      </c>
      <c r="B91" s="197" t="str">
        <f>IF(Accueil!$H$49=1,M91,IF(Accueil!$H$49=2,X91,IF(Accueil!$H$49=3,AI91,M91)))</f>
        <v>Indigo</v>
      </c>
      <c r="C91" s="197" t="str">
        <f>IF(Accueil!$H$49=1,N91,IF(Accueil!$H$49=2,Y91,IF(Accueil!$H$49=3,AJ91,N91)))</f>
        <v>lobe occipital</v>
      </c>
      <c r="D91" s="197" t="str">
        <f>IF(Accueil!$H$49=1,O91,IF(Accueil!$H$49=2,Z91,IF(Accueil!$H$49=3,AK91,O91)))</f>
        <v>besoin de prendre du recul / besoin de voir toutes les possibilités / intuition active</v>
      </c>
      <c r="E91" s="197" t="str">
        <f>IF(Accueil!$H$49=1,P91,IF(Accueil!$H$49=2,AA91,IF(Accueil!$H$49=3,AL91,P91)))</f>
        <v>contemplation / vision intérieure / ne pas aimer le changement / nostalgie</v>
      </c>
      <c r="F91" s="197" t="str">
        <f>IF(Accueil!$H$49=1,Q91,IF(Accueil!$H$49=2,AB91,IF(Accueil!$H$49=3,AM91,Q91)))</f>
        <v>avoir du recul / adaptation /  relativiser / ouverture d'esprit / intuition / imagination</v>
      </c>
      <c r="G91" s="197" t="str">
        <f>IF(Accueil!$H$49=1,R91,IF(Accueil!$H$49=2,AC91,IF(Accueil!$H$49=3,AN91,R91)))</f>
        <v>fuite en avant / hyperactivité / parer au plus pressé</v>
      </c>
      <c r="H91" s="208" t="s">
        <v>14</v>
      </c>
      <c r="I91" s="206">
        <f t="shared" si="24"/>
        <v>13</v>
      </c>
      <c r="J91" s="209">
        <f t="shared" si="16"/>
        <v>13</v>
      </c>
      <c r="K91" s="198">
        <f t="shared" si="20"/>
        <v>0</v>
      </c>
      <c r="L91" s="210">
        <v>900</v>
      </c>
      <c r="M91" s="200" t="s">
        <v>110</v>
      </c>
      <c r="N91" s="200" t="s">
        <v>114</v>
      </c>
      <c r="O91" s="200" t="s">
        <v>1631</v>
      </c>
      <c r="P91" s="200" t="s">
        <v>1632</v>
      </c>
      <c r="Q91" s="200" t="s">
        <v>1633</v>
      </c>
      <c r="R91" s="200" t="s">
        <v>1634</v>
      </c>
      <c r="S91" s="211" t="s">
        <v>14</v>
      </c>
      <c r="T91" s="212">
        <f t="shared" si="25"/>
        <v>13</v>
      </c>
      <c r="U91" s="213">
        <f t="shared" si="17"/>
        <v>13</v>
      </c>
      <c r="V91" s="201">
        <f t="shared" si="21"/>
        <v>0</v>
      </c>
      <c r="W91" s="214">
        <v>900</v>
      </c>
      <c r="X91" s="3" t="s">
        <v>870</v>
      </c>
      <c r="Y91" s="3" t="s">
        <v>1635</v>
      </c>
      <c r="Z91" s="3" t="s">
        <v>1636</v>
      </c>
      <c r="AA91" s="3" t="s">
        <v>1637</v>
      </c>
      <c r="AB91" s="3" t="s">
        <v>1638</v>
      </c>
      <c r="AC91" s="3" t="s">
        <v>1639</v>
      </c>
      <c r="AD91" s="215" t="s">
        <v>14</v>
      </c>
      <c r="AE91" s="216">
        <f t="shared" si="26"/>
        <v>13</v>
      </c>
      <c r="AF91" s="217">
        <f t="shared" si="18"/>
        <v>13</v>
      </c>
      <c r="AG91" s="204">
        <f t="shared" si="22"/>
        <v>0</v>
      </c>
      <c r="AH91" s="210">
        <v>900</v>
      </c>
      <c r="AI91" s="200" t="s">
        <v>110</v>
      </c>
      <c r="AJ91" s="200" t="s">
        <v>114</v>
      </c>
      <c r="AK91" s="200" t="s">
        <v>1631</v>
      </c>
      <c r="AL91" s="200" t="s">
        <v>1632</v>
      </c>
      <c r="AM91" s="200" t="s">
        <v>1633</v>
      </c>
      <c r="AN91" s="200" t="s">
        <v>1634</v>
      </c>
      <c r="AO91" s="211" t="s">
        <v>14</v>
      </c>
      <c r="AP91" s="212">
        <f t="shared" si="27"/>
        <v>13</v>
      </c>
      <c r="AQ91" s="213">
        <f t="shared" si="19"/>
        <v>13</v>
      </c>
      <c r="AR91" s="201">
        <f t="shared" si="23"/>
        <v>0</v>
      </c>
    </row>
    <row r="92" spans="1:44" ht="31.5" customHeight="1" x14ac:dyDescent="0.25">
      <c r="A92" s="207">
        <v>910</v>
      </c>
      <c r="B92" s="197" t="str">
        <f>IF(Accueil!$H$49=1,M92,IF(Accueil!$H$49=2,X92,IF(Accueil!$H$49=3,AI92,M92)))</f>
        <v>Indigo</v>
      </c>
      <c r="C92" s="197" t="str">
        <f>IF(Accueil!$H$49=1,N92,IF(Accueil!$H$49=2,Y92,IF(Accueil!$H$49=3,AJ92,N92)))</f>
        <v>épiphyse</v>
      </c>
      <c r="D92" s="197" t="str">
        <f>IF(Accueil!$H$49=1,O92,IF(Accueil!$H$49=2,Z92,IF(Accueil!$H$49=3,AK92,O92)))</f>
        <v xml:space="preserve">besoin de voir ses priorités / besoin de prendre du recul / besoin d'être patient / perceptions actives </v>
      </c>
      <c r="E92" s="197" t="str">
        <f>IF(Accueil!$H$49=1,P92,IF(Accueil!$H$49=2,AA92,IF(Accueil!$H$49=3,AL92,P92)))</f>
        <v>contemplation / vision intérieure / ne pas aimer le changement</v>
      </c>
      <c r="F92" s="197" t="str">
        <f>IF(Accueil!$H$49=1,Q92,IF(Accueil!$H$49=2,AB92,IF(Accueil!$H$49=3,AM92,Q92)))</f>
        <v xml:space="preserve">vivre l'instant présent / adaptation / perceptions / capacité de synthèse </v>
      </c>
      <c r="G92" s="197" t="str">
        <f>IF(Accueil!$H$49=1,R92,IF(Accueil!$H$49=2,AC92,IF(Accueil!$H$49=3,AN92,R92)))</f>
        <v>fuite en avant / hyperactivité / parer au plus pressé</v>
      </c>
      <c r="H92" s="208" t="s">
        <v>14</v>
      </c>
      <c r="I92" s="206">
        <f t="shared" si="24"/>
        <v>13</v>
      </c>
      <c r="J92" s="209">
        <f t="shared" si="16"/>
        <v>13</v>
      </c>
      <c r="K92" s="198">
        <f t="shared" si="20"/>
        <v>0</v>
      </c>
      <c r="L92" s="210">
        <v>910</v>
      </c>
      <c r="M92" s="200" t="s">
        <v>110</v>
      </c>
      <c r="N92" s="200" t="s">
        <v>115</v>
      </c>
      <c r="O92" s="200" t="s">
        <v>1640</v>
      </c>
      <c r="P92" s="200" t="s">
        <v>1641</v>
      </c>
      <c r="Q92" s="200" t="s">
        <v>1642</v>
      </c>
      <c r="R92" s="200" t="s">
        <v>1634</v>
      </c>
      <c r="S92" s="211" t="s">
        <v>14</v>
      </c>
      <c r="T92" s="212">
        <f t="shared" si="25"/>
        <v>13</v>
      </c>
      <c r="U92" s="213">
        <f t="shared" si="17"/>
        <v>13</v>
      </c>
      <c r="V92" s="201">
        <f t="shared" si="21"/>
        <v>0</v>
      </c>
      <c r="W92" s="214">
        <v>910</v>
      </c>
      <c r="X92" s="3" t="s">
        <v>870</v>
      </c>
      <c r="Y92" s="3" t="s">
        <v>1643</v>
      </c>
      <c r="Z92" s="3" t="s">
        <v>1644</v>
      </c>
      <c r="AA92" s="3" t="s">
        <v>1645</v>
      </c>
      <c r="AB92" s="3" t="s">
        <v>1646</v>
      </c>
      <c r="AC92" s="3" t="s">
        <v>1639</v>
      </c>
      <c r="AD92" s="215" t="s">
        <v>14</v>
      </c>
      <c r="AE92" s="216">
        <f t="shared" si="26"/>
        <v>13</v>
      </c>
      <c r="AF92" s="217">
        <f t="shared" si="18"/>
        <v>13</v>
      </c>
      <c r="AG92" s="204">
        <f t="shared" si="22"/>
        <v>0</v>
      </c>
      <c r="AH92" s="210">
        <v>910</v>
      </c>
      <c r="AI92" s="200" t="s">
        <v>110</v>
      </c>
      <c r="AJ92" s="200" t="s">
        <v>115</v>
      </c>
      <c r="AK92" s="200" t="s">
        <v>1640</v>
      </c>
      <c r="AL92" s="200" t="s">
        <v>1641</v>
      </c>
      <c r="AM92" s="200" t="s">
        <v>1642</v>
      </c>
      <c r="AN92" s="200" t="s">
        <v>1634</v>
      </c>
      <c r="AO92" s="211" t="s">
        <v>14</v>
      </c>
      <c r="AP92" s="212">
        <f t="shared" si="27"/>
        <v>13</v>
      </c>
      <c r="AQ92" s="213">
        <f t="shared" si="19"/>
        <v>13</v>
      </c>
      <c r="AR92" s="201">
        <f t="shared" si="23"/>
        <v>0</v>
      </c>
    </row>
    <row r="93" spans="1:44" ht="31.5" customHeight="1" x14ac:dyDescent="0.25">
      <c r="A93" s="207">
        <v>920</v>
      </c>
      <c r="B93" s="197" t="str">
        <f>IF(Accueil!$H$49=1,M93,IF(Accueil!$H$49=2,X93,IF(Accueil!$H$49=3,AI93,M93)))</f>
        <v>Indigo</v>
      </c>
      <c r="C93" s="197" t="str">
        <f>IF(Accueil!$H$49=1,N93,IF(Accueil!$H$49=2,Y93,IF(Accueil!$H$49=3,AJ93,N93)))</f>
        <v>amygdale (cerveau)</v>
      </c>
      <c r="D93" s="197" t="str">
        <f>IF(Accueil!$H$49=1,O93,IF(Accueil!$H$49=2,Z93,IF(Accueil!$H$49=3,AK93,O93)))</f>
        <v xml:space="preserve">besoin de manifester ses émotions / besoin d’émotions </v>
      </c>
      <c r="E93" s="197" t="str">
        <f>IF(Accueil!$H$49=1,P93,IF(Accueil!$H$49=2,AA93,IF(Accueil!$H$49=3,AL93,P93)))</f>
        <v>indifférence / apathie / déni / difficulté à apprendre ou à mémoriser</v>
      </c>
      <c r="F93" s="197" t="str">
        <f>IF(Accueil!$H$49=1,Q93,IF(Accueil!$H$49=2,AB93,IF(Accueil!$H$49=3,AM93,Q93)))</f>
        <v>maîtrise de ses peurs / bon discernement / bonne mémoire émotionnelle</v>
      </c>
      <c r="G93" s="197" t="str">
        <f>IF(Accueil!$H$49=1,R93,IF(Accueil!$H$49=2,AC93,IF(Accueil!$H$49=3,AN93,R93)))</f>
        <v>peur de l’environnement / anxiété en public / fortes réactions émotionnelles</v>
      </c>
      <c r="H93" s="208" t="s">
        <v>11</v>
      </c>
      <c r="I93" s="206">
        <f t="shared" si="24"/>
        <v>13</v>
      </c>
      <c r="J93" s="209">
        <f t="shared" si="16"/>
        <v>13</v>
      </c>
      <c r="K93" s="198">
        <f t="shared" si="20"/>
        <v>0</v>
      </c>
      <c r="L93" s="210">
        <v>920</v>
      </c>
      <c r="M93" s="200" t="s">
        <v>110</v>
      </c>
      <c r="N93" s="200" t="s">
        <v>272</v>
      </c>
      <c r="O93" s="200" t="s">
        <v>1647</v>
      </c>
      <c r="P93" s="200" t="s">
        <v>1648</v>
      </c>
      <c r="Q93" s="200" t="s">
        <v>1649</v>
      </c>
      <c r="R93" s="200" t="s">
        <v>1650</v>
      </c>
      <c r="S93" s="211" t="s">
        <v>11</v>
      </c>
      <c r="T93" s="212">
        <f t="shared" si="25"/>
        <v>13</v>
      </c>
      <c r="U93" s="213">
        <f t="shared" si="17"/>
        <v>13</v>
      </c>
      <c r="V93" s="201">
        <f t="shared" si="21"/>
        <v>0</v>
      </c>
      <c r="W93" s="214">
        <v>920</v>
      </c>
      <c r="X93" s="3" t="s">
        <v>870</v>
      </c>
      <c r="Y93" s="3" t="s">
        <v>1651</v>
      </c>
      <c r="Z93" s="3" t="s">
        <v>1652</v>
      </c>
      <c r="AA93" s="3" t="s">
        <v>1653</v>
      </c>
      <c r="AB93" s="3" t="s">
        <v>1654</v>
      </c>
      <c r="AC93" s="3" t="s">
        <v>1655</v>
      </c>
      <c r="AD93" s="215" t="s">
        <v>11</v>
      </c>
      <c r="AE93" s="216">
        <f t="shared" si="26"/>
        <v>13</v>
      </c>
      <c r="AF93" s="217">
        <f t="shared" si="18"/>
        <v>13</v>
      </c>
      <c r="AG93" s="204">
        <f t="shared" si="22"/>
        <v>0</v>
      </c>
      <c r="AH93" s="210">
        <v>920</v>
      </c>
      <c r="AI93" s="200" t="s">
        <v>110</v>
      </c>
      <c r="AJ93" s="200" t="s">
        <v>272</v>
      </c>
      <c r="AK93" s="200" t="s">
        <v>1647</v>
      </c>
      <c r="AL93" s="200" t="s">
        <v>1648</v>
      </c>
      <c r="AM93" s="200" t="s">
        <v>1649</v>
      </c>
      <c r="AN93" s="200" t="s">
        <v>1650</v>
      </c>
      <c r="AO93" s="211" t="s">
        <v>11</v>
      </c>
      <c r="AP93" s="212">
        <f t="shared" si="27"/>
        <v>13</v>
      </c>
      <c r="AQ93" s="213">
        <f t="shared" si="19"/>
        <v>13</v>
      </c>
      <c r="AR93" s="201">
        <f t="shared" si="23"/>
        <v>0</v>
      </c>
    </row>
    <row r="94" spans="1:44" ht="31.5" customHeight="1" x14ac:dyDescent="0.25">
      <c r="A94" s="207">
        <v>930</v>
      </c>
      <c r="B94" s="197" t="str">
        <f>IF(Accueil!$H$49=1,M94,IF(Accueil!$H$49=2,X94,IF(Accueil!$H$49=3,AI94,M94)))</f>
        <v>Indigo</v>
      </c>
      <c r="C94" s="197" t="str">
        <f>IF(Accueil!$H$49=1,N94,IF(Accueil!$H$49=2,Y94,IF(Accueil!$H$49=3,AJ94,N94)))</f>
        <v>tempe</v>
      </c>
      <c r="D94" s="197" t="str">
        <f>IF(Accueil!$H$49=1,O94,IF(Accueil!$H$49=2,Z94,IF(Accueil!$H$49=3,AK94,O94)))</f>
        <v xml:space="preserve">besoin de changement / besoin de voir des possibles pour la suite </v>
      </c>
      <c r="E94" s="197" t="str">
        <f>IF(Accueil!$H$49=1,P94,IF(Accueil!$H$49=2,AA94,IF(Accueil!$H$49=3,AL94,P94)))</f>
        <v>envie de décompresser / refus du changement</v>
      </c>
      <c r="F94" s="197" t="str">
        <f>IF(Accueil!$H$49=1,Q94,IF(Accueil!$H$49=2,AB94,IF(Accueil!$H$49=3,AM94,Q94)))</f>
        <v xml:space="preserve">ne pas se mettre la pression / s'adapter </v>
      </c>
      <c r="G94" s="197" t="str">
        <f>IF(Accueil!$H$49=1,R94,IF(Accueil!$H$49=2,AC94,IF(Accueil!$H$49=3,AN94,R94)))</f>
        <v>se mettre la pression / obligé de changer</v>
      </c>
      <c r="H94" s="208" t="s">
        <v>11</v>
      </c>
      <c r="I94" s="206">
        <f t="shared" si="24"/>
        <v>13</v>
      </c>
      <c r="J94" s="209">
        <f t="shared" si="16"/>
        <v>13</v>
      </c>
      <c r="K94" s="198">
        <f t="shared" si="20"/>
        <v>0</v>
      </c>
      <c r="L94" s="210">
        <v>930</v>
      </c>
      <c r="M94" s="200" t="s">
        <v>110</v>
      </c>
      <c r="N94" s="200" t="s">
        <v>273</v>
      </c>
      <c r="O94" s="200" t="s">
        <v>1656</v>
      </c>
      <c r="P94" s="200" t="s">
        <v>1657</v>
      </c>
      <c r="Q94" s="200" t="s">
        <v>1658</v>
      </c>
      <c r="R94" s="200" t="s">
        <v>1659</v>
      </c>
      <c r="S94" s="211" t="s">
        <v>11</v>
      </c>
      <c r="T94" s="212">
        <f t="shared" si="25"/>
        <v>13</v>
      </c>
      <c r="U94" s="213">
        <f t="shared" si="17"/>
        <v>13</v>
      </c>
      <c r="V94" s="201">
        <f t="shared" si="21"/>
        <v>0</v>
      </c>
      <c r="W94" s="214">
        <v>930</v>
      </c>
      <c r="X94" s="3" t="s">
        <v>870</v>
      </c>
      <c r="Y94" s="3" t="s">
        <v>1660</v>
      </c>
      <c r="Z94" s="3" t="s">
        <v>1661</v>
      </c>
      <c r="AA94" s="3" t="s">
        <v>1662</v>
      </c>
      <c r="AB94" s="3" t="s">
        <v>1663</v>
      </c>
      <c r="AC94" s="3" t="s">
        <v>1664</v>
      </c>
      <c r="AD94" s="215" t="s">
        <v>11</v>
      </c>
      <c r="AE94" s="216">
        <f t="shared" si="26"/>
        <v>13</v>
      </c>
      <c r="AF94" s="217">
        <f t="shared" si="18"/>
        <v>13</v>
      </c>
      <c r="AG94" s="204">
        <f t="shared" si="22"/>
        <v>0</v>
      </c>
      <c r="AH94" s="210">
        <v>930</v>
      </c>
      <c r="AI94" s="200" t="s">
        <v>110</v>
      </c>
      <c r="AJ94" s="200" t="s">
        <v>273</v>
      </c>
      <c r="AK94" s="200" t="s">
        <v>1656</v>
      </c>
      <c r="AL94" s="200" t="s">
        <v>1657</v>
      </c>
      <c r="AM94" s="200" t="s">
        <v>1658</v>
      </c>
      <c r="AN94" s="200" t="s">
        <v>1659</v>
      </c>
      <c r="AO94" s="211" t="s">
        <v>11</v>
      </c>
      <c r="AP94" s="212">
        <f t="shared" si="27"/>
        <v>13</v>
      </c>
      <c r="AQ94" s="213">
        <f t="shared" si="19"/>
        <v>13</v>
      </c>
      <c r="AR94" s="201">
        <f t="shared" si="23"/>
        <v>0</v>
      </c>
    </row>
    <row r="95" spans="1:44" ht="31.5" customHeight="1" x14ac:dyDescent="0.25">
      <c r="A95" s="207">
        <v>940</v>
      </c>
      <c r="B95" s="197" t="str">
        <f>IF(Accueil!$H$49=1,M95,IF(Accueil!$H$49=2,X95,IF(Accueil!$H$49=3,AI95,M95)))</f>
        <v>Indigo</v>
      </c>
      <c r="C95" s="197" t="str">
        <f>IF(Accueil!$H$49=1,N95,IF(Accueil!$H$49=2,Y95,IF(Accueil!$H$49=3,AJ95,N95)))</f>
        <v>œil</v>
      </c>
      <c r="D95" s="197" t="str">
        <f>IF(Accueil!$H$49=1,O95,IF(Accueil!$H$49=2,Z95,IF(Accueil!$H$49=3,AK95,O95)))</f>
        <v xml:space="preserve">besoin de voir les choses en face / besoin de voir toutes les possibilités </v>
      </c>
      <c r="E95" s="197" t="str">
        <f>IF(Accueil!$H$49=1,P95,IF(Accueil!$H$49=2,AA95,IF(Accueil!$H$49=3,AL95,P95)))</f>
        <v>se couper du monde / ne pas voir ce qui arrive / ne pas vouloir voir certaines choses</v>
      </c>
      <c r="F95" s="197" t="str">
        <f>IF(Accueil!$H$49=1,Q95,IF(Accueil!$H$49=2,AB95,IF(Accueil!$H$49=3,AM95,Q95)))</f>
        <v>paix intérieure / regard intérieur</v>
      </c>
      <c r="G95" s="197" t="str">
        <f>IF(Accueil!$H$49=1,R95,IF(Accueil!$H$49=2,AC95,IF(Accueil!$H$49=3,AN95,R95)))</f>
        <v>être aux aguets / refus de ce qui arrive</v>
      </c>
      <c r="H95" s="208" t="s">
        <v>11</v>
      </c>
      <c r="I95" s="206">
        <f t="shared" si="24"/>
        <v>13</v>
      </c>
      <c r="J95" s="209">
        <f t="shared" si="16"/>
        <v>13</v>
      </c>
      <c r="K95" s="198">
        <f t="shared" si="20"/>
        <v>0</v>
      </c>
      <c r="L95" s="210">
        <v>940</v>
      </c>
      <c r="M95" s="200" t="s">
        <v>110</v>
      </c>
      <c r="N95" s="200" t="s">
        <v>274</v>
      </c>
      <c r="O95" s="200" t="s">
        <v>1665</v>
      </c>
      <c r="P95" s="200" t="s">
        <v>1666</v>
      </c>
      <c r="Q95" s="200" t="s">
        <v>1667</v>
      </c>
      <c r="R95" s="200" t="s">
        <v>1668</v>
      </c>
      <c r="S95" s="211" t="s">
        <v>11</v>
      </c>
      <c r="T95" s="212">
        <f t="shared" si="25"/>
        <v>13</v>
      </c>
      <c r="U95" s="213">
        <f t="shared" si="17"/>
        <v>13</v>
      </c>
      <c r="V95" s="201">
        <f t="shared" si="21"/>
        <v>0</v>
      </c>
      <c r="W95" s="214">
        <v>940</v>
      </c>
      <c r="X95" s="3" t="s">
        <v>870</v>
      </c>
      <c r="Y95" s="3" t="s">
        <v>1669</v>
      </c>
      <c r="Z95" s="3" t="s">
        <v>1670</v>
      </c>
      <c r="AA95" s="3" t="s">
        <v>1671</v>
      </c>
      <c r="AB95" s="3" t="s">
        <v>1672</v>
      </c>
      <c r="AC95" s="3" t="s">
        <v>1673</v>
      </c>
      <c r="AD95" s="215" t="s">
        <v>11</v>
      </c>
      <c r="AE95" s="216">
        <f t="shared" si="26"/>
        <v>13</v>
      </c>
      <c r="AF95" s="217">
        <f t="shared" si="18"/>
        <v>13</v>
      </c>
      <c r="AG95" s="204">
        <f t="shared" si="22"/>
        <v>0</v>
      </c>
      <c r="AH95" s="210">
        <v>940</v>
      </c>
      <c r="AI95" s="200" t="s">
        <v>110</v>
      </c>
      <c r="AJ95" s="200" t="s">
        <v>274</v>
      </c>
      <c r="AK95" s="200" t="s">
        <v>1665</v>
      </c>
      <c r="AL95" s="200" t="s">
        <v>1666</v>
      </c>
      <c r="AM95" s="200" t="s">
        <v>1667</v>
      </c>
      <c r="AN95" s="200" t="s">
        <v>1668</v>
      </c>
      <c r="AO95" s="211" t="s">
        <v>11</v>
      </c>
      <c r="AP95" s="212">
        <f t="shared" si="27"/>
        <v>13</v>
      </c>
      <c r="AQ95" s="213">
        <f t="shared" si="19"/>
        <v>13</v>
      </c>
      <c r="AR95" s="201">
        <f t="shared" si="23"/>
        <v>0</v>
      </c>
    </row>
    <row r="96" spans="1:44" ht="31.5" customHeight="1" x14ac:dyDescent="0.25">
      <c r="A96" s="207">
        <v>950</v>
      </c>
      <c r="B96" s="197" t="str">
        <f>IF(Accueil!$H$49=1,M96,IF(Accueil!$H$49=2,X96,IF(Accueil!$H$49=3,AI96,M96)))</f>
        <v>Indigo</v>
      </c>
      <c r="C96" s="197" t="str">
        <f>IF(Accueil!$H$49=1,N96,IF(Accueil!$H$49=2,Y96,IF(Accueil!$H$49=3,AJ96,N96)))</f>
        <v>sourcil</v>
      </c>
      <c r="D96" s="197" t="str">
        <f>IF(Accueil!$H$49=1,O96,IF(Accueil!$H$49=2,Z96,IF(Accueil!$H$49=3,AK96,O96)))</f>
        <v xml:space="preserve">besoin de se concentrer sur un objectif à atteindre </v>
      </c>
      <c r="E96" s="197" t="str">
        <f>IF(Accueil!$H$49=1,P96,IF(Accueil!$H$49=2,AA96,IF(Accueil!$H$49=3,AL96,P96)))</f>
        <v>ne plus vouloir d'objectif / ne pas voir ses problèmes</v>
      </c>
      <c r="F96" s="197" t="str">
        <f>IF(Accueil!$H$49=1,Q96,IF(Accueil!$H$49=2,AB96,IF(Accueil!$H$49=3,AM96,Q96)))</f>
        <v xml:space="preserve">paix intérieure / ne pas générer d'attentes </v>
      </c>
      <c r="G96" s="197" t="str">
        <f>IF(Accueil!$H$49=1,R96,IF(Accueil!$H$49=2,AC96,IF(Accueil!$H$49=3,AN96,R96)))</f>
        <v>méfiance / capacité à régler les problèmes / focalisation sur les problèmes</v>
      </c>
      <c r="H96" s="208" t="s">
        <v>11</v>
      </c>
      <c r="I96" s="206">
        <f t="shared" si="24"/>
        <v>13</v>
      </c>
      <c r="J96" s="209">
        <f t="shared" si="16"/>
        <v>13</v>
      </c>
      <c r="K96" s="198">
        <f t="shared" si="20"/>
        <v>0</v>
      </c>
      <c r="L96" s="210">
        <v>950</v>
      </c>
      <c r="M96" s="200" t="s">
        <v>110</v>
      </c>
      <c r="N96" s="200" t="s">
        <v>275</v>
      </c>
      <c r="O96" s="200" t="s">
        <v>116</v>
      </c>
      <c r="P96" s="200" t="s">
        <v>1674</v>
      </c>
      <c r="Q96" s="200" t="s">
        <v>1675</v>
      </c>
      <c r="R96" s="200" t="s">
        <v>1676</v>
      </c>
      <c r="S96" s="211" t="s">
        <v>11</v>
      </c>
      <c r="T96" s="212">
        <f t="shared" si="25"/>
        <v>13</v>
      </c>
      <c r="U96" s="213">
        <f t="shared" si="17"/>
        <v>13</v>
      </c>
      <c r="V96" s="201">
        <f t="shared" si="21"/>
        <v>0</v>
      </c>
      <c r="W96" s="214">
        <v>950</v>
      </c>
      <c r="X96" s="3" t="s">
        <v>870</v>
      </c>
      <c r="Y96" s="3" t="s">
        <v>1677</v>
      </c>
      <c r="Z96" s="3" t="s">
        <v>1678</v>
      </c>
      <c r="AA96" s="3" t="s">
        <v>1679</v>
      </c>
      <c r="AB96" s="3" t="s">
        <v>1680</v>
      </c>
      <c r="AC96" s="3" t="s">
        <v>1681</v>
      </c>
      <c r="AD96" s="215" t="s">
        <v>11</v>
      </c>
      <c r="AE96" s="216">
        <f t="shared" si="26"/>
        <v>13</v>
      </c>
      <c r="AF96" s="217">
        <f t="shared" si="18"/>
        <v>13</v>
      </c>
      <c r="AG96" s="204">
        <f t="shared" si="22"/>
        <v>0</v>
      </c>
      <c r="AH96" s="210">
        <v>950</v>
      </c>
      <c r="AI96" s="200" t="s">
        <v>110</v>
      </c>
      <c r="AJ96" s="200" t="s">
        <v>275</v>
      </c>
      <c r="AK96" s="200" t="s">
        <v>116</v>
      </c>
      <c r="AL96" s="200" t="s">
        <v>1674</v>
      </c>
      <c r="AM96" s="200" t="s">
        <v>1675</v>
      </c>
      <c r="AN96" s="200" t="s">
        <v>1676</v>
      </c>
      <c r="AO96" s="211" t="s">
        <v>11</v>
      </c>
      <c r="AP96" s="212">
        <f t="shared" si="27"/>
        <v>13</v>
      </c>
      <c r="AQ96" s="213">
        <f t="shared" si="19"/>
        <v>13</v>
      </c>
      <c r="AR96" s="201">
        <f t="shared" si="23"/>
        <v>0</v>
      </c>
    </row>
    <row r="97" spans="1:44" ht="31.5" customHeight="1" x14ac:dyDescent="0.25">
      <c r="A97" s="207">
        <v>960</v>
      </c>
      <c r="B97" s="197" t="str">
        <f>IF(Accueil!$H$49=1,M97,IF(Accueil!$H$49=2,X97,IF(Accueil!$H$49=3,AI97,M97)))</f>
        <v>Indigo</v>
      </c>
      <c r="C97" s="197" t="str">
        <f>IF(Accueil!$H$49=1,N97,IF(Accueil!$H$49=2,Y97,IF(Accueil!$H$49=3,AJ97,N97)))</f>
        <v>front</v>
      </c>
      <c r="D97" s="197" t="str">
        <f>IF(Accueil!$H$49=1,O97,IF(Accueil!$H$49=2,Z97,IF(Accueil!$H$49=3,AK97,O97)))</f>
        <v>besoin d'affronter la réalité / besoin de tenir face à l'extérieur ou face aux autres</v>
      </c>
      <c r="E97" s="197" t="str">
        <f>IF(Accueil!$H$49=1,P97,IF(Accueil!$H$49=2,AA97,IF(Accueil!$H$49=3,AL97,P97)))</f>
        <v>peur de la réalité / renoncer à affronter</v>
      </c>
      <c r="F97" s="197" t="str">
        <f>IF(Accueil!$H$49=1,Q97,IF(Accueil!$H$49=2,AB97,IF(Accueil!$H$49=3,AM97,Q97)))</f>
        <v xml:space="preserve">se laisser vivre / capacité à lâcher prise </v>
      </c>
      <c r="G97" s="197" t="str">
        <f>IF(Accueil!$H$49=1,R97,IF(Accueil!$H$49=2,AC97,IF(Accueil!$H$49=3,AN97,R97)))</f>
        <v>tenir tête / maintenir ses décisions</v>
      </c>
      <c r="H97" s="208" t="s">
        <v>11</v>
      </c>
      <c r="I97" s="206">
        <f t="shared" si="24"/>
        <v>13</v>
      </c>
      <c r="J97" s="209">
        <f t="shared" si="16"/>
        <v>13</v>
      </c>
      <c r="K97" s="198">
        <f t="shared" si="20"/>
        <v>0</v>
      </c>
      <c r="L97" s="210">
        <v>960</v>
      </c>
      <c r="M97" s="200" t="s">
        <v>110</v>
      </c>
      <c r="N97" s="200" t="s">
        <v>117</v>
      </c>
      <c r="O97" s="200" t="s">
        <v>1682</v>
      </c>
      <c r="P97" s="200" t="s">
        <v>1683</v>
      </c>
      <c r="Q97" s="200" t="s">
        <v>1684</v>
      </c>
      <c r="R97" s="200" t="s">
        <v>1685</v>
      </c>
      <c r="S97" s="211" t="s">
        <v>11</v>
      </c>
      <c r="T97" s="212">
        <f t="shared" si="25"/>
        <v>13</v>
      </c>
      <c r="U97" s="213">
        <f t="shared" si="17"/>
        <v>13</v>
      </c>
      <c r="V97" s="201">
        <f t="shared" si="21"/>
        <v>0</v>
      </c>
      <c r="W97" s="214">
        <v>960</v>
      </c>
      <c r="X97" s="3" t="s">
        <v>870</v>
      </c>
      <c r="Y97" s="3" t="s">
        <v>1686</v>
      </c>
      <c r="Z97" s="3" t="s">
        <v>1687</v>
      </c>
      <c r="AA97" s="3" t="s">
        <v>1688</v>
      </c>
      <c r="AB97" s="3" t="s">
        <v>1689</v>
      </c>
      <c r="AC97" s="3" t="s">
        <v>1690</v>
      </c>
      <c r="AD97" s="215" t="s">
        <v>11</v>
      </c>
      <c r="AE97" s="216">
        <f t="shared" si="26"/>
        <v>13</v>
      </c>
      <c r="AF97" s="217">
        <f t="shared" si="18"/>
        <v>13</v>
      </c>
      <c r="AG97" s="204">
        <f t="shared" si="22"/>
        <v>0</v>
      </c>
      <c r="AH97" s="210">
        <v>960</v>
      </c>
      <c r="AI97" s="200" t="s">
        <v>110</v>
      </c>
      <c r="AJ97" s="200" t="s">
        <v>117</v>
      </c>
      <c r="AK97" s="200" t="s">
        <v>1682</v>
      </c>
      <c r="AL97" s="200" t="s">
        <v>1683</v>
      </c>
      <c r="AM97" s="200" t="s">
        <v>1684</v>
      </c>
      <c r="AN97" s="200" t="s">
        <v>1685</v>
      </c>
      <c r="AO97" s="211" t="s">
        <v>11</v>
      </c>
      <c r="AP97" s="212">
        <f t="shared" si="27"/>
        <v>13</v>
      </c>
      <c r="AQ97" s="213">
        <f t="shared" si="19"/>
        <v>13</v>
      </c>
      <c r="AR97" s="201">
        <f t="shared" si="23"/>
        <v>0</v>
      </c>
    </row>
    <row r="98" spans="1:44" ht="31.5" customHeight="1" x14ac:dyDescent="0.25">
      <c r="A98" s="207">
        <v>970</v>
      </c>
      <c r="B98" s="197" t="str">
        <f>IF(Accueil!$H$49=1,M98,IF(Accueil!$H$49=2,X98,IF(Accueil!$H$49=3,AI98,M98)))</f>
        <v>Indigo</v>
      </c>
      <c r="C98" s="197" t="str">
        <f>IF(Accueil!$H$49=1,N98,IF(Accueil!$H$49=2,Y98,IF(Accueil!$H$49=3,AJ98,N98)))</f>
        <v>hypophyse</v>
      </c>
      <c r="D98" s="197" t="str">
        <f>IF(Accueil!$H$49=1,O98,IF(Accueil!$H$49=2,Z98,IF(Accueil!$H$49=3,AK98,O98)))</f>
        <v>besoin de choisir et de passer à l'acte / besoin de comprendre / besoin de concentration / forte volonté</v>
      </c>
      <c r="E98" s="197" t="str">
        <f>IF(Accueil!$H$49=1,P98,IF(Accueil!$H$49=2,AA98,IF(Accueil!$H$49=3,AL98,P98)))</f>
        <v>ne pas choisir / passivité / générer des peurs / peur de l'inconnu / négligence</v>
      </c>
      <c r="F98" s="197" t="str">
        <f>IF(Accueil!$H$49=1,Q98,IF(Accueil!$H$49=2,AB98,IF(Accueil!$H$49=3,AM98,Q98)))</f>
        <v xml:space="preserve">calme mental / capacipé de discernement / pensées structurées / capacité d'analyse </v>
      </c>
      <c r="G98" s="197" t="str">
        <f>IF(Accueil!$H$49=1,R98,IF(Accueil!$H$49=2,AC98,IF(Accueil!$H$49=3,AN98,R98)))</f>
        <v>hyperactivité / prise de tête / obsessions / doutes / focalisation sur les problèmes</v>
      </c>
      <c r="H98" s="208" t="s">
        <v>11</v>
      </c>
      <c r="I98" s="206">
        <f t="shared" si="24"/>
        <v>13</v>
      </c>
      <c r="J98" s="209">
        <f t="shared" si="16"/>
        <v>13</v>
      </c>
      <c r="K98" s="198">
        <f t="shared" si="20"/>
        <v>0</v>
      </c>
      <c r="L98" s="210">
        <v>970</v>
      </c>
      <c r="M98" s="200" t="s">
        <v>110</v>
      </c>
      <c r="N98" s="200" t="s">
        <v>118</v>
      </c>
      <c r="O98" s="200" t="s">
        <v>1691</v>
      </c>
      <c r="P98" s="200" t="s">
        <v>1692</v>
      </c>
      <c r="Q98" s="200" t="s">
        <v>1693</v>
      </c>
      <c r="R98" s="200" t="s">
        <v>1694</v>
      </c>
      <c r="S98" s="211" t="s">
        <v>11</v>
      </c>
      <c r="T98" s="212">
        <f t="shared" si="25"/>
        <v>13</v>
      </c>
      <c r="U98" s="213">
        <f t="shared" si="17"/>
        <v>13</v>
      </c>
      <c r="V98" s="201">
        <f t="shared" si="21"/>
        <v>0</v>
      </c>
      <c r="W98" s="214">
        <v>970</v>
      </c>
      <c r="X98" s="3" t="s">
        <v>870</v>
      </c>
      <c r="Y98" s="3" t="s">
        <v>1695</v>
      </c>
      <c r="Z98" s="3" t="s">
        <v>1696</v>
      </c>
      <c r="AA98" s="3" t="s">
        <v>1697</v>
      </c>
      <c r="AB98" s="3" t="s">
        <v>1698</v>
      </c>
      <c r="AC98" s="3" t="s">
        <v>1699</v>
      </c>
      <c r="AD98" s="215" t="s">
        <v>11</v>
      </c>
      <c r="AE98" s="216">
        <f t="shared" si="26"/>
        <v>13</v>
      </c>
      <c r="AF98" s="217">
        <f t="shared" si="18"/>
        <v>13</v>
      </c>
      <c r="AG98" s="204">
        <f t="shared" si="22"/>
        <v>0</v>
      </c>
      <c r="AH98" s="210">
        <v>970</v>
      </c>
      <c r="AI98" s="200" t="s">
        <v>110</v>
      </c>
      <c r="AJ98" s="200" t="s">
        <v>118</v>
      </c>
      <c r="AK98" s="200" t="s">
        <v>1691</v>
      </c>
      <c r="AL98" s="200" t="s">
        <v>1692</v>
      </c>
      <c r="AM98" s="200" t="s">
        <v>1693</v>
      </c>
      <c r="AN98" s="200" t="s">
        <v>1694</v>
      </c>
      <c r="AO98" s="211" t="s">
        <v>11</v>
      </c>
      <c r="AP98" s="212">
        <f t="shared" si="27"/>
        <v>13</v>
      </c>
      <c r="AQ98" s="213">
        <f t="shared" si="19"/>
        <v>13</v>
      </c>
      <c r="AR98" s="201">
        <f t="shared" si="23"/>
        <v>0</v>
      </c>
    </row>
    <row r="99" spans="1:44" ht="31.5" customHeight="1" x14ac:dyDescent="0.25">
      <c r="A99" s="207">
        <v>980</v>
      </c>
      <c r="B99" s="197" t="str">
        <f>IF(Accueil!$H$49=1,M99,IF(Accueil!$H$49=2,X99,IF(Accueil!$H$49=3,AI99,M99)))</f>
        <v>Indigo</v>
      </c>
      <c r="C99" s="197" t="str">
        <f>IF(Accueil!$H$49=1,N99,IF(Accueil!$H$49=2,Y99,IF(Accueil!$H$49=3,AJ99,N99)))</f>
        <v>hypothalamus</v>
      </c>
      <c r="D99" s="197" t="str">
        <f>IF(Accueil!$H$49=1,O99,IF(Accueil!$H$49=2,Z99,IF(Accueil!$H$49=3,AK99,O99)))</f>
        <v>forte volonté / besoin d'être l'autorité / besoin de décider</v>
      </c>
      <c r="E99" s="197" t="str">
        <f>IF(Accueil!$H$49=1,P99,IF(Accueil!$H$49=2,AA99,IF(Accueil!$H$49=3,AL99,P99)))</f>
        <v>laisser faire / indécision / suivre les autres</v>
      </c>
      <c r="F99" s="197" t="str">
        <f>IF(Accueil!$H$49=1,Q99,IF(Accueil!$H$49=2,AB99,IF(Accueil!$H$49=3,AM99,Q99)))</f>
        <v xml:space="preserve">sagesse / gestion des conflits / capacité de décision  </v>
      </c>
      <c r="G99" s="197" t="str">
        <f>IF(Accueil!$H$49=1,R99,IF(Accueil!$H$49=2,AC99,IF(Accueil!$H$49=3,AN99,R99)))</f>
        <v>vouloir tout contrôler / besoin d’être un leader / générer des conflits / tenir tête</v>
      </c>
      <c r="H99" s="208" t="s">
        <v>11</v>
      </c>
      <c r="I99" s="206">
        <f t="shared" si="24"/>
        <v>13</v>
      </c>
      <c r="J99" s="209">
        <f t="shared" si="16"/>
        <v>13</v>
      </c>
      <c r="K99" s="198">
        <f t="shared" si="20"/>
        <v>0</v>
      </c>
      <c r="L99" s="210">
        <v>980</v>
      </c>
      <c r="M99" s="200" t="s">
        <v>110</v>
      </c>
      <c r="N99" s="200" t="s">
        <v>119</v>
      </c>
      <c r="O99" s="200" t="s">
        <v>1700</v>
      </c>
      <c r="P99" s="200" t="s">
        <v>1701</v>
      </c>
      <c r="Q99" s="200" t="s">
        <v>1702</v>
      </c>
      <c r="R99" s="200" t="s">
        <v>1703</v>
      </c>
      <c r="S99" s="211" t="s">
        <v>11</v>
      </c>
      <c r="T99" s="212">
        <f t="shared" si="25"/>
        <v>13</v>
      </c>
      <c r="U99" s="213">
        <f t="shared" si="17"/>
        <v>13</v>
      </c>
      <c r="V99" s="201">
        <f t="shared" si="21"/>
        <v>0</v>
      </c>
      <c r="W99" s="214">
        <v>980</v>
      </c>
      <c r="X99" s="3" t="s">
        <v>870</v>
      </c>
      <c r="Y99" s="3" t="s">
        <v>1704</v>
      </c>
      <c r="Z99" s="3" t="s">
        <v>1705</v>
      </c>
      <c r="AA99" s="3" t="s">
        <v>1706</v>
      </c>
      <c r="AB99" s="3" t="s">
        <v>1707</v>
      </c>
      <c r="AC99" s="3" t="s">
        <v>1708</v>
      </c>
      <c r="AD99" s="215" t="s">
        <v>11</v>
      </c>
      <c r="AE99" s="216">
        <f t="shared" si="26"/>
        <v>13</v>
      </c>
      <c r="AF99" s="217">
        <f t="shared" si="18"/>
        <v>13</v>
      </c>
      <c r="AG99" s="204">
        <f t="shared" si="22"/>
        <v>0</v>
      </c>
      <c r="AH99" s="210">
        <v>980</v>
      </c>
      <c r="AI99" s="200" t="s">
        <v>110</v>
      </c>
      <c r="AJ99" s="200" t="s">
        <v>119</v>
      </c>
      <c r="AK99" s="200" t="s">
        <v>1700</v>
      </c>
      <c r="AL99" s="200" t="s">
        <v>1701</v>
      </c>
      <c r="AM99" s="200" t="s">
        <v>1702</v>
      </c>
      <c r="AN99" s="200" t="s">
        <v>1703</v>
      </c>
      <c r="AO99" s="211" t="s">
        <v>11</v>
      </c>
      <c r="AP99" s="212">
        <f t="shared" si="27"/>
        <v>13</v>
      </c>
      <c r="AQ99" s="213">
        <f t="shared" si="19"/>
        <v>13</v>
      </c>
      <c r="AR99" s="201">
        <f t="shared" si="23"/>
        <v>0</v>
      </c>
    </row>
    <row r="100" spans="1:44" ht="31.5" customHeight="1" x14ac:dyDescent="0.25">
      <c r="A100" s="207">
        <v>990</v>
      </c>
      <c r="B100" s="197" t="str">
        <f>IF(Accueil!$H$49=1,M100,IF(Accueil!$H$49=2,X100,IF(Accueil!$H$49=3,AI100,M100)))</f>
        <v>Indigo</v>
      </c>
      <c r="C100" s="197" t="str">
        <f>IF(Accueil!$H$49=1,N100,IF(Accueil!$H$49=2,Y100,IF(Accueil!$H$49=3,AJ100,N100)))</f>
        <v>lobe temporal</v>
      </c>
      <c r="D100" s="197" t="str">
        <f>IF(Accueil!$H$49=1,O100,IF(Accueil!$H$49=2,Z100,IF(Accueil!$H$49=3,AK100,O100)))</f>
        <v>besoin d'exprimer certaines émotions / ne pas contrôler ses émotions</v>
      </c>
      <c r="E100" s="197" t="str">
        <f>IF(Accueil!$H$49=1,P100,IF(Accueil!$H$49=2,AA100,IF(Accueil!$H$49=3,AL100,P100)))</f>
        <v>contrôler ou réprimer les émotions</v>
      </c>
      <c r="F100" s="197" t="str">
        <f>IF(Accueil!$H$49=1,Q100,IF(Accueil!$H$49=2,AB100,IF(Accueil!$H$49=3,AM100,Q100)))</f>
        <v>calme émotionnel / sérénité</v>
      </c>
      <c r="G100" s="197" t="str">
        <f>IF(Accueil!$H$49=1,R100,IF(Accueil!$H$49=2,AC100,IF(Accueil!$H$49=3,AN100,R100)))</f>
        <v>agitation émotionnelle / émotivité / se sentir agressé</v>
      </c>
      <c r="H100" s="208" t="s">
        <v>11</v>
      </c>
      <c r="I100" s="206">
        <f t="shared" si="24"/>
        <v>13</v>
      </c>
      <c r="J100" s="209">
        <f t="shared" si="16"/>
        <v>13</v>
      </c>
      <c r="K100" s="198">
        <f t="shared" si="20"/>
        <v>0</v>
      </c>
      <c r="L100" s="210">
        <v>990</v>
      </c>
      <c r="M100" s="200" t="s">
        <v>110</v>
      </c>
      <c r="N100" s="200" t="s">
        <v>276</v>
      </c>
      <c r="O100" s="200" t="s">
        <v>1709</v>
      </c>
      <c r="P100" s="200" t="s">
        <v>120</v>
      </c>
      <c r="Q100" s="200" t="s">
        <v>1710</v>
      </c>
      <c r="R100" s="200" t="s">
        <v>1711</v>
      </c>
      <c r="S100" s="211" t="s">
        <v>11</v>
      </c>
      <c r="T100" s="212">
        <f t="shared" si="25"/>
        <v>13</v>
      </c>
      <c r="U100" s="213">
        <f t="shared" si="17"/>
        <v>13</v>
      </c>
      <c r="V100" s="201">
        <f t="shared" si="21"/>
        <v>0</v>
      </c>
      <c r="W100" s="214">
        <v>990</v>
      </c>
      <c r="X100" s="3" t="s">
        <v>870</v>
      </c>
      <c r="Y100" s="3" t="s">
        <v>1712</v>
      </c>
      <c r="Z100" s="3" t="s">
        <v>1713</v>
      </c>
      <c r="AA100" s="3" t="s">
        <v>1714</v>
      </c>
      <c r="AB100" s="3" t="s">
        <v>1715</v>
      </c>
      <c r="AC100" s="3" t="s">
        <v>1716</v>
      </c>
      <c r="AD100" s="215" t="s">
        <v>11</v>
      </c>
      <c r="AE100" s="216">
        <f t="shared" si="26"/>
        <v>13</v>
      </c>
      <c r="AF100" s="217">
        <f t="shared" si="18"/>
        <v>13</v>
      </c>
      <c r="AG100" s="204">
        <f t="shared" si="22"/>
        <v>0</v>
      </c>
      <c r="AH100" s="210">
        <v>990</v>
      </c>
      <c r="AI100" s="200" t="s">
        <v>110</v>
      </c>
      <c r="AJ100" s="200" t="s">
        <v>276</v>
      </c>
      <c r="AK100" s="200" t="s">
        <v>1709</v>
      </c>
      <c r="AL100" s="200" t="s">
        <v>120</v>
      </c>
      <c r="AM100" s="200" t="s">
        <v>1710</v>
      </c>
      <c r="AN100" s="200" t="s">
        <v>1711</v>
      </c>
      <c r="AO100" s="211" t="s">
        <v>11</v>
      </c>
      <c r="AP100" s="212">
        <f t="shared" si="27"/>
        <v>13</v>
      </c>
      <c r="AQ100" s="213">
        <f t="shared" si="19"/>
        <v>13</v>
      </c>
      <c r="AR100" s="201">
        <f t="shared" si="23"/>
        <v>0</v>
      </c>
    </row>
    <row r="101" spans="1:44" ht="31.5" customHeight="1" x14ac:dyDescent="0.25">
      <c r="A101" s="207">
        <v>1000</v>
      </c>
      <c r="B101" s="197" t="str">
        <f>IF(Accueil!$H$49=1,M101,IF(Accueil!$H$49=2,X101,IF(Accueil!$H$49=3,AI101,M101)))</f>
        <v>Pourpre</v>
      </c>
      <c r="C101" s="197" t="str">
        <f>IF(Accueil!$H$49=1,N101,IF(Accueil!$H$49=2,Y101,IF(Accueil!$H$49=3,AJ101,N101)))</f>
        <v>lobe pariétal</v>
      </c>
      <c r="D101" s="197" t="str">
        <f>IF(Accueil!$H$49=1,O101,IF(Accueil!$H$49=2,Z101,IF(Accueil!$H$49=3,AK101,O101)))</f>
        <v xml:space="preserve">besoin de se connecter à plus haut / aimer percevoir par le corps / aimer la symbolique </v>
      </c>
      <c r="E101" s="197" t="str">
        <f>IF(Accueil!$H$49=1,P101,IF(Accueil!$H$49=2,AA101,IF(Accueil!$H$49=3,AL101,P101)))</f>
        <v>manque de confiance dans la vie / moins vouloir sentir son corps / ne pas intégrer les vibrations élevées dans son corps</v>
      </c>
      <c r="F101" s="197" t="str">
        <f>IF(Accueil!$H$49=1,Q101,IF(Accueil!$H$49=2,AB101,IF(Accueil!$H$49=3,AM101,Q101)))</f>
        <v xml:space="preserve">confiance dans la vie / gratitude / connexion aux plans supérieurs / langage symbolique </v>
      </c>
      <c r="G101" s="197" t="str">
        <f>IF(Accueil!$H$49=1,R101,IF(Accueil!$H$49=2,AC101,IF(Accueil!$H$49=3,AN101,R101)))</f>
        <v>générer des tensions dans son corps / être en résistance face à la vie ou aux vibrations élevées</v>
      </c>
      <c r="H101" s="208" t="s">
        <v>14</v>
      </c>
      <c r="I101" s="206">
        <f t="shared" si="24"/>
        <v>14</v>
      </c>
      <c r="J101" s="209">
        <f t="shared" si="16"/>
        <v>14</v>
      </c>
      <c r="K101" s="198">
        <f t="shared" si="20"/>
        <v>0</v>
      </c>
      <c r="L101" s="210">
        <v>1000</v>
      </c>
      <c r="M101" s="200" t="s">
        <v>121</v>
      </c>
      <c r="N101" s="200" t="s">
        <v>277</v>
      </c>
      <c r="O101" s="200" t="s">
        <v>1717</v>
      </c>
      <c r="P101" s="200" t="s">
        <v>1718</v>
      </c>
      <c r="Q101" s="200" t="s">
        <v>1719</v>
      </c>
      <c r="R101" s="200" t="s">
        <v>1720</v>
      </c>
      <c r="S101" s="211" t="s">
        <v>14</v>
      </c>
      <c r="T101" s="212">
        <f t="shared" si="25"/>
        <v>14</v>
      </c>
      <c r="U101" s="213">
        <f t="shared" si="17"/>
        <v>14</v>
      </c>
      <c r="V101" s="201">
        <f t="shared" si="21"/>
        <v>0</v>
      </c>
      <c r="W101" s="214">
        <v>1000</v>
      </c>
      <c r="X101" s="3" t="s">
        <v>869</v>
      </c>
      <c r="Y101" s="3" t="s">
        <v>1721</v>
      </c>
      <c r="Z101" s="3" t="s">
        <v>1722</v>
      </c>
      <c r="AA101" s="3" t="s">
        <v>1723</v>
      </c>
      <c r="AB101" s="3" t="s">
        <v>1724</v>
      </c>
      <c r="AC101" s="3" t="s">
        <v>1725</v>
      </c>
      <c r="AD101" s="215" t="s">
        <v>14</v>
      </c>
      <c r="AE101" s="216">
        <f t="shared" si="26"/>
        <v>14</v>
      </c>
      <c r="AF101" s="217">
        <f t="shared" si="18"/>
        <v>14</v>
      </c>
      <c r="AG101" s="204">
        <f t="shared" si="22"/>
        <v>0</v>
      </c>
      <c r="AH101" s="210">
        <v>1000</v>
      </c>
      <c r="AI101" s="200" t="s">
        <v>121</v>
      </c>
      <c r="AJ101" s="200" t="s">
        <v>277</v>
      </c>
      <c r="AK101" s="200" t="s">
        <v>1717</v>
      </c>
      <c r="AL101" s="200" t="s">
        <v>1718</v>
      </c>
      <c r="AM101" s="200" t="s">
        <v>1719</v>
      </c>
      <c r="AN101" s="200" t="s">
        <v>1720</v>
      </c>
      <c r="AO101" s="211" t="s">
        <v>14</v>
      </c>
      <c r="AP101" s="212">
        <f t="shared" si="27"/>
        <v>14</v>
      </c>
      <c r="AQ101" s="213">
        <f t="shared" si="19"/>
        <v>14</v>
      </c>
      <c r="AR101" s="201">
        <f t="shared" si="23"/>
        <v>0</v>
      </c>
    </row>
    <row r="102" spans="1:44" ht="31.5" customHeight="1" x14ac:dyDescent="0.25">
      <c r="A102" s="207">
        <v>1010</v>
      </c>
      <c r="B102" s="197" t="str">
        <f>IF(Accueil!$H$49=1,M102,IF(Accueil!$H$49=2,X102,IF(Accueil!$H$49=3,AI102,M102)))</f>
        <v>Pourpre</v>
      </c>
      <c r="C102" s="197" t="str">
        <f>IF(Accueil!$H$49=1,N102,IF(Accueil!$H$49=2,Y102,IF(Accueil!$H$49=3,AJ102,N102)))</f>
        <v>corps calleux</v>
      </c>
      <c r="D102" s="197" t="str">
        <f>IF(Accueil!$H$49=1,O102,IF(Accueil!$H$49=2,Z102,IF(Accueil!$H$49=3,AK102,O102)))</f>
        <v>besoin d’être cohérent / besoin de sentir son corps</v>
      </c>
      <c r="E102" s="197" t="str">
        <f>IF(Accueil!$H$49=1,P102,IF(Accueil!$H$49=2,AA102,IF(Accueil!$H$49=3,AL102,P102)))</f>
        <v>manque de cohérence entre la tête et le corps / ne pas vouloir sentir son corps</v>
      </c>
      <c r="F102" s="197" t="str">
        <f>IF(Accueil!$H$49=1,Q102,IF(Accueil!$H$49=2,AB102,IF(Accueil!$H$49=3,AM102,Q102)))</f>
        <v>cohérence / capacité à mettre de l'harmonie dans son corps / connexion à son corps</v>
      </c>
      <c r="G102" s="197" t="str">
        <f>IF(Accueil!$H$49=1,R102,IF(Accueil!$H$49=2,AC102,IF(Accueil!$H$49=3,AN102,R102)))</f>
        <v>aimer les sensations fortes / trop sentir dans son corps</v>
      </c>
      <c r="H102" s="208" t="s">
        <v>14</v>
      </c>
      <c r="I102" s="206">
        <f t="shared" si="24"/>
        <v>14</v>
      </c>
      <c r="J102" s="209">
        <f t="shared" si="16"/>
        <v>14</v>
      </c>
      <c r="K102" s="198">
        <f t="shared" si="20"/>
        <v>0</v>
      </c>
      <c r="L102" s="210">
        <v>1010</v>
      </c>
      <c r="M102" s="200" t="s">
        <v>121</v>
      </c>
      <c r="N102" s="200" t="s">
        <v>123</v>
      </c>
      <c r="O102" s="200" t="s">
        <v>1726</v>
      </c>
      <c r="P102" s="200" t="s">
        <v>1727</v>
      </c>
      <c r="Q102" s="200" t="s">
        <v>1728</v>
      </c>
      <c r="R102" s="200" t="s">
        <v>1729</v>
      </c>
      <c r="S102" s="211" t="s">
        <v>14</v>
      </c>
      <c r="T102" s="212">
        <f t="shared" si="25"/>
        <v>14</v>
      </c>
      <c r="U102" s="213">
        <f t="shared" si="17"/>
        <v>14</v>
      </c>
      <c r="V102" s="201">
        <f t="shared" si="21"/>
        <v>0</v>
      </c>
      <c r="W102" s="214">
        <v>1010</v>
      </c>
      <c r="X102" s="3" t="s">
        <v>869</v>
      </c>
      <c r="Y102" s="3" t="s">
        <v>1730</v>
      </c>
      <c r="Z102" s="3" t="s">
        <v>1731</v>
      </c>
      <c r="AA102" s="3" t="s">
        <v>1732</v>
      </c>
      <c r="AB102" s="3" t="s">
        <v>1733</v>
      </c>
      <c r="AC102" s="3" t="s">
        <v>1734</v>
      </c>
      <c r="AD102" s="215" t="s">
        <v>14</v>
      </c>
      <c r="AE102" s="216">
        <f t="shared" si="26"/>
        <v>14</v>
      </c>
      <c r="AF102" s="217">
        <f t="shared" si="18"/>
        <v>14</v>
      </c>
      <c r="AG102" s="204">
        <f t="shared" si="22"/>
        <v>0</v>
      </c>
      <c r="AH102" s="210">
        <v>1010</v>
      </c>
      <c r="AI102" s="200" t="s">
        <v>121</v>
      </c>
      <c r="AJ102" s="200" t="s">
        <v>123</v>
      </c>
      <c r="AK102" s="200" t="s">
        <v>1726</v>
      </c>
      <c r="AL102" s="200" t="s">
        <v>1727</v>
      </c>
      <c r="AM102" s="200" t="s">
        <v>1728</v>
      </c>
      <c r="AN102" s="200" t="s">
        <v>1729</v>
      </c>
      <c r="AO102" s="211" t="s">
        <v>14</v>
      </c>
      <c r="AP102" s="212">
        <f t="shared" si="27"/>
        <v>14</v>
      </c>
      <c r="AQ102" s="213">
        <f t="shared" si="19"/>
        <v>14</v>
      </c>
      <c r="AR102" s="201">
        <f t="shared" si="23"/>
        <v>0</v>
      </c>
    </row>
    <row r="103" spans="1:44" ht="31.5" customHeight="1" x14ac:dyDescent="0.25">
      <c r="A103" s="207">
        <v>1020</v>
      </c>
      <c r="B103" s="197" t="str">
        <f>IF(Accueil!$H$49=1,M103,IF(Accueil!$H$49=2,X103,IF(Accueil!$H$49=3,AI103,M103)))</f>
        <v>Pourpre</v>
      </c>
      <c r="C103" s="197" t="str">
        <f>IF(Accueil!$H$49=1,N103,IF(Accueil!$H$49=2,Y103,IF(Accueil!$H$49=3,AJ103,N103)))</f>
        <v>thalamus</v>
      </c>
      <c r="D103" s="197" t="str">
        <f>IF(Accueil!$H$49=1,O103,IF(Accueil!$H$49=2,Z103,IF(Accueil!$H$49=3,AK103,O103)))</f>
        <v xml:space="preserve">besoin de prendre sa vie en main / besoin de spontanéité / besoin d'émotivité accrue </v>
      </c>
      <c r="E103" s="197" t="str">
        <f>IF(Accueil!$H$49=1,P103,IF(Accueil!$H$49=2,AA103,IF(Accueil!$H$49=3,AL103,P103)))</f>
        <v>ne pas vouloir écouter son corps / laisser faire</v>
      </c>
      <c r="F103" s="197" t="str">
        <f>IF(Accueil!$H$49=1,Q103,IF(Accueil!$H$49=2,AB103,IF(Accueil!$H$49=3,AM103,Q103)))</f>
        <v xml:space="preserve">humeur constante / bonne humeur / capacité à écouter son corps </v>
      </c>
      <c r="G103" s="197" t="str">
        <f>IF(Accueil!$H$49=1,R103,IF(Accueil!$H$49=2,AC103,IF(Accueil!$H$49=3,AN103,R103)))</f>
        <v>hyperactivité / émotivité excessive / impulsif / réactif</v>
      </c>
      <c r="H103" s="208" t="s">
        <v>11</v>
      </c>
      <c r="I103" s="206">
        <f t="shared" si="24"/>
        <v>14</v>
      </c>
      <c r="J103" s="209">
        <f t="shared" si="16"/>
        <v>14</v>
      </c>
      <c r="K103" s="198">
        <f t="shared" si="20"/>
        <v>0</v>
      </c>
      <c r="L103" s="210">
        <v>1020</v>
      </c>
      <c r="M103" s="200" t="s">
        <v>121</v>
      </c>
      <c r="N103" s="200" t="s">
        <v>124</v>
      </c>
      <c r="O103" s="200" t="s">
        <v>1735</v>
      </c>
      <c r="P103" s="200" t="s">
        <v>1736</v>
      </c>
      <c r="Q103" s="200" t="s">
        <v>1737</v>
      </c>
      <c r="R103" s="200" t="s">
        <v>1738</v>
      </c>
      <c r="S103" s="211" t="s">
        <v>11</v>
      </c>
      <c r="T103" s="212">
        <f t="shared" si="25"/>
        <v>14</v>
      </c>
      <c r="U103" s="213">
        <f t="shared" si="17"/>
        <v>14</v>
      </c>
      <c r="V103" s="201">
        <f t="shared" si="21"/>
        <v>0</v>
      </c>
      <c r="W103" s="214">
        <v>1020</v>
      </c>
      <c r="X103" s="3" t="s">
        <v>869</v>
      </c>
      <c r="Y103" s="3" t="s">
        <v>1739</v>
      </c>
      <c r="Z103" s="3" t="s">
        <v>1740</v>
      </c>
      <c r="AA103" s="3" t="s">
        <v>1741</v>
      </c>
      <c r="AB103" s="3" t="s">
        <v>1742</v>
      </c>
      <c r="AC103" s="3" t="s">
        <v>1743</v>
      </c>
      <c r="AD103" s="215" t="s">
        <v>11</v>
      </c>
      <c r="AE103" s="216">
        <f t="shared" si="26"/>
        <v>14</v>
      </c>
      <c r="AF103" s="217">
        <f t="shared" si="18"/>
        <v>14</v>
      </c>
      <c r="AG103" s="204">
        <f t="shared" si="22"/>
        <v>0</v>
      </c>
      <c r="AH103" s="210">
        <v>1020</v>
      </c>
      <c r="AI103" s="200" t="s">
        <v>121</v>
      </c>
      <c r="AJ103" s="200" t="s">
        <v>124</v>
      </c>
      <c r="AK103" s="200" t="s">
        <v>1735</v>
      </c>
      <c r="AL103" s="200" t="s">
        <v>1736</v>
      </c>
      <c r="AM103" s="200" t="s">
        <v>1737</v>
      </c>
      <c r="AN103" s="200" t="s">
        <v>1738</v>
      </c>
      <c r="AO103" s="211" t="s">
        <v>11</v>
      </c>
      <c r="AP103" s="212">
        <f t="shared" si="27"/>
        <v>14</v>
      </c>
      <c r="AQ103" s="213">
        <f t="shared" si="19"/>
        <v>14</v>
      </c>
      <c r="AR103" s="201">
        <f t="shared" si="23"/>
        <v>0</v>
      </c>
    </row>
    <row r="104" spans="1:44" ht="31.5" customHeight="1" x14ac:dyDescent="0.25">
      <c r="A104" s="207">
        <v>1030</v>
      </c>
      <c r="B104" s="197" t="str">
        <f>IF(Accueil!$H$49=1,M104,IF(Accueil!$H$49=2,X104,IF(Accueil!$H$49=3,AI104,M104)))</f>
        <v>Magenta</v>
      </c>
      <c r="C104" s="197" t="str">
        <f>IF(Accueil!$H$49=1,N104,IF(Accueil!$H$49=2,Y104,IF(Accueil!$H$49=3,AJ104,N104)))</f>
        <v>lobe préfrontal</v>
      </c>
      <c r="D104" s="197" t="str">
        <f>IF(Accueil!$H$49=1,O104,IF(Accueil!$H$49=2,Z104,IF(Accueil!$H$49=3,AK104,O104)))</f>
        <v xml:space="preserve">besoin de ne pas se limiter / besoin de voir plus grand / besoin de penser autrement / besoin d'être soi-même </v>
      </c>
      <c r="E104" s="197" t="str">
        <f>IF(Accueil!$H$49=1,P104,IF(Accueil!$H$49=2,AA104,IF(Accueil!$H$49=3,AL104,P104)))</f>
        <v>croyances limitantes / peurs / ne pas aimer l’inconnu / manque de personnalité / ne pas être soi-même</v>
      </c>
      <c r="F104" s="197" t="str">
        <f>IF(Accueil!$H$49=1,Q104,IF(Accueil!$H$49=2,AB104,IF(Accueil!$H$49=3,AM104,Q104)))</f>
        <v xml:space="preserve">lâcher le contrôle mental / s'adapter / être soi-même en toute circonstance </v>
      </c>
      <c r="G104" s="197" t="str">
        <f>IF(Accueil!$H$49=1,R104,IF(Accueil!$H$49=2,AC104,IF(Accueil!$H$49=3,AN104,R104)))</f>
        <v>agitation mentale / contrôle mental / ne pas s'adapter / masquer sa vraie personnalité / se forcer à être quelqu'un d'autre</v>
      </c>
      <c r="H104" s="208" t="s">
        <v>127</v>
      </c>
      <c r="I104" s="206">
        <f t="shared" si="24"/>
        <v>15</v>
      </c>
      <c r="J104" s="209">
        <f>I104-(ROUNDDOWN(I104/15.0001,0)*15)</f>
        <v>15</v>
      </c>
      <c r="K104" s="198">
        <f t="shared" si="20"/>
        <v>0</v>
      </c>
      <c r="L104" s="210">
        <v>1030</v>
      </c>
      <c r="M104" s="200" t="s">
        <v>125</v>
      </c>
      <c r="N104" s="200" t="s">
        <v>126</v>
      </c>
      <c r="O104" s="200" t="s">
        <v>1744</v>
      </c>
      <c r="P104" s="200" t="s">
        <v>1745</v>
      </c>
      <c r="Q104" s="200" t="s">
        <v>1746</v>
      </c>
      <c r="R104" s="200" t="s">
        <v>1747</v>
      </c>
      <c r="S104" s="211" t="s">
        <v>127</v>
      </c>
      <c r="T104" s="212">
        <f t="shared" si="25"/>
        <v>15</v>
      </c>
      <c r="U104" s="213">
        <f>T104-(ROUNDDOWN(T104/15.0001,0)*15)</f>
        <v>15</v>
      </c>
      <c r="V104" s="201">
        <f t="shared" si="21"/>
        <v>0</v>
      </c>
      <c r="W104" s="214">
        <v>1030</v>
      </c>
      <c r="X104" s="3" t="s">
        <v>125</v>
      </c>
      <c r="Y104" s="3" t="s">
        <v>1748</v>
      </c>
      <c r="Z104" s="3" t="s">
        <v>1749</v>
      </c>
      <c r="AA104" s="3" t="s">
        <v>1750</v>
      </c>
      <c r="AB104" s="3" t="s">
        <v>1751</v>
      </c>
      <c r="AC104" s="3" t="s">
        <v>1752</v>
      </c>
      <c r="AD104" s="215" t="s">
        <v>127</v>
      </c>
      <c r="AE104" s="216">
        <f t="shared" si="26"/>
        <v>15</v>
      </c>
      <c r="AF104" s="217">
        <f>AE104-(ROUNDDOWN(AE104/15.0001,0)*15)</f>
        <v>15</v>
      </c>
      <c r="AG104" s="204">
        <f t="shared" si="22"/>
        <v>0</v>
      </c>
      <c r="AH104" s="210">
        <v>1030</v>
      </c>
      <c r="AI104" s="200" t="s">
        <v>125</v>
      </c>
      <c r="AJ104" s="200" t="s">
        <v>126</v>
      </c>
      <c r="AK104" s="200" t="s">
        <v>1744</v>
      </c>
      <c r="AL104" s="200" t="s">
        <v>1745</v>
      </c>
      <c r="AM104" s="200" t="s">
        <v>1746</v>
      </c>
      <c r="AN104" s="200" t="s">
        <v>1747</v>
      </c>
      <c r="AO104" s="211" t="s">
        <v>127</v>
      </c>
      <c r="AP104" s="212">
        <f t="shared" si="27"/>
        <v>15</v>
      </c>
      <c r="AQ104" s="213">
        <f>AP104-(ROUNDDOWN(AP104/15.0001,0)*15)</f>
        <v>15</v>
      </c>
      <c r="AR104" s="201">
        <f t="shared" si="23"/>
        <v>0</v>
      </c>
    </row>
    <row r="105" spans="1:44" ht="31.5" customHeight="1" x14ac:dyDescent="0.25">
      <c r="A105" s="207">
        <v>1040</v>
      </c>
      <c r="B105" s="197" t="str">
        <f>IF(Accueil!$H$49=1,M105,IF(Accueil!$H$49=2,X105,IF(Accueil!$H$49=3,AI105,M105)))</f>
        <v>Magenta</v>
      </c>
      <c r="C105" s="197" t="str">
        <f>IF(Accueil!$H$49=1,N105,IF(Accueil!$H$49=2,Y105,IF(Accueil!$H$49=3,AJ105,N105)))</f>
        <v>cortex moteur</v>
      </c>
      <c r="D105" s="197" t="str">
        <f>IF(Accueil!$H$49=1,O105,IF(Accueil!$H$49=2,Z105,IF(Accueil!$H$49=3,AK105,O105)))</f>
        <v>besoin d'avancer dans la vie / besoin de changer de vie / besoin de s'ouvrir à plus haut</v>
      </c>
      <c r="E105" s="197" t="str">
        <f>IF(Accueil!$H$49=1,P105,IF(Accueil!$H$49=2,AA105,IF(Accueil!$H$49=3,AL105,P105)))</f>
        <v xml:space="preserve">peur du changement / rêves personnels abandonnés / peur de la mort / se fermer aux vibrations des autres </v>
      </c>
      <c r="F105" s="197" t="str">
        <f>IF(Accueil!$H$49=1,Q105,IF(Accueil!$H$49=2,AB105,IF(Accueil!$H$49=3,AM105,Q105)))</f>
        <v>continuité dans le changement / réaliser ses rêves personnels / optimisme / choisir son propre futur</v>
      </c>
      <c r="G105" s="197" t="str">
        <f>IF(Accueil!$H$49=1,R105,IF(Accueil!$H$49=2,AC105,IF(Accueil!$H$49=3,AN105,R105)))</f>
        <v>résistance au changement / pessimisme / trop capter les vibrations des autres</v>
      </c>
      <c r="H105" s="208" t="s">
        <v>11</v>
      </c>
      <c r="I105" s="206">
        <f t="shared" si="24"/>
        <v>15</v>
      </c>
      <c r="J105" s="209">
        <f t="shared" ref="J105:J168" si="28">I105-(ROUNDDOWN(I105/15.0001,0)*15)</f>
        <v>15</v>
      </c>
      <c r="K105" s="198">
        <f t="shared" si="20"/>
        <v>0</v>
      </c>
      <c r="L105" s="210">
        <v>1040</v>
      </c>
      <c r="M105" s="200" t="s">
        <v>125</v>
      </c>
      <c r="N105" s="200" t="s">
        <v>128</v>
      </c>
      <c r="O105" s="200" t="s">
        <v>1753</v>
      </c>
      <c r="P105" s="200" t="s">
        <v>1754</v>
      </c>
      <c r="Q105" s="200" t="s">
        <v>1755</v>
      </c>
      <c r="R105" s="200" t="s">
        <v>1756</v>
      </c>
      <c r="S105" s="211" t="s">
        <v>11</v>
      </c>
      <c r="T105" s="212">
        <f t="shared" si="25"/>
        <v>15</v>
      </c>
      <c r="U105" s="213">
        <f t="shared" ref="U105:U168" si="29">T105-(ROUNDDOWN(T105/15.0001,0)*15)</f>
        <v>15</v>
      </c>
      <c r="V105" s="201">
        <f t="shared" si="21"/>
        <v>0</v>
      </c>
      <c r="W105" s="214">
        <v>1040</v>
      </c>
      <c r="X105" s="3" t="s">
        <v>125</v>
      </c>
      <c r="Y105" s="3" t="s">
        <v>1757</v>
      </c>
      <c r="Z105" s="3" t="s">
        <v>1758</v>
      </c>
      <c r="AA105" s="3" t="s">
        <v>1759</v>
      </c>
      <c r="AB105" s="3" t="s">
        <v>1760</v>
      </c>
      <c r="AC105" s="3" t="s">
        <v>1761</v>
      </c>
      <c r="AD105" s="215" t="s">
        <v>11</v>
      </c>
      <c r="AE105" s="216">
        <f t="shared" si="26"/>
        <v>15</v>
      </c>
      <c r="AF105" s="217">
        <f t="shared" ref="AF105:AF168" si="30">AE105-(ROUNDDOWN(AE105/15.0001,0)*15)</f>
        <v>15</v>
      </c>
      <c r="AG105" s="204">
        <f t="shared" si="22"/>
        <v>0</v>
      </c>
      <c r="AH105" s="210">
        <v>1040</v>
      </c>
      <c r="AI105" s="200" t="s">
        <v>125</v>
      </c>
      <c r="AJ105" s="200" t="s">
        <v>128</v>
      </c>
      <c r="AK105" s="200" t="s">
        <v>1753</v>
      </c>
      <c r="AL105" s="200" t="s">
        <v>1754</v>
      </c>
      <c r="AM105" s="200" t="s">
        <v>1755</v>
      </c>
      <c r="AN105" s="200" t="s">
        <v>1756</v>
      </c>
      <c r="AO105" s="211" t="s">
        <v>11</v>
      </c>
      <c r="AP105" s="212">
        <f t="shared" si="27"/>
        <v>15</v>
      </c>
      <c r="AQ105" s="213">
        <f t="shared" ref="AQ105:AQ168" si="31">AP105-(ROUNDDOWN(AP105/15.0001,0)*15)</f>
        <v>15</v>
      </c>
      <c r="AR105" s="201">
        <f t="shared" si="23"/>
        <v>0</v>
      </c>
    </row>
    <row r="106" spans="1:44" ht="31.5" customHeight="1" x14ac:dyDescent="0.25">
      <c r="A106" s="207">
        <v>1050</v>
      </c>
      <c r="B106" s="197" t="str">
        <f>IF(Accueil!$H$49=1,M106,IF(Accueil!$H$49=2,X106,IF(Accueil!$H$49=3,AI106,M106)))</f>
        <v>Magenta</v>
      </c>
      <c r="C106" s="197" t="str">
        <f>IF(Accueil!$H$49=1,N106,IF(Accueil!$H$49=2,Y106,IF(Accueil!$H$49=3,AJ106,N106)))</f>
        <v>cortex somato-sensitif</v>
      </c>
      <c r="D106" s="197" t="str">
        <f>IF(Accueil!$H$49=1,O106,IF(Accueil!$H$49=2,Z106,IF(Accueil!$H$49=3,AK106,O106)))</f>
        <v>besoin de sentir son corps / besoin de bouger</v>
      </c>
      <c r="E106" s="197" t="str">
        <f>IF(Accueil!$H$49=1,P106,IF(Accueil!$H$49=2,AA106,IF(Accueil!$H$49=3,AL106,P106)))</f>
        <v>peur de perdre le contrôle du corps / de lui faire confiance</v>
      </c>
      <c r="F106" s="197" t="str">
        <f>IF(Accueil!$H$49=1,Q106,IF(Accueil!$H$49=2,AB106,IF(Accueil!$H$49=3,AM106,Q106)))</f>
        <v>bonne perception de son corps</v>
      </c>
      <c r="G106" s="197" t="str">
        <f>IF(Accueil!$H$49=1,R106,IF(Accueil!$H$49=2,AC106,IF(Accueil!$H$49=3,AN106,R106)))</f>
        <v>aimer les sensations fortes</v>
      </c>
      <c r="H106" s="208" t="s">
        <v>14</v>
      </c>
      <c r="I106" s="206">
        <f t="shared" si="24"/>
        <v>15</v>
      </c>
      <c r="J106" s="209">
        <f t="shared" si="28"/>
        <v>15</v>
      </c>
      <c r="K106" s="198">
        <f t="shared" si="20"/>
        <v>0</v>
      </c>
      <c r="L106" s="210">
        <v>1050</v>
      </c>
      <c r="M106" s="200" t="s">
        <v>125</v>
      </c>
      <c r="N106" s="200" t="s">
        <v>129</v>
      </c>
      <c r="O106" s="200" t="s">
        <v>1762</v>
      </c>
      <c r="P106" s="200" t="s">
        <v>1763</v>
      </c>
      <c r="Q106" s="200" t="s">
        <v>130</v>
      </c>
      <c r="R106" s="200" t="s">
        <v>122</v>
      </c>
      <c r="S106" s="211" t="s">
        <v>14</v>
      </c>
      <c r="T106" s="212">
        <f t="shared" si="25"/>
        <v>15</v>
      </c>
      <c r="U106" s="213">
        <f t="shared" si="29"/>
        <v>15</v>
      </c>
      <c r="V106" s="201">
        <f t="shared" si="21"/>
        <v>0</v>
      </c>
      <c r="W106" s="214">
        <v>1050</v>
      </c>
      <c r="X106" s="3" t="s">
        <v>125</v>
      </c>
      <c r="Y106" s="3" t="s">
        <v>1764</v>
      </c>
      <c r="Z106" s="3" t="s">
        <v>1765</v>
      </c>
      <c r="AA106" s="3" t="s">
        <v>1766</v>
      </c>
      <c r="AB106" s="3" t="s">
        <v>1767</v>
      </c>
      <c r="AC106" s="3" t="s">
        <v>1768</v>
      </c>
      <c r="AD106" s="215" t="s">
        <v>14</v>
      </c>
      <c r="AE106" s="216">
        <f t="shared" si="26"/>
        <v>15</v>
      </c>
      <c r="AF106" s="217">
        <f t="shared" si="30"/>
        <v>15</v>
      </c>
      <c r="AG106" s="204">
        <f t="shared" si="22"/>
        <v>0</v>
      </c>
      <c r="AH106" s="210">
        <v>1050</v>
      </c>
      <c r="AI106" s="200" t="s">
        <v>125</v>
      </c>
      <c r="AJ106" s="200" t="s">
        <v>129</v>
      </c>
      <c r="AK106" s="200" t="s">
        <v>1762</v>
      </c>
      <c r="AL106" s="200" t="s">
        <v>1763</v>
      </c>
      <c r="AM106" s="200" t="s">
        <v>130</v>
      </c>
      <c r="AN106" s="200" t="s">
        <v>122</v>
      </c>
      <c r="AO106" s="211" t="s">
        <v>14</v>
      </c>
      <c r="AP106" s="212">
        <f t="shared" si="27"/>
        <v>15</v>
      </c>
      <c r="AQ106" s="213">
        <f t="shared" si="31"/>
        <v>15</v>
      </c>
      <c r="AR106" s="201">
        <f t="shared" si="23"/>
        <v>0</v>
      </c>
    </row>
    <row r="107" spans="1:44" ht="31.5" customHeight="1" x14ac:dyDescent="0.25">
      <c r="A107" s="207">
        <v>1060</v>
      </c>
      <c r="B107" s="197" t="str">
        <f>IF(Accueil!$H$49=1,M107,IF(Accueil!$H$49=2,X107,IF(Accueil!$H$49=3,AI107,M107)))</f>
        <v>Magenta</v>
      </c>
      <c r="C107" s="197" t="str">
        <f>IF(Accueil!$H$49=1,N107,IF(Accueil!$H$49=2,Y107,IF(Accueil!$H$49=3,AJ107,N107)))</f>
        <v>fontanelle</v>
      </c>
      <c r="D107" s="197" t="str">
        <f>IF(Accueil!$H$49=1,O107,IF(Accueil!$H$49=2,Z107,IF(Accueil!$H$49=3,AK107,O107)))</f>
        <v xml:space="preserve">besoin de trouver un sens à sa vie / besoin de donner du sens à tout / sens de l'innovation </v>
      </c>
      <c r="E107" s="197" t="str">
        <f>IF(Accueil!$H$49=1,P107,IF(Accueil!$H$49=2,AA107,IF(Accueil!$H$49=3,AL107,P107)))</f>
        <v>détachement / pas d'attentes / déprime / père absent</v>
      </c>
      <c r="F107" s="197" t="str">
        <f>IF(Accueil!$H$49=1,Q107,IF(Accueil!$H$49=2,AB107,IF(Accueil!$H$49=3,AM107,Q107)))</f>
        <v xml:space="preserve">être dans l'instant présent / sagesse / autorité naturelle </v>
      </c>
      <c r="G107" s="197" t="str">
        <f>IF(Accueil!$H$49=1,R107,IF(Accueil!$H$49=2,AC107,IF(Accueil!$H$49=3,AN107,R107)))</f>
        <v>enthousiasme / conflit avec l'autorité / recherche spirituelle ou du père absent</v>
      </c>
      <c r="H107" s="208" t="s">
        <v>132</v>
      </c>
      <c r="I107" s="206">
        <f t="shared" si="24"/>
        <v>15</v>
      </c>
      <c r="J107" s="209">
        <f t="shared" si="28"/>
        <v>15</v>
      </c>
      <c r="K107" s="198">
        <f t="shared" si="20"/>
        <v>0</v>
      </c>
      <c r="L107" s="210">
        <v>1060</v>
      </c>
      <c r="M107" s="200" t="s">
        <v>125</v>
      </c>
      <c r="N107" s="200" t="s">
        <v>131</v>
      </c>
      <c r="O107" s="200" t="s">
        <v>1769</v>
      </c>
      <c r="P107" s="200" t="s">
        <v>1770</v>
      </c>
      <c r="Q107" s="200" t="s">
        <v>1771</v>
      </c>
      <c r="R107" s="200" t="s">
        <v>1772</v>
      </c>
      <c r="S107" s="211" t="s">
        <v>132</v>
      </c>
      <c r="T107" s="212">
        <f t="shared" si="25"/>
        <v>15</v>
      </c>
      <c r="U107" s="213">
        <f t="shared" si="29"/>
        <v>15</v>
      </c>
      <c r="V107" s="201">
        <f t="shared" si="21"/>
        <v>0</v>
      </c>
      <c r="W107" s="214">
        <v>1060</v>
      </c>
      <c r="X107" s="3" t="s">
        <v>125</v>
      </c>
      <c r="Y107" s="3" t="s">
        <v>1773</v>
      </c>
      <c r="Z107" s="3" t="s">
        <v>1774</v>
      </c>
      <c r="AA107" s="3" t="s">
        <v>1775</v>
      </c>
      <c r="AB107" s="3" t="s">
        <v>1776</v>
      </c>
      <c r="AC107" s="3" t="s">
        <v>1777</v>
      </c>
      <c r="AD107" s="215" t="s">
        <v>132</v>
      </c>
      <c r="AE107" s="216">
        <f t="shared" si="26"/>
        <v>15</v>
      </c>
      <c r="AF107" s="217">
        <f t="shared" si="30"/>
        <v>15</v>
      </c>
      <c r="AG107" s="204">
        <f t="shared" si="22"/>
        <v>0</v>
      </c>
      <c r="AH107" s="210">
        <v>1060</v>
      </c>
      <c r="AI107" s="200" t="s">
        <v>125</v>
      </c>
      <c r="AJ107" s="200" t="s">
        <v>131</v>
      </c>
      <c r="AK107" s="200" t="s">
        <v>1769</v>
      </c>
      <c r="AL107" s="200" t="s">
        <v>1770</v>
      </c>
      <c r="AM107" s="200" t="s">
        <v>1771</v>
      </c>
      <c r="AN107" s="200" t="s">
        <v>1772</v>
      </c>
      <c r="AO107" s="211" t="s">
        <v>132</v>
      </c>
      <c r="AP107" s="212">
        <f t="shared" si="27"/>
        <v>15</v>
      </c>
      <c r="AQ107" s="213">
        <f t="shared" si="31"/>
        <v>15</v>
      </c>
      <c r="AR107" s="201">
        <f t="shared" si="23"/>
        <v>0</v>
      </c>
    </row>
    <row r="108" spans="1:44" ht="31.5" customHeight="1" x14ac:dyDescent="0.25">
      <c r="A108" s="207">
        <v>1070</v>
      </c>
      <c r="B108" s="197" t="str">
        <f>IF(Accueil!$H$49=1,M108,IF(Accueil!$H$49=2,X108,IF(Accueil!$H$49=3,AI108,M108)))</f>
        <v>Noir</v>
      </c>
      <c r="C108" s="197" t="str">
        <f>IF(Accueil!$H$49=1,N108,IF(Accueil!$H$49=2,Y108,IF(Accueil!$H$49=3,AJ108,N108)))</f>
        <v>rose</v>
      </c>
      <c r="D108" s="197" t="str">
        <f>IF(Accueil!$H$49=1,O108,IF(Accueil!$H$49=2,Z108,IF(Accueil!$H$49=3,AK108,O108)))</f>
        <v>besoin de réféchir pour la suite</v>
      </c>
      <c r="E108" s="197" t="str">
        <f>IF(Accueil!$H$49=1,P108,IF(Accueil!$H$49=2,AA108,IF(Accueil!$H$49=3,AL108,P108)))</f>
        <v>sentiment de vide dans la vie / qu'elle n'a pas de sens</v>
      </c>
      <c r="F108" s="197" t="str">
        <f>IF(Accueil!$H$49=1,Q108,IF(Accueil!$H$49=2,AB108,IF(Accueil!$H$49=3,AM108,Q108)))</f>
        <v>rester centré sur la suite que l'on s'est choisie / mais s'adapter si nécessaire</v>
      </c>
      <c r="G108" s="197" t="str">
        <f>IF(Accueil!$H$49=1,R108,IF(Accueil!$H$49=2,AC108,IF(Accueil!$H$49=3,AN108,R108)))</f>
        <v>agir dans l'urgence / dispersion pour se sentir vivant</v>
      </c>
      <c r="H108" s="208" t="s">
        <v>132</v>
      </c>
      <c r="I108" s="206">
        <f t="shared" si="24"/>
        <v>16</v>
      </c>
      <c r="J108" s="209">
        <f t="shared" si="28"/>
        <v>1</v>
      </c>
      <c r="K108" s="198">
        <f t="shared" si="20"/>
        <v>1</v>
      </c>
      <c r="L108" s="210">
        <v>1070</v>
      </c>
      <c r="M108" s="200" t="s">
        <v>9</v>
      </c>
      <c r="N108" s="201" t="s">
        <v>133</v>
      </c>
      <c r="O108" s="200" t="s">
        <v>134</v>
      </c>
      <c r="P108" s="200" t="s">
        <v>1778</v>
      </c>
      <c r="Q108" s="200" t="s">
        <v>1779</v>
      </c>
      <c r="R108" s="200" t="s">
        <v>1780</v>
      </c>
      <c r="S108" s="211" t="s">
        <v>132</v>
      </c>
      <c r="T108" s="212">
        <f t="shared" si="25"/>
        <v>16</v>
      </c>
      <c r="U108" s="213">
        <f t="shared" si="29"/>
        <v>1</v>
      </c>
      <c r="V108" s="201">
        <f t="shared" si="21"/>
        <v>1</v>
      </c>
      <c r="W108" s="214">
        <v>1070</v>
      </c>
      <c r="X108" s="3" t="s">
        <v>882</v>
      </c>
      <c r="Y108" s="5" t="s">
        <v>868</v>
      </c>
      <c r="Z108" s="3" t="s">
        <v>1781</v>
      </c>
      <c r="AA108" s="3" t="s">
        <v>1782</v>
      </c>
      <c r="AB108" s="3" t="s">
        <v>1783</v>
      </c>
      <c r="AC108" s="3" t="s">
        <v>1784</v>
      </c>
      <c r="AD108" s="215" t="s">
        <v>132</v>
      </c>
      <c r="AE108" s="216">
        <f t="shared" si="26"/>
        <v>16</v>
      </c>
      <c r="AF108" s="217">
        <f t="shared" si="30"/>
        <v>1</v>
      </c>
      <c r="AG108" s="204">
        <f t="shared" si="22"/>
        <v>1</v>
      </c>
      <c r="AH108" s="210">
        <v>1070</v>
      </c>
      <c r="AI108" s="200" t="s">
        <v>9</v>
      </c>
      <c r="AJ108" s="201" t="s">
        <v>133</v>
      </c>
      <c r="AK108" s="200" t="s">
        <v>134</v>
      </c>
      <c r="AL108" s="200" t="s">
        <v>1778</v>
      </c>
      <c r="AM108" s="200" t="s">
        <v>1779</v>
      </c>
      <c r="AN108" s="200" t="s">
        <v>1780</v>
      </c>
      <c r="AO108" s="211" t="s">
        <v>132</v>
      </c>
      <c r="AP108" s="212">
        <f t="shared" si="27"/>
        <v>16</v>
      </c>
      <c r="AQ108" s="213">
        <f t="shared" si="31"/>
        <v>1</v>
      </c>
      <c r="AR108" s="201">
        <f t="shared" si="23"/>
        <v>1</v>
      </c>
    </row>
    <row r="109" spans="1:44" ht="31.5" customHeight="1" x14ac:dyDescent="0.25">
      <c r="A109" s="207">
        <v>1080</v>
      </c>
      <c r="B109" s="197" t="str">
        <f>IF(Accueil!$H$49=1,M109,IF(Accueil!$H$49=2,X109,IF(Accueil!$H$49=3,AI109,M109)))</f>
        <v>Noir</v>
      </c>
      <c r="C109" s="197" t="str">
        <f>IF(Accueil!$H$49=1,N109,IF(Accueil!$H$49=2,Y109,IF(Accueil!$H$49=3,AJ109,N109)))</f>
        <v>rose</v>
      </c>
      <c r="D109" s="197" t="str">
        <f>IF(Accueil!$H$49=1,O109,IF(Accueil!$H$49=2,Z109,IF(Accueil!$H$49=3,AK109,O109)))</f>
        <v>besoin de constance et de stabilité dans les choses à faire</v>
      </c>
      <c r="E109" s="197" t="str">
        <f>IF(Accueil!$H$49=1,P109,IF(Accueil!$H$49=2,AA109,IF(Accueil!$H$49=3,AL109,P109)))</f>
        <v>envie de ne rien faire / démotivation</v>
      </c>
      <c r="F109" s="197" t="str">
        <f>IF(Accueil!$H$49=1,Q109,IF(Accueil!$H$49=2,AB109,IF(Accueil!$H$49=3,AM109,Q109)))</f>
        <v>constance / stabilité / motivation / bonne gestion du temps</v>
      </c>
      <c r="G109" s="197" t="str">
        <f>IF(Accueil!$H$49=1,R109,IF(Accueil!$H$49=2,AC109,IF(Accueil!$H$49=3,AN109,R109)))</f>
        <v>ne jamais avoir le temps / dispersion dans les activités / frustrations</v>
      </c>
      <c r="H109" s="208" t="s">
        <v>11</v>
      </c>
      <c r="I109" s="206">
        <f t="shared" si="24"/>
        <v>16</v>
      </c>
      <c r="J109" s="209">
        <f t="shared" si="28"/>
        <v>1</v>
      </c>
      <c r="K109" s="198">
        <f t="shared" si="20"/>
        <v>1</v>
      </c>
      <c r="L109" s="210">
        <v>1080</v>
      </c>
      <c r="M109" s="200" t="s">
        <v>9</v>
      </c>
      <c r="N109" s="201" t="s">
        <v>133</v>
      </c>
      <c r="O109" s="200" t="s">
        <v>135</v>
      </c>
      <c r="P109" s="200" t="s">
        <v>1785</v>
      </c>
      <c r="Q109" s="200" t="s">
        <v>1786</v>
      </c>
      <c r="R109" s="200" t="s">
        <v>1787</v>
      </c>
      <c r="S109" s="211" t="s">
        <v>11</v>
      </c>
      <c r="T109" s="212">
        <f t="shared" si="25"/>
        <v>16</v>
      </c>
      <c r="U109" s="213">
        <f t="shared" si="29"/>
        <v>1</v>
      </c>
      <c r="V109" s="201">
        <f t="shared" si="21"/>
        <v>1</v>
      </c>
      <c r="W109" s="214">
        <v>1080</v>
      </c>
      <c r="X109" s="3" t="s">
        <v>882</v>
      </c>
      <c r="Y109" s="5" t="s">
        <v>868</v>
      </c>
      <c r="Z109" s="3" t="s">
        <v>1788</v>
      </c>
      <c r="AA109" s="3" t="s">
        <v>1789</v>
      </c>
      <c r="AB109" s="3" t="s">
        <v>1790</v>
      </c>
      <c r="AC109" s="3" t="s">
        <v>1791</v>
      </c>
      <c r="AD109" s="215" t="s">
        <v>11</v>
      </c>
      <c r="AE109" s="216">
        <f t="shared" si="26"/>
        <v>16</v>
      </c>
      <c r="AF109" s="217">
        <f t="shared" si="30"/>
        <v>1</v>
      </c>
      <c r="AG109" s="204">
        <f t="shared" si="22"/>
        <v>1</v>
      </c>
      <c r="AH109" s="210">
        <v>1080</v>
      </c>
      <c r="AI109" s="200" t="s">
        <v>9</v>
      </c>
      <c r="AJ109" s="201" t="s">
        <v>133</v>
      </c>
      <c r="AK109" s="200" t="s">
        <v>135</v>
      </c>
      <c r="AL109" s="200" t="s">
        <v>1785</v>
      </c>
      <c r="AM109" s="200" t="s">
        <v>1786</v>
      </c>
      <c r="AN109" s="200" t="s">
        <v>1787</v>
      </c>
      <c r="AO109" s="211" t="s">
        <v>11</v>
      </c>
      <c r="AP109" s="212">
        <f t="shared" si="27"/>
        <v>16</v>
      </c>
      <c r="AQ109" s="213">
        <f t="shared" si="31"/>
        <v>1</v>
      </c>
      <c r="AR109" s="201">
        <f t="shared" si="23"/>
        <v>1</v>
      </c>
    </row>
    <row r="110" spans="1:44" ht="31.5" customHeight="1" x14ac:dyDescent="0.25">
      <c r="A110" s="207">
        <v>1090</v>
      </c>
      <c r="B110" s="197" t="str">
        <f>IF(Accueil!$H$49=1,M110,IF(Accueil!$H$49=2,X110,IF(Accueil!$H$49=3,AI110,M110)))</f>
        <v>Noir</v>
      </c>
      <c r="C110" s="197" t="str">
        <f>IF(Accueil!$H$49=1,N110,IF(Accueil!$H$49=2,Y110,IF(Accueil!$H$49=3,AJ110,N110)))</f>
        <v>rose</v>
      </c>
      <c r="D110" s="197" t="str">
        <f>IF(Accueil!$H$49=1,O110,IF(Accueil!$H$49=2,Z110,IF(Accueil!$H$49=3,AK110,O110)))</f>
        <v>besoin de choses concrètes pour le futur</v>
      </c>
      <c r="E110" s="197" t="str">
        <f>IF(Accueil!$H$49=1,P110,IF(Accueil!$H$49=2,AA110,IF(Accueil!$H$49=3,AL110,P110)))</f>
        <v>aimer fuir dans d'autres réalités / dans le virtuel</v>
      </c>
      <c r="F110" s="197" t="str">
        <f>IF(Accueil!$H$49=1,Q110,IF(Accueil!$H$49=2,AB110,IF(Accueil!$H$49=3,AM110,Q110)))</f>
        <v>être dans la réalité / perceptions extrasensorielles concrètes</v>
      </c>
      <c r="G110" s="197" t="str">
        <f>IF(Accueil!$H$49=1,R110,IF(Accueil!$H$49=2,AC110,IF(Accueil!$H$49=3,AN110,R110)))</f>
        <v>fuite dans d'autres réalités / vouloir échapper à la réalité</v>
      </c>
      <c r="H110" s="208" t="s">
        <v>132</v>
      </c>
      <c r="I110" s="206">
        <f t="shared" si="24"/>
        <v>16</v>
      </c>
      <c r="J110" s="209">
        <f t="shared" si="28"/>
        <v>1</v>
      </c>
      <c r="K110" s="198">
        <f t="shared" si="20"/>
        <v>1</v>
      </c>
      <c r="L110" s="210">
        <v>1090</v>
      </c>
      <c r="M110" s="200" t="s">
        <v>9</v>
      </c>
      <c r="N110" s="201" t="s">
        <v>133</v>
      </c>
      <c r="O110" s="200" t="s">
        <v>136</v>
      </c>
      <c r="P110" s="200" t="s">
        <v>1792</v>
      </c>
      <c r="Q110" s="200" t="s">
        <v>1793</v>
      </c>
      <c r="R110" s="200" t="s">
        <v>1794</v>
      </c>
      <c r="S110" s="211" t="s">
        <v>132</v>
      </c>
      <c r="T110" s="212">
        <f t="shared" si="25"/>
        <v>16</v>
      </c>
      <c r="U110" s="213">
        <f t="shared" si="29"/>
        <v>1</v>
      </c>
      <c r="V110" s="201">
        <f t="shared" si="21"/>
        <v>1</v>
      </c>
      <c r="W110" s="214">
        <v>1090</v>
      </c>
      <c r="X110" s="3" t="s">
        <v>882</v>
      </c>
      <c r="Y110" s="5" t="s">
        <v>868</v>
      </c>
      <c r="Z110" s="3" t="s">
        <v>1795</v>
      </c>
      <c r="AA110" s="3" t="s">
        <v>1796</v>
      </c>
      <c r="AB110" s="3" t="s">
        <v>1797</v>
      </c>
      <c r="AC110" s="3" t="s">
        <v>1798</v>
      </c>
      <c r="AD110" s="215" t="s">
        <v>132</v>
      </c>
      <c r="AE110" s="216">
        <f t="shared" si="26"/>
        <v>16</v>
      </c>
      <c r="AF110" s="217">
        <f t="shared" si="30"/>
        <v>1</v>
      </c>
      <c r="AG110" s="204">
        <f t="shared" si="22"/>
        <v>1</v>
      </c>
      <c r="AH110" s="210">
        <v>1090</v>
      </c>
      <c r="AI110" s="200" t="s">
        <v>9</v>
      </c>
      <c r="AJ110" s="201" t="s">
        <v>133</v>
      </c>
      <c r="AK110" s="200" t="s">
        <v>136</v>
      </c>
      <c r="AL110" s="200" t="s">
        <v>1792</v>
      </c>
      <c r="AM110" s="200" t="s">
        <v>1793</v>
      </c>
      <c r="AN110" s="200" t="s">
        <v>1794</v>
      </c>
      <c r="AO110" s="211" t="s">
        <v>132</v>
      </c>
      <c r="AP110" s="212">
        <f t="shared" si="27"/>
        <v>16</v>
      </c>
      <c r="AQ110" s="213">
        <f t="shared" si="31"/>
        <v>1</v>
      </c>
      <c r="AR110" s="201">
        <f t="shared" si="23"/>
        <v>1</v>
      </c>
    </row>
    <row r="111" spans="1:44" ht="31.5" customHeight="1" x14ac:dyDescent="0.25">
      <c r="A111" s="207">
        <v>1100</v>
      </c>
      <c r="B111" s="197" t="str">
        <f>IF(Accueil!$H$49=1,M111,IF(Accueil!$H$49=2,X111,IF(Accueil!$H$49=3,AI111,M111)))</f>
        <v>Brun</v>
      </c>
      <c r="C111" s="197" t="str">
        <f>IF(Accueil!$H$49=1,N111,IF(Accueil!$H$49=2,Y111,IF(Accueil!$H$49=3,AJ111,N111)))</f>
        <v>rose</v>
      </c>
      <c r="D111" s="197" t="str">
        <f>IF(Accueil!$H$49=1,O111,IF(Accueil!$H$49=2,Z111,IF(Accueil!$H$49=3,AK111,O111)))</f>
        <v>besoin d'exprimer son potentiel de céativité</v>
      </c>
      <c r="E111" s="197" t="str">
        <f>IF(Accueil!$H$49=1,P111,IF(Accueil!$H$49=2,AA111,IF(Accueil!$H$49=3,AL111,P111)))</f>
        <v>manque d'espace pour exprimer sa créativité</v>
      </c>
      <c r="F111" s="197" t="str">
        <f>IF(Accueil!$H$49=1,Q111,IF(Accueil!$H$49=2,AB111,IF(Accueil!$H$49=3,AM111,Q111)))</f>
        <v>gestion des possibles / être flexible avec ses propres besoins / gérer les frustrations</v>
      </c>
      <c r="G111" s="197" t="str">
        <f>IF(Accueil!$H$49=1,R111,IF(Accueil!$H$49=2,AC111,IF(Accueil!$H$49=3,AN111,R111)))</f>
        <v>créativité excessive / frustrations / vouloir être différent des autres / enfant non désiré</v>
      </c>
      <c r="H111" s="208" t="s">
        <v>14</v>
      </c>
      <c r="I111" s="206">
        <f t="shared" si="24"/>
        <v>17</v>
      </c>
      <c r="J111" s="209">
        <f t="shared" si="28"/>
        <v>2</v>
      </c>
      <c r="K111" s="198">
        <f t="shared" si="20"/>
        <v>1</v>
      </c>
      <c r="L111" s="210">
        <v>1100</v>
      </c>
      <c r="M111" s="200" t="s">
        <v>20</v>
      </c>
      <c r="N111" s="201" t="s">
        <v>133</v>
      </c>
      <c r="O111" s="200" t="s">
        <v>137</v>
      </c>
      <c r="P111" s="200" t="s">
        <v>138</v>
      </c>
      <c r="Q111" s="200" t="s">
        <v>1799</v>
      </c>
      <c r="R111" s="200" t="s">
        <v>1800</v>
      </c>
      <c r="S111" s="211" t="s">
        <v>14</v>
      </c>
      <c r="T111" s="212">
        <f t="shared" si="25"/>
        <v>17</v>
      </c>
      <c r="U111" s="213">
        <f t="shared" si="29"/>
        <v>2</v>
      </c>
      <c r="V111" s="201">
        <f t="shared" si="21"/>
        <v>1</v>
      </c>
      <c r="W111" s="214">
        <v>1100</v>
      </c>
      <c r="X111" s="3" t="s">
        <v>881</v>
      </c>
      <c r="Y111" s="5" t="s">
        <v>868</v>
      </c>
      <c r="Z111" s="3" t="s">
        <v>1801</v>
      </c>
      <c r="AA111" s="3" t="s">
        <v>1802</v>
      </c>
      <c r="AB111" s="3" t="s">
        <v>1803</v>
      </c>
      <c r="AC111" s="3" t="s">
        <v>1804</v>
      </c>
      <c r="AD111" s="215" t="s">
        <v>14</v>
      </c>
      <c r="AE111" s="216">
        <f t="shared" si="26"/>
        <v>17</v>
      </c>
      <c r="AF111" s="217">
        <f t="shared" si="30"/>
        <v>2</v>
      </c>
      <c r="AG111" s="204">
        <f t="shared" si="22"/>
        <v>1</v>
      </c>
      <c r="AH111" s="210">
        <v>1100</v>
      </c>
      <c r="AI111" s="200" t="s">
        <v>20</v>
      </c>
      <c r="AJ111" s="201" t="s">
        <v>133</v>
      </c>
      <c r="AK111" s="200" t="s">
        <v>137</v>
      </c>
      <c r="AL111" s="200" t="s">
        <v>138</v>
      </c>
      <c r="AM111" s="200" t="s">
        <v>1799</v>
      </c>
      <c r="AN111" s="200" t="s">
        <v>1800</v>
      </c>
      <c r="AO111" s="211" t="s">
        <v>14</v>
      </c>
      <c r="AP111" s="212">
        <f t="shared" si="27"/>
        <v>17</v>
      </c>
      <c r="AQ111" s="213">
        <f t="shared" si="31"/>
        <v>2</v>
      </c>
      <c r="AR111" s="201">
        <f t="shared" si="23"/>
        <v>1</v>
      </c>
    </row>
    <row r="112" spans="1:44" ht="31.5" customHeight="1" x14ac:dyDescent="0.25">
      <c r="A112" s="207">
        <v>1110</v>
      </c>
      <c r="B112" s="197" t="str">
        <f>IF(Accueil!$H$49=1,M112,IF(Accueil!$H$49=2,X112,IF(Accueil!$H$49=3,AI112,M112)))</f>
        <v>Brun</v>
      </c>
      <c r="C112" s="197" t="str">
        <f>IF(Accueil!$H$49=1,N112,IF(Accueil!$H$49=2,Y112,IF(Accueil!$H$49=3,AJ112,N112)))</f>
        <v>rose</v>
      </c>
      <c r="D112" s="197" t="str">
        <f>IF(Accueil!$H$49=1,O112,IF(Accueil!$H$49=2,Z112,IF(Accueil!$H$49=3,AK112,O112)))</f>
        <v>besoin d'intégrer avant de passer à la suite / besoin de faire un choix de vie</v>
      </c>
      <c r="E112" s="197" t="str">
        <f>IF(Accueil!$H$49=1,P112,IF(Accueil!$H$49=2,AA112,IF(Accueil!$H$49=3,AL112,P112)))</f>
        <v xml:space="preserve">ne pas vouloir passer à la suite / expérience non digérée </v>
      </c>
      <c r="F112" s="197" t="str">
        <f>IF(Accueil!$H$49=1,Q112,IF(Accueil!$H$49=2,AB112,IF(Accueil!$H$49=3,AM112,Q112)))</f>
        <v>être en phase avec la suite logique des événements / prêt à passer à la suite</v>
      </c>
      <c r="G112" s="197" t="str">
        <f>IF(Accueil!$H$49=1,R112,IF(Accueil!$H$49=2,AC112,IF(Accueil!$H$49=3,AN112,R112)))</f>
        <v>dispersion dans ses choix de vie / refuser la suite naturelle des événements</v>
      </c>
      <c r="H112" s="208" t="s">
        <v>132</v>
      </c>
      <c r="I112" s="206">
        <f t="shared" si="24"/>
        <v>17</v>
      </c>
      <c r="J112" s="209">
        <f t="shared" si="28"/>
        <v>2</v>
      </c>
      <c r="K112" s="198">
        <f t="shared" si="20"/>
        <v>1</v>
      </c>
      <c r="L112" s="210">
        <v>1110</v>
      </c>
      <c r="M112" s="200" t="s">
        <v>20</v>
      </c>
      <c r="N112" s="200" t="s">
        <v>133</v>
      </c>
      <c r="O112" s="201" t="s">
        <v>1805</v>
      </c>
      <c r="P112" s="201" t="s">
        <v>1806</v>
      </c>
      <c r="Q112" s="201" t="s">
        <v>1807</v>
      </c>
      <c r="R112" s="201" t="s">
        <v>1808</v>
      </c>
      <c r="S112" s="211" t="s">
        <v>132</v>
      </c>
      <c r="T112" s="212">
        <f t="shared" si="25"/>
        <v>17</v>
      </c>
      <c r="U112" s="213">
        <f t="shared" si="29"/>
        <v>2</v>
      </c>
      <c r="V112" s="201">
        <f t="shared" si="21"/>
        <v>1</v>
      </c>
      <c r="W112" s="214">
        <v>1110</v>
      </c>
      <c r="X112" s="3" t="s">
        <v>881</v>
      </c>
      <c r="Y112" s="3" t="s">
        <v>868</v>
      </c>
      <c r="Z112" s="5" t="s">
        <v>1809</v>
      </c>
      <c r="AA112" s="5" t="s">
        <v>1810</v>
      </c>
      <c r="AB112" s="5" t="s">
        <v>1811</v>
      </c>
      <c r="AC112" s="5" t="s">
        <v>1812</v>
      </c>
      <c r="AD112" s="215" t="s">
        <v>132</v>
      </c>
      <c r="AE112" s="216">
        <f t="shared" si="26"/>
        <v>17</v>
      </c>
      <c r="AF112" s="217">
        <f t="shared" si="30"/>
        <v>2</v>
      </c>
      <c r="AG112" s="204">
        <f t="shared" si="22"/>
        <v>1</v>
      </c>
      <c r="AH112" s="210">
        <v>1110</v>
      </c>
      <c r="AI112" s="200" t="s">
        <v>20</v>
      </c>
      <c r="AJ112" s="200" t="s">
        <v>133</v>
      </c>
      <c r="AK112" s="201" t="s">
        <v>1805</v>
      </c>
      <c r="AL112" s="201" t="s">
        <v>1806</v>
      </c>
      <c r="AM112" s="201" t="s">
        <v>1807</v>
      </c>
      <c r="AN112" s="201" t="s">
        <v>1808</v>
      </c>
      <c r="AO112" s="211" t="s">
        <v>132</v>
      </c>
      <c r="AP112" s="212">
        <f t="shared" si="27"/>
        <v>17</v>
      </c>
      <c r="AQ112" s="213">
        <f t="shared" si="31"/>
        <v>2</v>
      </c>
      <c r="AR112" s="201">
        <f t="shared" si="23"/>
        <v>1</v>
      </c>
    </row>
    <row r="113" spans="1:44" ht="31.5" customHeight="1" x14ac:dyDescent="0.25">
      <c r="A113" s="207">
        <v>1120</v>
      </c>
      <c r="B113" s="197" t="str">
        <f>IF(Accueil!$H$49=1,M113,IF(Accueil!$H$49=2,X113,IF(Accueil!$H$49=3,AI113,M113)))</f>
        <v>Bordeaux</v>
      </c>
      <c r="C113" s="197" t="str">
        <f>IF(Accueil!$H$49=1,N113,IF(Accueil!$H$49=2,Y113,IF(Accueil!$H$49=3,AJ113,N113)))</f>
        <v>rose</v>
      </c>
      <c r="D113" s="197" t="str">
        <f>IF(Accueil!$H$49=1,O113,IF(Accueil!$H$49=2,Z113,IF(Accueil!$H$49=3,AK113,O113)))</f>
        <v>besoin immédiat de sécurité émotionnelle et matérielle</v>
      </c>
      <c r="E113" s="197" t="str">
        <f>IF(Accueil!$H$49=1,P113,IF(Accueil!$H$49=2,AA113,IF(Accueil!$H$49=3,AL113,P113)))</f>
        <v>attachement à la matière ou à son corps / aimer ce qui ne change pas</v>
      </c>
      <c r="F113" s="197" t="str">
        <f>IF(Accueil!$H$49=1,Q113,IF(Accueil!$H$49=2,AB113,IF(Accueil!$H$49=3,AM113,Q113)))</f>
        <v>en paix avec la société / non influencé par le collectif / poser des actions concrètes</v>
      </c>
      <c r="G113" s="197" t="str">
        <f>IF(Accueil!$H$49=1,R113,IF(Accueil!$H$49=2,AC113,IF(Accueil!$H$49=3,AN113,R113)))</f>
        <v>émotionnel amplifié par le collectif / résistance face aux changements dans la société</v>
      </c>
      <c r="H113" s="208" t="s">
        <v>11</v>
      </c>
      <c r="I113" s="206">
        <f t="shared" si="24"/>
        <v>18</v>
      </c>
      <c r="J113" s="209">
        <f t="shared" si="28"/>
        <v>3</v>
      </c>
      <c r="K113" s="198">
        <f t="shared" si="20"/>
        <v>1</v>
      </c>
      <c r="L113" s="210">
        <v>1120</v>
      </c>
      <c r="M113" s="200" t="s">
        <v>22</v>
      </c>
      <c r="N113" s="200" t="s">
        <v>133</v>
      </c>
      <c r="O113" s="201" t="s">
        <v>139</v>
      </c>
      <c r="P113" s="201" t="s">
        <v>1813</v>
      </c>
      <c r="Q113" s="201" t="s">
        <v>1814</v>
      </c>
      <c r="R113" s="201" t="s">
        <v>1815</v>
      </c>
      <c r="S113" s="211" t="s">
        <v>11</v>
      </c>
      <c r="T113" s="212">
        <f t="shared" si="25"/>
        <v>18</v>
      </c>
      <c r="U113" s="213">
        <f t="shared" si="29"/>
        <v>3</v>
      </c>
      <c r="V113" s="201">
        <f t="shared" si="21"/>
        <v>1</v>
      </c>
      <c r="W113" s="214">
        <v>1120</v>
      </c>
      <c r="X113" s="3" t="s">
        <v>880</v>
      </c>
      <c r="Y113" s="3" t="s">
        <v>868</v>
      </c>
      <c r="Z113" s="5" t="s">
        <v>1816</v>
      </c>
      <c r="AA113" s="5" t="s">
        <v>1817</v>
      </c>
      <c r="AB113" s="5" t="s">
        <v>1818</v>
      </c>
      <c r="AC113" s="5" t="s">
        <v>1819</v>
      </c>
      <c r="AD113" s="215" t="s">
        <v>11</v>
      </c>
      <c r="AE113" s="216">
        <f t="shared" si="26"/>
        <v>18</v>
      </c>
      <c r="AF113" s="217">
        <f t="shared" si="30"/>
        <v>3</v>
      </c>
      <c r="AG113" s="204">
        <f t="shared" si="22"/>
        <v>1</v>
      </c>
      <c r="AH113" s="210">
        <v>1120</v>
      </c>
      <c r="AI113" s="200" t="s">
        <v>22</v>
      </c>
      <c r="AJ113" s="200" t="s">
        <v>133</v>
      </c>
      <c r="AK113" s="201" t="s">
        <v>139</v>
      </c>
      <c r="AL113" s="201" t="s">
        <v>1813</v>
      </c>
      <c r="AM113" s="201" t="s">
        <v>1814</v>
      </c>
      <c r="AN113" s="201" t="s">
        <v>1815</v>
      </c>
      <c r="AO113" s="211" t="s">
        <v>11</v>
      </c>
      <c r="AP113" s="212">
        <f t="shared" si="27"/>
        <v>18</v>
      </c>
      <c r="AQ113" s="213">
        <f t="shared" si="31"/>
        <v>3</v>
      </c>
      <c r="AR113" s="201">
        <f t="shared" si="23"/>
        <v>1</v>
      </c>
    </row>
    <row r="114" spans="1:44" ht="31.5" customHeight="1" x14ac:dyDescent="0.25">
      <c r="A114" s="207">
        <v>1130</v>
      </c>
      <c r="B114" s="197" t="str">
        <f>IF(Accueil!$H$49=1,M114,IF(Accueil!$H$49=2,X114,IF(Accueil!$H$49=3,AI114,M114)))</f>
        <v>Bordeaux</v>
      </c>
      <c r="C114" s="197" t="str">
        <f>IF(Accueil!$H$49=1,N114,IF(Accueil!$H$49=2,Y114,IF(Accueil!$H$49=3,AJ114,N114)))</f>
        <v>rose</v>
      </c>
      <c r="D114" s="197" t="str">
        <f>IF(Accueil!$H$49=1,O114,IF(Accueil!$H$49=2,Z114,IF(Accueil!$H$49=3,AK114,O114)))</f>
        <v>besoin d'évoluer / besoin d'avoir sa place</v>
      </c>
      <c r="E114" s="197" t="str">
        <f>IF(Accueil!$H$49=1,P114,IF(Accueil!$H$49=2,AA114,IF(Accueil!$H$49=3,AL114,P114)))</f>
        <v>se couper du monde / ne pas avoir sa place / ne pas évoluer / vivre par procuration</v>
      </c>
      <c r="F114" s="197" t="str">
        <f>IF(Accueil!$H$49=1,Q114,IF(Accueil!$H$49=2,AB114,IF(Accueil!$H$49=3,AM114,Q114)))</f>
        <v>égo équilibré / en paix avec son incarnation</v>
      </c>
      <c r="G114" s="197" t="str">
        <f>IF(Accueil!$H$49=1,R114,IF(Accueil!$H$49=2,AC114,IF(Accueil!$H$49=3,AN114,R114)))</f>
        <v>se mettre la pression pour évoluer / générer des conflits avec les autres / tyrannisme</v>
      </c>
      <c r="H114" s="208" t="s">
        <v>132</v>
      </c>
      <c r="I114" s="206">
        <f t="shared" si="24"/>
        <v>18</v>
      </c>
      <c r="J114" s="209">
        <f t="shared" si="28"/>
        <v>3</v>
      </c>
      <c r="K114" s="198">
        <f t="shared" si="20"/>
        <v>1</v>
      </c>
      <c r="L114" s="210">
        <v>1130</v>
      </c>
      <c r="M114" s="200" t="s">
        <v>22</v>
      </c>
      <c r="N114" s="200" t="s">
        <v>133</v>
      </c>
      <c r="O114" s="201" t="s">
        <v>1820</v>
      </c>
      <c r="P114" s="201" t="s">
        <v>1821</v>
      </c>
      <c r="Q114" s="201" t="s">
        <v>1822</v>
      </c>
      <c r="R114" s="201" t="s">
        <v>1823</v>
      </c>
      <c r="S114" s="211" t="s">
        <v>132</v>
      </c>
      <c r="T114" s="212">
        <f t="shared" si="25"/>
        <v>18</v>
      </c>
      <c r="U114" s="213">
        <f t="shared" si="29"/>
        <v>3</v>
      </c>
      <c r="V114" s="201">
        <f t="shared" si="21"/>
        <v>1</v>
      </c>
      <c r="W114" s="214">
        <v>1130</v>
      </c>
      <c r="X114" s="3" t="s">
        <v>880</v>
      </c>
      <c r="Y114" s="3" t="s">
        <v>868</v>
      </c>
      <c r="Z114" s="5" t="s">
        <v>1824</v>
      </c>
      <c r="AA114" s="5" t="s">
        <v>1825</v>
      </c>
      <c r="AB114" s="5" t="s">
        <v>1826</v>
      </c>
      <c r="AC114" s="5" t="s">
        <v>1827</v>
      </c>
      <c r="AD114" s="215" t="s">
        <v>132</v>
      </c>
      <c r="AE114" s="216">
        <f t="shared" si="26"/>
        <v>18</v>
      </c>
      <c r="AF114" s="217">
        <f t="shared" si="30"/>
        <v>3</v>
      </c>
      <c r="AG114" s="204">
        <f t="shared" si="22"/>
        <v>1</v>
      </c>
      <c r="AH114" s="210">
        <v>1130</v>
      </c>
      <c r="AI114" s="200" t="s">
        <v>22</v>
      </c>
      <c r="AJ114" s="200" t="s">
        <v>133</v>
      </c>
      <c r="AK114" s="201" t="s">
        <v>1820</v>
      </c>
      <c r="AL114" s="201" t="s">
        <v>1821</v>
      </c>
      <c r="AM114" s="201" t="s">
        <v>1822</v>
      </c>
      <c r="AN114" s="201" t="s">
        <v>1823</v>
      </c>
      <c r="AO114" s="211" t="s">
        <v>132</v>
      </c>
      <c r="AP114" s="212">
        <f t="shared" si="27"/>
        <v>18</v>
      </c>
      <c r="AQ114" s="213">
        <f t="shared" si="31"/>
        <v>3</v>
      </c>
      <c r="AR114" s="201">
        <f t="shared" si="23"/>
        <v>1</v>
      </c>
    </row>
    <row r="115" spans="1:44" ht="31.5" customHeight="1" x14ac:dyDescent="0.25">
      <c r="A115" s="207">
        <v>1140</v>
      </c>
      <c r="B115" s="197" t="str">
        <f>IF(Accueil!$H$49=1,M115,IF(Accueil!$H$49=2,X115,IF(Accueil!$H$49=3,AI115,M115)))</f>
        <v>Ecarlate</v>
      </c>
      <c r="C115" s="197" t="str">
        <f>IF(Accueil!$H$49=1,N115,IF(Accueil!$H$49=2,Y115,IF(Accueil!$H$49=3,AJ115,N115)))</f>
        <v>rose</v>
      </c>
      <c r="D115" s="197" t="str">
        <f>IF(Accueil!$H$49=1,O115,IF(Accueil!$H$49=2,Z115,IF(Accueil!$H$49=3,AK115,O115)))</f>
        <v>besoin de voir la suite / besoin de digérer le passé</v>
      </c>
      <c r="E115" s="197" t="str">
        <f>IF(Accueil!$H$49=1,P115,IF(Accueil!$H$49=2,AA115,IF(Accueil!$H$49=3,AL115,P115)))</f>
        <v>ne pas voir la suite / ne voir que le beau côté des choses / manque de discernement</v>
      </c>
      <c r="F115" s="197" t="str">
        <f>IF(Accueil!$H$49=1,Q115,IF(Accueil!$H$49=2,AB115,IF(Accueil!$H$49=3,AM115,Q115)))</f>
        <v>visionnaire / vision objective sur la réalité / capacité à observer des synchronicités</v>
      </c>
      <c r="G115" s="197" t="str">
        <f>IF(Accueil!$H$49=1,R115,IF(Accueil!$H$49=2,AC115,IF(Accueil!$H$49=3,AN115,R115)))</f>
        <v>refus de voircertaines réalités / incapacité à dissocier réalité et imaginaire</v>
      </c>
      <c r="H115" s="208" t="s">
        <v>14</v>
      </c>
      <c r="I115" s="206">
        <f t="shared" si="24"/>
        <v>19</v>
      </c>
      <c r="J115" s="209">
        <f t="shared" si="28"/>
        <v>4</v>
      </c>
      <c r="K115" s="198">
        <f t="shared" si="20"/>
        <v>1</v>
      </c>
      <c r="L115" s="210">
        <v>1140</v>
      </c>
      <c r="M115" s="200" t="s">
        <v>24</v>
      </c>
      <c r="N115" s="200" t="s">
        <v>133</v>
      </c>
      <c r="O115" s="200" t="s">
        <v>1828</v>
      </c>
      <c r="P115" s="201" t="s">
        <v>1829</v>
      </c>
      <c r="Q115" s="201" t="s">
        <v>1830</v>
      </c>
      <c r="R115" s="201" t="s">
        <v>1831</v>
      </c>
      <c r="S115" s="211" t="s">
        <v>14</v>
      </c>
      <c r="T115" s="212">
        <f t="shared" si="25"/>
        <v>19</v>
      </c>
      <c r="U115" s="213">
        <f t="shared" si="29"/>
        <v>4</v>
      </c>
      <c r="V115" s="201">
        <f t="shared" si="21"/>
        <v>1</v>
      </c>
      <c r="W115" s="214">
        <v>1140</v>
      </c>
      <c r="X115" s="3" t="s">
        <v>879</v>
      </c>
      <c r="Y115" s="3" t="s">
        <v>868</v>
      </c>
      <c r="Z115" s="3" t="s">
        <v>1832</v>
      </c>
      <c r="AA115" s="5" t="s">
        <v>1833</v>
      </c>
      <c r="AB115" s="5" t="s">
        <v>1834</v>
      </c>
      <c r="AC115" s="5" t="s">
        <v>1835</v>
      </c>
      <c r="AD115" s="215" t="s">
        <v>14</v>
      </c>
      <c r="AE115" s="216">
        <f t="shared" si="26"/>
        <v>19</v>
      </c>
      <c r="AF115" s="217">
        <f t="shared" si="30"/>
        <v>4</v>
      </c>
      <c r="AG115" s="204">
        <f t="shared" si="22"/>
        <v>1</v>
      </c>
      <c r="AH115" s="210">
        <v>1140</v>
      </c>
      <c r="AI115" s="200" t="s">
        <v>24</v>
      </c>
      <c r="AJ115" s="200" t="s">
        <v>133</v>
      </c>
      <c r="AK115" s="200" t="s">
        <v>1828</v>
      </c>
      <c r="AL115" s="201" t="s">
        <v>1829</v>
      </c>
      <c r="AM115" s="201" t="s">
        <v>1830</v>
      </c>
      <c r="AN115" s="201" t="s">
        <v>1831</v>
      </c>
      <c r="AO115" s="211" t="s">
        <v>14</v>
      </c>
      <c r="AP115" s="212">
        <f t="shared" si="27"/>
        <v>19</v>
      </c>
      <c r="AQ115" s="213">
        <f t="shared" si="31"/>
        <v>4</v>
      </c>
      <c r="AR115" s="201">
        <f t="shared" si="23"/>
        <v>1</v>
      </c>
    </row>
    <row r="116" spans="1:44" ht="31.5" customHeight="1" x14ac:dyDescent="0.25">
      <c r="A116" s="207">
        <v>1150</v>
      </c>
      <c r="B116" s="197" t="str">
        <f>IF(Accueil!$H$49=1,M116,IF(Accueil!$H$49=2,X116,IF(Accueil!$H$49=3,AI116,M116)))</f>
        <v>Ecarlate</v>
      </c>
      <c r="C116" s="197" t="str">
        <f>IF(Accueil!$H$49=1,N116,IF(Accueil!$H$49=2,Y116,IF(Accueil!$H$49=3,AJ116,N116)))</f>
        <v>rose</v>
      </c>
      <c r="D116" s="197" t="str">
        <f>IF(Accueil!$H$49=1,O116,IF(Accueil!$H$49=2,Z116,IF(Accueil!$H$49=3,AK116,O116)))</f>
        <v>besoin de se libérer du passé / besoin de passer à la suite</v>
      </c>
      <c r="E116" s="197" t="str">
        <f>IF(Accueil!$H$49=1,P116,IF(Accueil!$H$49=2,AA116,IF(Accueil!$H$49=3,AL116,P116)))</f>
        <v>fuir la réalité ou le passé / laisser faire / se laisser porter</v>
      </c>
      <c r="F116" s="197" t="str">
        <f>IF(Accueil!$H$49=1,Q116,IF(Accueil!$H$49=2,AB116,IF(Accueil!$H$49=3,AM116,Q116)))</f>
        <v>libre de son passé</v>
      </c>
      <c r="G116" s="197" t="str">
        <f>IF(Accueil!$H$49=1,R116,IF(Accueil!$H$49=2,AC116,IF(Accueil!$H$49=3,AN116,R116)))</f>
        <v>trop se focaliser sur les problèmes du passé / se battre contre son passé</v>
      </c>
      <c r="H116" s="208" t="s">
        <v>132</v>
      </c>
      <c r="I116" s="206">
        <f t="shared" si="24"/>
        <v>19</v>
      </c>
      <c r="J116" s="209">
        <f t="shared" si="28"/>
        <v>4</v>
      </c>
      <c r="K116" s="198">
        <f t="shared" si="20"/>
        <v>1</v>
      </c>
      <c r="L116" s="210">
        <v>1150</v>
      </c>
      <c r="M116" s="200" t="s">
        <v>24</v>
      </c>
      <c r="N116" s="200" t="s">
        <v>133</v>
      </c>
      <c r="O116" s="201" t="s">
        <v>1836</v>
      </c>
      <c r="P116" s="201" t="s">
        <v>1837</v>
      </c>
      <c r="Q116" s="201" t="s">
        <v>1838</v>
      </c>
      <c r="R116" s="201" t="s">
        <v>1839</v>
      </c>
      <c r="S116" s="211" t="s">
        <v>132</v>
      </c>
      <c r="T116" s="212">
        <f t="shared" si="25"/>
        <v>19</v>
      </c>
      <c r="U116" s="213">
        <f t="shared" si="29"/>
        <v>4</v>
      </c>
      <c r="V116" s="201">
        <f t="shared" si="21"/>
        <v>1</v>
      </c>
      <c r="W116" s="214">
        <v>1150</v>
      </c>
      <c r="X116" s="3" t="s">
        <v>879</v>
      </c>
      <c r="Y116" s="3" t="s">
        <v>868</v>
      </c>
      <c r="Z116" s="5" t="s">
        <v>1840</v>
      </c>
      <c r="AA116" s="5" t="s">
        <v>1841</v>
      </c>
      <c r="AB116" s="5" t="s">
        <v>1842</v>
      </c>
      <c r="AC116" s="5" t="s">
        <v>1843</v>
      </c>
      <c r="AD116" s="215" t="s">
        <v>132</v>
      </c>
      <c r="AE116" s="216">
        <f t="shared" si="26"/>
        <v>19</v>
      </c>
      <c r="AF116" s="217">
        <f t="shared" si="30"/>
        <v>4</v>
      </c>
      <c r="AG116" s="204">
        <f t="shared" si="22"/>
        <v>1</v>
      </c>
      <c r="AH116" s="210">
        <v>1150</v>
      </c>
      <c r="AI116" s="200" t="s">
        <v>24</v>
      </c>
      <c r="AJ116" s="200" t="s">
        <v>133</v>
      </c>
      <c r="AK116" s="201" t="s">
        <v>1836</v>
      </c>
      <c r="AL116" s="201" t="s">
        <v>1837</v>
      </c>
      <c r="AM116" s="201" t="s">
        <v>1838</v>
      </c>
      <c r="AN116" s="201" t="s">
        <v>1839</v>
      </c>
      <c r="AO116" s="211" t="s">
        <v>132</v>
      </c>
      <c r="AP116" s="212">
        <f t="shared" si="27"/>
        <v>19</v>
      </c>
      <c r="AQ116" s="213">
        <f t="shared" si="31"/>
        <v>4</v>
      </c>
      <c r="AR116" s="201">
        <f t="shared" si="23"/>
        <v>1</v>
      </c>
    </row>
    <row r="117" spans="1:44" ht="31.5" customHeight="1" x14ac:dyDescent="0.25">
      <c r="A117" s="207">
        <v>1160</v>
      </c>
      <c r="B117" s="197" t="str">
        <f>IF(Accueil!$H$49=1,M117,IF(Accueil!$H$49=2,X117,IF(Accueil!$H$49=3,AI117,M117)))</f>
        <v>Rouge</v>
      </c>
      <c r="C117" s="197" t="str">
        <f>IF(Accueil!$H$49=1,N117,IF(Accueil!$H$49=2,Y117,IF(Accueil!$H$49=3,AJ117,N117)))</f>
        <v>rose</v>
      </c>
      <c r="D117" s="197" t="str">
        <f>IF(Accueil!$H$49=1,O117,IF(Accueil!$H$49=2,Z117,IF(Accueil!$H$49=3,AK117,O117)))</f>
        <v>besoin de voir et de structurer la suite (plan d’action / méthode / structure)</v>
      </c>
      <c r="E117" s="197" t="str">
        <f>IF(Accueil!$H$49=1,P117,IF(Accueil!$H$49=2,AA117,IF(Accueil!$H$49=3,AL117,P117)))</f>
        <v>passivité / subir les autres / se sentir manipulé / pensées non alignées</v>
      </c>
      <c r="F117" s="197" t="str">
        <f>IF(Accueil!$H$49=1,Q117,IF(Accueil!$H$49=2,AB117,IF(Accueil!$H$49=3,AM117,Q117)))</f>
        <v>en paix avec l'autorité / conciliant / respectueux / se donner les moyens pour vivre</v>
      </c>
      <c r="G117" s="197" t="str">
        <f>IF(Accueil!$H$49=1,R117,IF(Accueil!$H$49=2,AC117,IF(Accueil!$H$49=3,AN117,R117)))</f>
        <v xml:space="preserve"> révolte contre l'autorité / en résistance face au monde / conspirationisme</v>
      </c>
      <c r="H117" s="198" t="s">
        <v>11</v>
      </c>
      <c r="I117" s="206">
        <f t="shared" si="24"/>
        <v>20</v>
      </c>
      <c r="J117" s="209">
        <f t="shared" si="28"/>
        <v>5</v>
      </c>
      <c r="K117" s="198">
        <f t="shared" si="20"/>
        <v>1</v>
      </c>
      <c r="L117" s="210">
        <v>1160</v>
      </c>
      <c r="M117" s="200" t="s">
        <v>27</v>
      </c>
      <c r="N117" s="200" t="s">
        <v>133</v>
      </c>
      <c r="O117" s="200" t="s">
        <v>1844</v>
      </c>
      <c r="P117" s="200" t="s">
        <v>1845</v>
      </c>
      <c r="Q117" s="200" t="s">
        <v>1846</v>
      </c>
      <c r="R117" s="200" t="s">
        <v>1847</v>
      </c>
      <c r="S117" s="201" t="s">
        <v>11</v>
      </c>
      <c r="T117" s="212">
        <f t="shared" si="25"/>
        <v>20</v>
      </c>
      <c r="U117" s="213">
        <f t="shared" si="29"/>
        <v>5</v>
      </c>
      <c r="V117" s="201">
        <f t="shared" si="21"/>
        <v>1</v>
      </c>
      <c r="W117" s="214">
        <v>1160</v>
      </c>
      <c r="X117" s="3" t="s">
        <v>878</v>
      </c>
      <c r="Y117" s="3" t="s">
        <v>868</v>
      </c>
      <c r="Z117" s="3" t="s">
        <v>1848</v>
      </c>
      <c r="AA117" s="3" t="s">
        <v>1849</v>
      </c>
      <c r="AB117" s="3" t="s">
        <v>1850</v>
      </c>
      <c r="AC117" s="3" t="s">
        <v>1851</v>
      </c>
      <c r="AD117" s="204" t="s">
        <v>11</v>
      </c>
      <c r="AE117" s="216">
        <f t="shared" si="26"/>
        <v>20</v>
      </c>
      <c r="AF117" s="217">
        <f t="shared" si="30"/>
        <v>5</v>
      </c>
      <c r="AG117" s="204">
        <f t="shared" si="22"/>
        <v>1</v>
      </c>
      <c r="AH117" s="210">
        <v>1160</v>
      </c>
      <c r="AI117" s="200" t="s">
        <v>27</v>
      </c>
      <c r="AJ117" s="200" t="s">
        <v>133</v>
      </c>
      <c r="AK117" s="200" t="s">
        <v>1844</v>
      </c>
      <c r="AL117" s="200" t="s">
        <v>1845</v>
      </c>
      <c r="AM117" s="200" t="s">
        <v>1846</v>
      </c>
      <c r="AN117" s="200" t="s">
        <v>1847</v>
      </c>
      <c r="AO117" s="201" t="s">
        <v>11</v>
      </c>
      <c r="AP117" s="212">
        <f t="shared" si="27"/>
        <v>20</v>
      </c>
      <c r="AQ117" s="213">
        <f t="shared" si="31"/>
        <v>5</v>
      </c>
      <c r="AR117" s="201">
        <f t="shared" si="23"/>
        <v>1</v>
      </c>
    </row>
    <row r="118" spans="1:44" ht="31.5" customHeight="1" x14ac:dyDescent="0.25">
      <c r="A118" s="207">
        <v>1170</v>
      </c>
      <c r="B118" s="197" t="str">
        <f>IF(Accueil!$H$49=1,M118,IF(Accueil!$H$49=2,X118,IF(Accueil!$H$49=3,AI118,M118)))</f>
        <v>Rouge</v>
      </c>
      <c r="C118" s="197" t="str">
        <f>IF(Accueil!$H$49=1,N118,IF(Accueil!$H$49=2,Y118,IF(Accueil!$H$49=3,AJ118,N118)))</f>
        <v>rose</v>
      </c>
      <c r="D118" s="197" t="str">
        <f>IF(Accueil!$H$49=1,O118,IF(Accueil!$H$49=2,Z118,IF(Accueil!$H$49=3,AK118,O118)))</f>
        <v xml:space="preserve">besoin de posséder des biens / besoin de faire un bilan objectif et de passer à autre chose </v>
      </c>
      <c r="E118" s="197" t="str">
        <f>IF(Accueil!$H$49=1,P118,IF(Accueil!$H$49=2,AA118,IF(Accueil!$H$49=3,AL118,P118)))</f>
        <v>se contenter de peu / vivre le détachement</v>
      </c>
      <c r="F118" s="197" t="str">
        <f>IF(Accueil!$H$49=1,Q118,IF(Accueil!$H$49=2,AB118,IF(Accueil!$H$49=3,AM118,Q118)))</f>
        <v>non-jugements de soi et des autres / perception de l’astralité (l'Au-delà et le collectif)</v>
      </c>
      <c r="G118" s="197" t="str">
        <f>IF(Accueil!$H$49=1,R118,IF(Accueil!$H$49=2,AC118,IF(Accueil!$H$49=3,AN118,R118)))</f>
        <v>réactivité émotionnelle contre le collectif / se sentir jugé par le collectif / vivre une injustice</v>
      </c>
      <c r="H118" s="208" t="s">
        <v>132</v>
      </c>
      <c r="I118" s="206">
        <f t="shared" si="24"/>
        <v>20</v>
      </c>
      <c r="J118" s="209">
        <f t="shared" si="28"/>
        <v>5</v>
      </c>
      <c r="K118" s="198">
        <f t="shared" si="20"/>
        <v>1</v>
      </c>
      <c r="L118" s="210">
        <v>1170</v>
      </c>
      <c r="M118" s="200" t="s">
        <v>27</v>
      </c>
      <c r="N118" s="200" t="s">
        <v>133</v>
      </c>
      <c r="O118" s="200" t="s">
        <v>1852</v>
      </c>
      <c r="P118" s="200" t="s">
        <v>1853</v>
      </c>
      <c r="Q118" s="200" t="s">
        <v>1854</v>
      </c>
      <c r="R118" s="200" t="s">
        <v>1855</v>
      </c>
      <c r="S118" s="211" t="s">
        <v>132</v>
      </c>
      <c r="T118" s="212">
        <f t="shared" si="25"/>
        <v>20</v>
      </c>
      <c r="U118" s="213">
        <f t="shared" si="29"/>
        <v>5</v>
      </c>
      <c r="V118" s="201">
        <f t="shared" si="21"/>
        <v>1</v>
      </c>
      <c r="W118" s="214">
        <v>1170</v>
      </c>
      <c r="X118" s="3" t="s">
        <v>878</v>
      </c>
      <c r="Y118" s="3" t="s">
        <v>868</v>
      </c>
      <c r="Z118" s="3" t="s">
        <v>1856</v>
      </c>
      <c r="AA118" s="3" t="s">
        <v>1857</v>
      </c>
      <c r="AB118" s="3" t="s">
        <v>1858</v>
      </c>
      <c r="AC118" s="3" t="s">
        <v>1859</v>
      </c>
      <c r="AD118" s="215" t="s">
        <v>132</v>
      </c>
      <c r="AE118" s="216">
        <f t="shared" si="26"/>
        <v>20</v>
      </c>
      <c r="AF118" s="217">
        <f t="shared" si="30"/>
        <v>5</v>
      </c>
      <c r="AG118" s="204">
        <f t="shared" si="22"/>
        <v>1</v>
      </c>
      <c r="AH118" s="210">
        <v>1170</v>
      </c>
      <c r="AI118" s="200" t="s">
        <v>27</v>
      </c>
      <c r="AJ118" s="200" t="s">
        <v>133</v>
      </c>
      <c r="AK118" s="200" t="s">
        <v>1852</v>
      </c>
      <c r="AL118" s="200" t="s">
        <v>1853</v>
      </c>
      <c r="AM118" s="200" t="s">
        <v>1854</v>
      </c>
      <c r="AN118" s="200" t="s">
        <v>1855</v>
      </c>
      <c r="AO118" s="211" t="s">
        <v>132</v>
      </c>
      <c r="AP118" s="212">
        <f t="shared" si="27"/>
        <v>20</v>
      </c>
      <c r="AQ118" s="213">
        <f t="shared" si="31"/>
        <v>5</v>
      </c>
      <c r="AR118" s="201">
        <f t="shared" si="23"/>
        <v>1</v>
      </c>
    </row>
    <row r="119" spans="1:44" ht="31.5" customHeight="1" x14ac:dyDescent="0.25">
      <c r="A119" s="207">
        <v>1180</v>
      </c>
      <c r="B119" s="197" t="str">
        <f>IF(Accueil!$H$49=1,M119,IF(Accueil!$H$49=2,X119,IF(Accueil!$H$49=3,AI119,M119)))</f>
        <v>Orange</v>
      </c>
      <c r="C119" s="197" t="str">
        <f>IF(Accueil!$H$49=1,N119,IF(Accueil!$H$49=2,Y119,IF(Accueil!$H$49=3,AJ119,N119)))</f>
        <v>cuivre</v>
      </c>
      <c r="D119" s="197" t="str">
        <f>IF(Accueil!$H$49=1,O119,IF(Accueil!$H$49=2,Z119,IF(Accueil!$H$49=3,AK119,O119)))</f>
        <v xml:space="preserve">besoin d'exprimer son potentiel ou sa différence ou son individualité </v>
      </c>
      <c r="E119" s="197" t="str">
        <f>IF(Accueil!$H$49=1,P119,IF(Accueil!$H$49=2,AA119,IF(Accueil!$H$49=3,AL119,P119)))</f>
        <v>se faire bouffer son espace / éponge / sous l'infuence du collectif / potentiel réprimé</v>
      </c>
      <c r="F119" s="197" t="str">
        <f>IF(Accueil!$H$49=1,Q119,IF(Accueil!$H$49=2,AB119,IF(Accueil!$H$49=3,AM119,Q119)))</f>
        <v>sortir de la pression du collectif / avoir son espace vital / potentiel exprimé</v>
      </c>
      <c r="G119" s="197" t="str">
        <f>IF(Accueil!$H$49=1,R119,IF(Accueil!$H$49=2,AC119,IF(Accueil!$H$49=3,AN119,R119)))</f>
        <v>individualisme / défendre sa place / prendre beaucoup d'espace / s'étaler</v>
      </c>
      <c r="H119" s="208" t="s">
        <v>14</v>
      </c>
      <c r="I119" s="206">
        <f t="shared" si="24"/>
        <v>21</v>
      </c>
      <c r="J119" s="209">
        <f t="shared" si="28"/>
        <v>6</v>
      </c>
      <c r="K119" s="198">
        <f t="shared" si="20"/>
        <v>1</v>
      </c>
      <c r="L119" s="210">
        <v>1180</v>
      </c>
      <c r="M119" s="200" t="s">
        <v>32</v>
      </c>
      <c r="N119" s="200" t="s">
        <v>140</v>
      </c>
      <c r="O119" s="200" t="s">
        <v>1860</v>
      </c>
      <c r="P119" s="200" t="s">
        <v>1861</v>
      </c>
      <c r="Q119" s="200" t="s">
        <v>1862</v>
      </c>
      <c r="R119" s="200" t="s">
        <v>1863</v>
      </c>
      <c r="S119" s="211" t="s">
        <v>14</v>
      </c>
      <c r="T119" s="212">
        <f t="shared" si="25"/>
        <v>21</v>
      </c>
      <c r="U119" s="213">
        <f t="shared" si="29"/>
        <v>6</v>
      </c>
      <c r="V119" s="201">
        <f t="shared" si="21"/>
        <v>1</v>
      </c>
      <c r="W119" s="214">
        <v>1180</v>
      </c>
      <c r="X119" s="3" t="s">
        <v>877</v>
      </c>
      <c r="Y119" s="3" t="s">
        <v>867</v>
      </c>
      <c r="Z119" s="3" t="s">
        <v>1864</v>
      </c>
      <c r="AA119" s="3" t="s">
        <v>1865</v>
      </c>
      <c r="AB119" s="3" t="s">
        <v>1866</v>
      </c>
      <c r="AC119" s="3" t="s">
        <v>1867</v>
      </c>
      <c r="AD119" s="215" t="s">
        <v>14</v>
      </c>
      <c r="AE119" s="216">
        <f t="shared" si="26"/>
        <v>21</v>
      </c>
      <c r="AF119" s="217">
        <f t="shared" si="30"/>
        <v>6</v>
      </c>
      <c r="AG119" s="204">
        <f t="shared" si="22"/>
        <v>1</v>
      </c>
      <c r="AH119" s="210">
        <v>1180</v>
      </c>
      <c r="AI119" s="200" t="s">
        <v>32</v>
      </c>
      <c r="AJ119" s="200" t="s">
        <v>140</v>
      </c>
      <c r="AK119" s="200" t="s">
        <v>1860</v>
      </c>
      <c r="AL119" s="200" t="s">
        <v>1861</v>
      </c>
      <c r="AM119" s="200" t="s">
        <v>1862</v>
      </c>
      <c r="AN119" s="200" t="s">
        <v>1863</v>
      </c>
      <c r="AO119" s="211" t="s">
        <v>14</v>
      </c>
      <c r="AP119" s="212">
        <f t="shared" si="27"/>
        <v>21</v>
      </c>
      <c r="AQ119" s="213">
        <f t="shared" si="31"/>
        <v>6</v>
      </c>
      <c r="AR119" s="201">
        <f t="shared" si="23"/>
        <v>1</v>
      </c>
    </row>
    <row r="120" spans="1:44" ht="31.5" customHeight="1" x14ac:dyDescent="0.25">
      <c r="A120" s="207">
        <v>1190</v>
      </c>
      <c r="B120" s="197" t="str">
        <f>IF(Accueil!$H$49=1,M120,IF(Accueil!$H$49=2,X120,IF(Accueil!$H$49=3,AI120,M120)))</f>
        <v>Orange</v>
      </c>
      <c r="C120" s="197" t="str">
        <f>IF(Accueil!$H$49=1,N120,IF(Accueil!$H$49=2,Y120,IF(Accueil!$H$49=3,AJ120,N120)))</f>
        <v>cuivre</v>
      </c>
      <c r="D120" s="197" t="str">
        <f>IF(Accueil!$H$49=1,O120,IF(Accueil!$H$49=2,Z120,IF(Accueil!$H$49=3,AK120,O120)))</f>
        <v>besoin d'accepter / besoin de relâcher / constater des synchronicités / se laisser inspirer</v>
      </c>
      <c r="E120" s="197" t="str">
        <f>IF(Accueil!$H$49=1,P120,IF(Accueil!$H$49=2,AA120,IF(Accueil!$H$49=3,AL120,P120)))</f>
        <v>relâcher / se détendre / laisser agir / se laisser porter / être dans son corps</v>
      </c>
      <c r="F120" s="197" t="str">
        <f>IF(Accueil!$H$49=1,Q120,IF(Accueil!$H$49=2,AB120,IF(Accueil!$H$49=3,AM120,Q120)))</f>
        <v xml:space="preserve">acceptation / relâchement / se sentir inspiré par des synchronicités / fluidité </v>
      </c>
      <c r="G120" s="197" t="str">
        <f>IF(Accueil!$H$49=1,R120,IF(Accueil!$H$49=2,AC120,IF(Accueil!$H$49=3,AN120,R120)))</f>
        <v>incapacité à s’arrêter ou à relâcher / réactivité à ce qui ne bouge pas</v>
      </c>
      <c r="H120" s="208" t="s">
        <v>14</v>
      </c>
      <c r="I120" s="206">
        <f t="shared" si="24"/>
        <v>21</v>
      </c>
      <c r="J120" s="209">
        <f t="shared" si="28"/>
        <v>6</v>
      </c>
      <c r="K120" s="198">
        <f t="shared" si="20"/>
        <v>1</v>
      </c>
      <c r="L120" s="210">
        <v>1190</v>
      </c>
      <c r="M120" s="200" t="s">
        <v>32</v>
      </c>
      <c r="N120" s="200" t="s">
        <v>140</v>
      </c>
      <c r="O120" s="200" t="s">
        <v>1868</v>
      </c>
      <c r="P120" s="200" t="s">
        <v>1869</v>
      </c>
      <c r="Q120" s="200" t="s">
        <v>1870</v>
      </c>
      <c r="R120" s="200" t="s">
        <v>1871</v>
      </c>
      <c r="S120" s="211" t="s">
        <v>14</v>
      </c>
      <c r="T120" s="212">
        <f t="shared" si="25"/>
        <v>21</v>
      </c>
      <c r="U120" s="213">
        <f t="shared" si="29"/>
        <v>6</v>
      </c>
      <c r="V120" s="201">
        <f t="shared" si="21"/>
        <v>1</v>
      </c>
      <c r="W120" s="214">
        <v>1190</v>
      </c>
      <c r="X120" s="3" t="s">
        <v>877</v>
      </c>
      <c r="Y120" s="3" t="s">
        <v>867</v>
      </c>
      <c r="Z120" s="3" t="s">
        <v>1872</v>
      </c>
      <c r="AA120" s="3" t="s">
        <v>1873</v>
      </c>
      <c r="AB120" s="3" t="s">
        <v>1874</v>
      </c>
      <c r="AC120" s="3" t="s">
        <v>1875</v>
      </c>
      <c r="AD120" s="215" t="s">
        <v>14</v>
      </c>
      <c r="AE120" s="216">
        <f t="shared" si="26"/>
        <v>21</v>
      </c>
      <c r="AF120" s="217">
        <f t="shared" si="30"/>
        <v>6</v>
      </c>
      <c r="AG120" s="204">
        <f t="shared" si="22"/>
        <v>1</v>
      </c>
      <c r="AH120" s="210">
        <v>1190</v>
      </c>
      <c r="AI120" s="200" t="s">
        <v>32</v>
      </c>
      <c r="AJ120" s="200" t="s">
        <v>140</v>
      </c>
      <c r="AK120" s="200" t="s">
        <v>1868</v>
      </c>
      <c r="AL120" s="200" t="s">
        <v>1869</v>
      </c>
      <c r="AM120" s="200" t="s">
        <v>1870</v>
      </c>
      <c r="AN120" s="200" t="s">
        <v>1871</v>
      </c>
      <c r="AO120" s="211" t="s">
        <v>14</v>
      </c>
      <c r="AP120" s="212">
        <f t="shared" si="27"/>
        <v>21</v>
      </c>
      <c r="AQ120" s="213">
        <f t="shared" si="31"/>
        <v>6</v>
      </c>
      <c r="AR120" s="201">
        <f t="shared" si="23"/>
        <v>1</v>
      </c>
    </row>
    <row r="121" spans="1:44" ht="31.5" customHeight="1" x14ac:dyDescent="0.25">
      <c r="A121" s="207">
        <v>1200</v>
      </c>
      <c r="B121" s="197" t="str">
        <f>IF(Accueil!$H$49=1,M121,IF(Accueil!$H$49=2,X121,IF(Accueil!$H$49=3,AI121,M121)))</f>
        <v>Orange</v>
      </c>
      <c r="C121" s="197" t="str">
        <f>IF(Accueil!$H$49=1,N121,IF(Accueil!$H$49=2,Y121,IF(Accueil!$H$49=3,AJ121,N121)))</f>
        <v>cuivre</v>
      </c>
      <c r="D121" s="197" t="str">
        <f>IF(Accueil!$H$49=1,O121,IF(Accueil!$H$49=2,Z121,IF(Accueil!$H$49=3,AK121,O121)))</f>
        <v xml:space="preserve">besoin d'avoir sa place sociale / besoin de tout avoir immédiatement </v>
      </c>
      <c r="E121" s="197" t="str">
        <f>IF(Accueil!$H$49=1,P121,IF(Accueil!$H$49=2,AA121,IF(Accueil!$H$49=3,AL121,P121)))</f>
        <v>ne pas avoir sa place sociale / ne pas être soutenu par le collectif</v>
      </c>
      <c r="F121" s="197" t="str">
        <f>IF(Accueil!$H$49=1,Q121,IF(Accueil!$H$49=2,AB121,IF(Accueil!$H$49=3,AM121,Q121)))</f>
        <v>avoir sa place sur le plan collectif / être soutenu par le collectif</v>
      </c>
      <c r="G121" s="197" t="str">
        <f>IF(Accueil!$H$49=1,R121,IF(Accueil!$H$49=2,AC121,IF(Accueil!$H$49=3,AN121,R121)))</f>
        <v>refus du soutien collectif ou devoir être soutenu par le collectif</v>
      </c>
      <c r="H121" s="208" t="s">
        <v>14</v>
      </c>
      <c r="I121" s="206">
        <f t="shared" si="24"/>
        <v>21</v>
      </c>
      <c r="J121" s="209">
        <f t="shared" si="28"/>
        <v>6</v>
      </c>
      <c r="K121" s="198">
        <f t="shared" si="20"/>
        <v>1</v>
      </c>
      <c r="L121" s="210">
        <v>1200</v>
      </c>
      <c r="M121" s="200" t="s">
        <v>32</v>
      </c>
      <c r="N121" s="200" t="s">
        <v>140</v>
      </c>
      <c r="O121" s="200" t="s">
        <v>1876</v>
      </c>
      <c r="P121" s="200" t="s">
        <v>1877</v>
      </c>
      <c r="Q121" s="200" t="s">
        <v>1878</v>
      </c>
      <c r="R121" s="200" t="s">
        <v>141</v>
      </c>
      <c r="S121" s="211" t="s">
        <v>14</v>
      </c>
      <c r="T121" s="212">
        <f t="shared" si="25"/>
        <v>21</v>
      </c>
      <c r="U121" s="213">
        <f t="shared" si="29"/>
        <v>6</v>
      </c>
      <c r="V121" s="201">
        <f t="shared" si="21"/>
        <v>1</v>
      </c>
      <c r="W121" s="214">
        <v>1200</v>
      </c>
      <c r="X121" s="3" t="s">
        <v>877</v>
      </c>
      <c r="Y121" s="3" t="s">
        <v>867</v>
      </c>
      <c r="Z121" s="3" t="s">
        <v>1879</v>
      </c>
      <c r="AA121" s="3" t="s">
        <v>1880</v>
      </c>
      <c r="AB121" s="3" t="s">
        <v>1881</v>
      </c>
      <c r="AC121" s="3" t="s">
        <v>1882</v>
      </c>
      <c r="AD121" s="215" t="s">
        <v>14</v>
      </c>
      <c r="AE121" s="216">
        <f t="shared" si="26"/>
        <v>21</v>
      </c>
      <c r="AF121" s="217">
        <f t="shared" si="30"/>
        <v>6</v>
      </c>
      <c r="AG121" s="204">
        <f t="shared" si="22"/>
        <v>1</v>
      </c>
      <c r="AH121" s="210">
        <v>1200</v>
      </c>
      <c r="AI121" s="200" t="s">
        <v>32</v>
      </c>
      <c r="AJ121" s="200" t="s">
        <v>140</v>
      </c>
      <c r="AK121" s="200" t="s">
        <v>1876</v>
      </c>
      <c r="AL121" s="200" t="s">
        <v>1877</v>
      </c>
      <c r="AM121" s="200" t="s">
        <v>1878</v>
      </c>
      <c r="AN121" s="200" t="s">
        <v>141</v>
      </c>
      <c r="AO121" s="211" t="s">
        <v>14</v>
      </c>
      <c r="AP121" s="212">
        <f t="shared" si="27"/>
        <v>21</v>
      </c>
      <c r="AQ121" s="213">
        <f t="shared" si="31"/>
        <v>6</v>
      </c>
      <c r="AR121" s="201">
        <f t="shared" si="23"/>
        <v>1</v>
      </c>
    </row>
    <row r="122" spans="1:44" ht="31.5" customHeight="1" x14ac:dyDescent="0.25">
      <c r="A122" s="207">
        <v>1210</v>
      </c>
      <c r="B122" s="197" t="str">
        <f>IF(Accueil!$H$49=1,M122,IF(Accueil!$H$49=2,X122,IF(Accueil!$H$49=3,AI122,M122)))</f>
        <v>Orange</v>
      </c>
      <c r="C122" s="197" t="str">
        <f>IF(Accueil!$H$49=1,N122,IF(Accueil!$H$49=2,Y122,IF(Accueil!$H$49=3,AJ122,N122)))</f>
        <v>cuivre</v>
      </c>
      <c r="D122" s="197" t="str">
        <f>IF(Accueil!$H$49=1,O122,IF(Accueil!$H$49=2,Z122,IF(Accueil!$H$49=3,AK122,O122)))</f>
        <v>besoin de communiquer avec tous les règnes / connexion avec la conscience collective</v>
      </c>
      <c r="E122" s="197" t="str">
        <f>IF(Accueil!$H$49=1,P122,IF(Accueil!$H$49=2,AA122,IF(Accueil!$H$49=3,AL122,P122)))</f>
        <v>retour à son intériorité / dans son cocon / être influencé par la conscience collective</v>
      </c>
      <c r="F122" s="197" t="str">
        <f>IF(Accueil!$H$49=1,Q122,IF(Accueil!$H$49=2,AB122,IF(Accueil!$H$49=3,AM122,Q122)))</f>
        <v>collaboration et communication facile avec les autres règnes / paix intérieure / confiance</v>
      </c>
      <c r="G122" s="197" t="str">
        <f>IF(Accueil!$H$49=1,R122,IF(Accueil!$H$49=2,AC122,IF(Accueil!$H$49=3,AN122,R122)))</f>
        <v xml:space="preserve">être sur le qui-vive / difficulté à collaborer / mais peur d’être tout seul </v>
      </c>
      <c r="H122" s="208" t="s">
        <v>132</v>
      </c>
      <c r="I122" s="206">
        <f t="shared" si="24"/>
        <v>21</v>
      </c>
      <c r="J122" s="209">
        <f t="shared" si="28"/>
        <v>6</v>
      </c>
      <c r="K122" s="198">
        <f t="shared" si="20"/>
        <v>1</v>
      </c>
      <c r="L122" s="210">
        <v>1210</v>
      </c>
      <c r="M122" s="200" t="s">
        <v>32</v>
      </c>
      <c r="N122" s="200" t="s">
        <v>140</v>
      </c>
      <c r="O122" s="200" t="s">
        <v>1883</v>
      </c>
      <c r="P122" s="200" t="s">
        <v>1884</v>
      </c>
      <c r="Q122" s="200" t="s">
        <v>1885</v>
      </c>
      <c r="R122" s="200" t="s">
        <v>1886</v>
      </c>
      <c r="S122" s="211" t="s">
        <v>132</v>
      </c>
      <c r="T122" s="212">
        <f t="shared" si="25"/>
        <v>21</v>
      </c>
      <c r="U122" s="213">
        <f t="shared" si="29"/>
        <v>6</v>
      </c>
      <c r="V122" s="201">
        <f t="shared" si="21"/>
        <v>1</v>
      </c>
      <c r="W122" s="214">
        <v>1210</v>
      </c>
      <c r="X122" s="3" t="s">
        <v>877</v>
      </c>
      <c r="Y122" s="3" t="s">
        <v>867</v>
      </c>
      <c r="Z122" s="3" t="s">
        <v>1887</v>
      </c>
      <c r="AA122" s="3" t="s">
        <v>1888</v>
      </c>
      <c r="AB122" s="3" t="s">
        <v>1889</v>
      </c>
      <c r="AC122" s="3" t="s">
        <v>1890</v>
      </c>
      <c r="AD122" s="215" t="s">
        <v>132</v>
      </c>
      <c r="AE122" s="216">
        <f t="shared" si="26"/>
        <v>21</v>
      </c>
      <c r="AF122" s="217">
        <f t="shared" si="30"/>
        <v>6</v>
      </c>
      <c r="AG122" s="204">
        <f t="shared" si="22"/>
        <v>1</v>
      </c>
      <c r="AH122" s="210">
        <v>1210</v>
      </c>
      <c r="AI122" s="200" t="s">
        <v>32</v>
      </c>
      <c r="AJ122" s="200" t="s">
        <v>140</v>
      </c>
      <c r="AK122" s="200" t="s">
        <v>1883</v>
      </c>
      <c r="AL122" s="200" t="s">
        <v>1884</v>
      </c>
      <c r="AM122" s="200" t="s">
        <v>1885</v>
      </c>
      <c r="AN122" s="200" t="s">
        <v>1886</v>
      </c>
      <c r="AO122" s="211" t="s">
        <v>132</v>
      </c>
      <c r="AP122" s="212">
        <f t="shared" si="27"/>
        <v>21</v>
      </c>
      <c r="AQ122" s="213">
        <f t="shared" si="31"/>
        <v>6</v>
      </c>
      <c r="AR122" s="201">
        <f t="shared" si="23"/>
        <v>1</v>
      </c>
    </row>
    <row r="123" spans="1:44" ht="31.5" customHeight="1" x14ac:dyDescent="0.25">
      <c r="A123" s="207">
        <v>1220</v>
      </c>
      <c r="B123" s="197" t="str">
        <f>IF(Accueil!$H$49=1,M123,IF(Accueil!$H$49=2,X123,IF(Accueil!$H$49=3,AI123,M123)))</f>
        <v>Jaune</v>
      </c>
      <c r="C123" s="197" t="str">
        <f>IF(Accueil!$H$49=1,N123,IF(Accueil!$H$49=2,Y123,IF(Accueil!$H$49=3,AJ123,N123)))</f>
        <v>bronze</v>
      </c>
      <c r="D123" s="197" t="str">
        <f>IF(Accueil!$H$49=1,O123,IF(Accueil!$H$49=2,Z123,IF(Accueil!$H$49=3,AK123,O123)))</f>
        <v>besoin d'agir (par devoir ou par obligation) / forte volonté</v>
      </c>
      <c r="E123" s="197" t="str">
        <f>IF(Accueil!$H$49=1,P123,IF(Accueil!$H$49=2,AA123,IF(Accueil!$H$49=3,AL123,P123)))</f>
        <v>absence de participation / désintérêt pour certaines choses</v>
      </c>
      <c r="F123" s="197" t="str">
        <f>IF(Accueil!$H$49=1,Q123,IF(Accueil!$H$49=2,AB123,IF(Accueil!$H$49=3,AM123,Q123)))</f>
        <v>bonne collaboration / mise en commun des forces à disposition / bonne humeur</v>
      </c>
      <c r="G123" s="197" t="str">
        <f>IF(Accueil!$H$49=1,R123,IF(Accueil!$H$49=2,AC123,IF(Accueil!$H$49=3,AN123,R123)))</f>
        <v>enthousiasme excessif / dispersion dans la création / trop de pensées non concrètes</v>
      </c>
      <c r="H123" s="208" t="s">
        <v>11</v>
      </c>
      <c r="I123" s="206">
        <f t="shared" si="24"/>
        <v>22</v>
      </c>
      <c r="J123" s="209">
        <f t="shared" si="28"/>
        <v>7</v>
      </c>
      <c r="K123" s="198">
        <f t="shared" si="20"/>
        <v>1</v>
      </c>
      <c r="L123" s="210">
        <v>1220</v>
      </c>
      <c r="M123" s="200" t="s">
        <v>40</v>
      </c>
      <c r="N123" s="200" t="s">
        <v>142</v>
      </c>
      <c r="O123" s="200" t="s">
        <v>1891</v>
      </c>
      <c r="P123" s="200" t="s">
        <v>1892</v>
      </c>
      <c r="Q123" s="200" t="s">
        <v>1893</v>
      </c>
      <c r="R123" s="200" t="s">
        <v>1894</v>
      </c>
      <c r="S123" s="211" t="s">
        <v>11</v>
      </c>
      <c r="T123" s="212">
        <f t="shared" si="25"/>
        <v>22</v>
      </c>
      <c r="U123" s="213">
        <f t="shared" si="29"/>
        <v>7</v>
      </c>
      <c r="V123" s="201">
        <f t="shared" si="21"/>
        <v>1</v>
      </c>
      <c r="W123" s="214">
        <v>1220</v>
      </c>
      <c r="X123" s="3" t="s">
        <v>876</v>
      </c>
      <c r="Y123" s="3" t="s">
        <v>866</v>
      </c>
      <c r="Z123" s="3" t="s">
        <v>1895</v>
      </c>
      <c r="AA123" s="3" t="s">
        <v>1896</v>
      </c>
      <c r="AB123" s="3" t="s">
        <v>1897</v>
      </c>
      <c r="AC123" s="3" t="s">
        <v>1898</v>
      </c>
      <c r="AD123" s="215" t="s">
        <v>11</v>
      </c>
      <c r="AE123" s="216">
        <f t="shared" si="26"/>
        <v>22</v>
      </c>
      <c r="AF123" s="217">
        <f t="shared" si="30"/>
        <v>7</v>
      </c>
      <c r="AG123" s="204">
        <f t="shared" si="22"/>
        <v>1</v>
      </c>
      <c r="AH123" s="210">
        <v>1220</v>
      </c>
      <c r="AI123" s="200" t="s">
        <v>40</v>
      </c>
      <c r="AJ123" s="200" t="s">
        <v>142</v>
      </c>
      <c r="AK123" s="200" t="s">
        <v>1891</v>
      </c>
      <c r="AL123" s="200" t="s">
        <v>1892</v>
      </c>
      <c r="AM123" s="200" t="s">
        <v>1893</v>
      </c>
      <c r="AN123" s="200" t="s">
        <v>1894</v>
      </c>
      <c r="AO123" s="211" t="s">
        <v>11</v>
      </c>
      <c r="AP123" s="212">
        <f t="shared" si="27"/>
        <v>22</v>
      </c>
      <c r="AQ123" s="213">
        <f t="shared" si="31"/>
        <v>7</v>
      </c>
      <c r="AR123" s="201">
        <f t="shared" si="23"/>
        <v>1</v>
      </c>
    </row>
    <row r="124" spans="1:44" ht="31.5" customHeight="1" x14ac:dyDescent="0.25">
      <c r="A124" s="207">
        <v>1230</v>
      </c>
      <c r="B124" s="197" t="str">
        <f>IF(Accueil!$H$49=1,M124,IF(Accueil!$H$49=2,X124,IF(Accueil!$H$49=3,AI124,M124)))</f>
        <v>Jaune</v>
      </c>
      <c r="C124" s="197" t="str">
        <f>IF(Accueil!$H$49=1,N124,IF(Accueil!$H$49=2,Y124,IF(Accueil!$H$49=3,AJ124,N124)))</f>
        <v>bronze</v>
      </c>
      <c r="D124" s="197" t="str">
        <f>IF(Accueil!$H$49=1,O124,IF(Accueil!$H$49=2,Z124,IF(Accueil!$H$49=3,AK124,O124)))</f>
        <v>besoin d'être dans son corps / besoin de se sentir dense / être sans peurs</v>
      </c>
      <c r="E124" s="197" t="str">
        <f>IF(Accueil!$H$49=1,P124,IF(Accueil!$H$49=2,AA124,IF(Accueil!$H$49=3,AL124,P124)))</f>
        <v>ne pas agir / manque de positionnement / peur / manque de densité énergétique</v>
      </c>
      <c r="F124" s="197" t="str">
        <f>IF(Accueil!$H$49=1,Q124,IF(Accueil!$H$49=2,AB124,IF(Accueil!$H$49=3,AM124,Q124)))</f>
        <v>positionnement ferme / mais juste et adapté en toute circonstance</v>
      </c>
      <c r="G124" s="197" t="str">
        <f>IF(Accueil!$H$49=1,R124,IF(Accueil!$H$49=2,AC124,IF(Accueil!$H$49=3,AN124,R124)))</f>
        <v>envie d’agir ou de réagir / de pouvoir décider / maintenir ses décisions</v>
      </c>
      <c r="H124" s="208" t="s">
        <v>11</v>
      </c>
      <c r="I124" s="206">
        <f t="shared" si="24"/>
        <v>22</v>
      </c>
      <c r="J124" s="209">
        <f t="shared" si="28"/>
        <v>7</v>
      </c>
      <c r="K124" s="198">
        <f t="shared" si="20"/>
        <v>1</v>
      </c>
      <c r="L124" s="210">
        <v>1230</v>
      </c>
      <c r="M124" s="200" t="s">
        <v>40</v>
      </c>
      <c r="N124" s="200" t="s">
        <v>142</v>
      </c>
      <c r="O124" s="200" t="s">
        <v>1899</v>
      </c>
      <c r="P124" s="200" t="s">
        <v>1900</v>
      </c>
      <c r="Q124" s="200" t="s">
        <v>1901</v>
      </c>
      <c r="R124" s="200" t="s">
        <v>1902</v>
      </c>
      <c r="S124" s="211" t="s">
        <v>11</v>
      </c>
      <c r="T124" s="212">
        <f t="shared" si="25"/>
        <v>22</v>
      </c>
      <c r="U124" s="213">
        <f t="shared" si="29"/>
        <v>7</v>
      </c>
      <c r="V124" s="201">
        <f t="shared" si="21"/>
        <v>1</v>
      </c>
      <c r="W124" s="214">
        <v>1230</v>
      </c>
      <c r="X124" s="3" t="s">
        <v>876</v>
      </c>
      <c r="Y124" s="3" t="s">
        <v>866</v>
      </c>
      <c r="Z124" s="3" t="s">
        <v>1903</v>
      </c>
      <c r="AA124" s="3" t="s">
        <v>1904</v>
      </c>
      <c r="AB124" s="3" t="s">
        <v>1905</v>
      </c>
      <c r="AC124" s="3" t="s">
        <v>1906</v>
      </c>
      <c r="AD124" s="215" t="s">
        <v>11</v>
      </c>
      <c r="AE124" s="216">
        <f t="shared" si="26"/>
        <v>22</v>
      </c>
      <c r="AF124" s="217">
        <f t="shared" si="30"/>
        <v>7</v>
      </c>
      <c r="AG124" s="204">
        <f t="shared" si="22"/>
        <v>1</v>
      </c>
      <c r="AH124" s="210">
        <v>1230</v>
      </c>
      <c r="AI124" s="200" t="s">
        <v>40</v>
      </c>
      <c r="AJ124" s="200" t="s">
        <v>142</v>
      </c>
      <c r="AK124" s="200" t="s">
        <v>1899</v>
      </c>
      <c r="AL124" s="200" t="s">
        <v>1900</v>
      </c>
      <c r="AM124" s="200" t="s">
        <v>1901</v>
      </c>
      <c r="AN124" s="200" t="s">
        <v>1902</v>
      </c>
      <c r="AO124" s="211" t="s">
        <v>11</v>
      </c>
      <c r="AP124" s="212">
        <f t="shared" si="27"/>
        <v>22</v>
      </c>
      <c r="AQ124" s="213">
        <f t="shared" si="31"/>
        <v>7</v>
      </c>
      <c r="AR124" s="201">
        <f t="shared" si="23"/>
        <v>1</v>
      </c>
    </row>
    <row r="125" spans="1:44" ht="31.5" customHeight="1" x14ac:dyDescent="0.25">
      <c r="A125" s="207">
        <v>1240</v>
      </c>
      <c r="B125" s="197" t="str">
        <f>IF(Accueil!$H$49=1,M125,IF(Accueil!$H$49=2,X125,IF(Accueil!$H$49=3,AI125,M125)))</f>
        <v>Jaune</v>
      </c>
      <c r="C125" s="197" t="str">
        <f>IF(Accueil!$H$49=1,N125,IF(Accueil!$H$49=2,Y125,IF(Accueil!$H$49=3,AJ125,N125)))</f>
        <v>bronze</v>
      </c>
      <c r="D125" s="197" t="str">
        <f>IF(Accueil!$H$49=1,O125,IF(Accueil!$H$49=2,Z125,IF(Accueil!$H$49=3,AK125,O125)))</f>
        <v>besoin de mettre une limite incontestable / affirmer sa puissance</v>
      </c>
      <c r="E125" s="197" t="str">
        <f>IF(Accueil!$H$49=1,P125,IF(Accueil!$H$49=2,AA125,IF(Accueil!$H$49=3,AL125,P125)))</f>
        <v>calme dans la tête / ne plus agir momentanément / être influencé</v>
      </c>
      <c r="F125" s="197" t="str">
        <f>IF(Accueil!$H$49=1,Q125,IF(Accueil!$H$49=2,AB125,IF(Accueil!$H$49=3,AM125,Q125)))</f>
        <v>action sur les autres par le simple fait de rester centré / non influencé / non destabilisé</v>
      </c>
      <c r="G125" s="197" t="str">
        <f>IF(Accueil!$H$49=1,R125,IF(Accueil!$H$49=2,AC125,IF(Accueil!$H$49=3,AN125,R125)))</f>
        <v>réactivité contre les contraintes extérieures / bouillonnement intérieur</v>
      </c>
      <c r="H125" s="208" t="s">
        <v>11</v>
      </c>
      <c r="I125" s="206">
        <f t="shared" si="24"/>
        <v>22</v>
      </c>
      <c r="J125" s="209">
        <f t="shared" si="28"/>
        <v>7</v>
      </c>
      <c r="K125" s="198">
        <f t="shared" si="20"/>
        <v>1</v>
      </c>
      <c r="L125" s="210">
        <v>1240</v>
      </c>
      <c r="M125" s="200" t="s">
        <v>40</v>
      </c>
      <c r="N125" s="200" t="s">
        <v>142</v>
      </c>
      <c r="O125" s="200" t="s">
        <v>1907</v>
      </c>
      <c r="P125" s="200" t="s">
        <v>1908</v>
      </c>
      <c r="Q125" s="200" t="s">
        <v>1909</v>
      </c>
      <c r="R125" s="200" t="s">
        <v>1910</v>
      </c>
      <c r="S125" s="211" t="s">
        <v>11</v>
      </c>
      <c r="T125" s="212">
        <f t="shared" si="25"/>
        <v>22</v>
      </c>
      <c r="U125" s="213">
        <f t="shared" si="29"/>
        <v>7</v>
      </c>
      <c r="V125" s="201">
        <f t="shared" si="21"/>
        <v>1</v>
      </c>
      <c r="W125" s="214">
        <v>1240</v>
      </c>
      <c r="X125" s="3" t="s">
        <v>876</v>
      </c>
      <c r="Y125" s="3" t="s">
        <v>866</v>
      </c>
      <c r="Z125" s="3" t="s">
        <v>1911</v>
      </c>
      <c r="AA125" s="3" t="s">
        <v>1912</v>
      </c>
      <c r="AB125" s="3" t="s">
        <v>1913</v>
      </c>
      <c r="AC125" s="3" t="s">
        <v>1914</v>
      </c>
      <c r="AD125" s="215" t="s">
        <v>11</v>
      </c>
      <c r="AE125" s="216">
        <f t="shared" si="26"/>
        <v>22</v>
      </c>
      <c r="AF125" s="217">
        <f t="shared" si="30"/>
        <v>7</v>
      </c>
      <c r="AG125" s="204">
        <f t="shared" si="22"/>
        <v>1</v>
      </c>
      <c r="AH125" s="210">
        <v>1240</v>
      </c>
      <c r="AI125" s="200" t="s">
        <v>40</v>
      </c>
      <c r="AJ125" s="200" t="s">
        <v>142</v>
      </c>
      <c r="AK125" s="200" t="s">
        <v>1907</v>
      </c>
      <c r="AL125" s="200" t="s">
        <v>1908</v>
      </c>
      <c r="AM125" s="200" t="s">
        <v>1909</v>
      </c>
      <c r="AN125" s="200" t="s">
        <v>1910</v>
      </c>
      <c r="AO125" s="211" t="s">
        <v>11</v>
      </c>
      <c r="AP125" s="212">
        <f t="shared" si="27"/>
        <v>22</v>
      </c>
      <c r="AQ125" s="213">
        <f t="shared" si="31"/>
        <v>7</v>
      </c>
      <c r="AR125" s="201">
        <f t="shared" si="23"/>
        <v>1</v>
      </c>
    </row>
    <row r="126" spans="1:44" ht="31.5" customHeight="1" x14ac:dyDescent="0.25">
      <c r="A126" s="207">
        <v>1250</v>
      </c>
      <c r="B126" s="197" t="str">
        <f>IF(Accueil!$H$49=1,M126,IF(Accueil!$H$49=2,X126,IF(Accueil!$H$49=3,AI126,M126)))</f>
        <v>Jaune</v>
      </c>
      <c r="C126" s="197" t="str">
        <f>IF(Accueil!$H$49=1,N126,IF(Accueil!$H$49=2,Y126,IF(Accueil!$H$49=3,AJ126,N126)))</f>
        <v>bronze</v>
      </c>
      <c r="D126" s="197" t="str">
        <f>IF(Accueil!$H$49=1,O126,IF(Accueil!$H$49=2,Z126,IF(Accueil!$H$49=3,AK126,O126)))</f>
        <v>besoin de gérer des informations / imaginaire et claire-information actifs / mental clair</v>
      </c>
      <c r="E126" s="197" t="str">
        <f>IF(Accueil!$H$49=1,P126,IF(Accueil!$H$49=2,AA126,IF(Accueil!$H$49=3,AL126,P126)))</f>
        <v>calme dans la tête / ne plus agir momentanément / ne plus se disperser</v>
      </c>
      <c r="F126" s="197" t="str">
        <f>IF(Accueil!$H$49=1,Q126,IF(Accueil!$H$49=2,AB126,IF(Accueil!$H$49=3,AM126,Q126)))</f>
        <v>alignement mental / mental efficace / perceptions extrasensorielles</v>
      </c>
      <c r="G126" s="197" t="str">
        <f>IF(Accueil!$H$49=1,R126,IF(Accueil!$H$49=2,AC126,IF(Accueil!$H$49=3,AN126,R126)))</f>
        <v>dispersion ou distraction / submergé par les informations / déconnecté de la réalité</v>
      </c>
      <c r="H126" s="208" t="s">
        <v>132</v>
      </c>
      <c r="I126" s="206">
        <f t="shared" si="24"/>
        <v>22</v>
      </c>
      <c r="J126" s="209">
        <f t="shared" si="28"/>
        <v>7</v>
      </c>
      <c r="K126" s="198">
        <f t="shared" si="20"/>
        <v>1</v>
      </c>
      <c r="L126" s="210">
        <v>1250</v>
      </c>
      <c r="M126" s="200" t="s">
        <v>40</v>
      </c>
      <c r="N126" s="200" t="s">
        <v>142</v>
      </c>
      <c r="O126" s="200" t="s">
        <v>1915</v>
      </c>
      <c r="P126" s="200" t="s">
        <v>1916</v>
      </c>
      <c r="Q126" s="200" t="s">
        <v>1917</v>
      </c>
      <c r="R126" s="200" t="s">
        <v>1918</v>
      </c>
      <c r="S126" s="211" t="s">
        <v>132</v>
      </c>
      <c r="T126" s="212">
        <f t="shared" si="25"/>
        <v>22</v>
      </c>
      <c r="U126" s="213">
        <f t="shared" si="29"/>
        <v>7</v>
      </c>
      <c r="V126" s="201">
        <f t="shared" si="21"/>
        <v>1</v>
      </c>
      <c r="W126" s="214">
        <v>1250</v>
      </c>
      <c r="X126" s="3" t="s">
        <v>876</v>
      </c>
      <c r="Y126" s="3" t="s">
        <v>866</v>
      </c>
      <c r="Z126" s="3" t="s">
        <v>1919</v>
      </c>
      <c r="AA126" s="3" t="s">
        <v>1920</v>
      </c>
      <c r="AB126" s="3" t="s">
        <v>1921</v>
      </c>
      <c r="AC126" s="3" t="s">
        <v>1922</v>
      </c>
      <c r="AD126" s="215" t="s">
        <v>132</v>
      </c>
      <c r="AE126" s="216">
        <f t="shared" si="26"/>
        <v>22</v>
      </c>
      <c r="AF126" s="217">
        <f t="shared" si="30"/>
        <v>7</v>
      </c>
      <c r="AG126" s="204">
        <f t="shared" si="22"/>
        <v>1</v>
      </c>
      <c r="AH126" s="210">
        <v>1250</v>
      </c>
      <c r="AI126" s="200" t="s">
        <v>40</v>
      </c>
      <c r="AJ126" s="200" t="s">
        <v>142</v>
      </c>
      <c r="AK126" s="200" t="s">
        <v>1915</v>
      </c>
      <c r="AL126" s="200" t="s">
        <v>1916</v>
      </c>
      <c r="AM126" s="200" t="s">
        <v>1917</v>
      </c>
      <c r="AN126" s="200" t="s">
        <v>1918</v>
      </c>
      <c r="AO126" s="211" t="s">
        <v>132</v>
      </c>
      <c r="AP126" s="212">
        <f t="shared" si="27"/>
        <v>22</v>
      </c>
      <c r="AQ126" s="213">
        <f t="shared" si="31"/>
        <v>7</v>
      </c>
      <c r="AR126" s="201">
        <f t="shared" si="23"/>
        <v>1</v>
      </c>
    </row>
    <row r="127" spans="1:44" ht="31.5" customHeight="1" x14ac:dyDescent="0.25">
      <c r="A127" s="207">
        <v>1260</v>
      </c>
      <c r="B127" s="197" t="str">
        <f>IF(Accueil!$H$49=1,M127,IF(Accueil!$H$49=2,X127,IF(Accueil!$H$49=3,AI127,M127)))</f>
        <v>Jaune</v>
      </c>
      <c r="C127" s="197" t="str">
        <f>IF(Accueil!$H$49=1,N127,IF(Accueil!$H$49=2,Y127,IF(Accueil!$H$49=3,AJ127,N127)))</f>
        <v>bronze</v>
      </c>
      <c r="D127" s="197" t="str">
        <f>IF(Accueil!$H$49=1,O127,IF(Accueil!$H$49=2,Z127,IF(Accueil!$H$49=3,AK127,O127)))</f>
        <v>besoin d'affirmer son autorité</v>
      </c>
      <c r="E127" s="197" t="str">
        <f>IF(Accueil!$H$49=1,P127,IF(Accueil!$H$49=2,AA127,IF(Accueil!$H$49=3,AL127,P127)))</f>
        <v>subir une autorité injuste ou manipulatrice</v>
      </c>
      <c r="F127" s="197" t="str">
        <f>IF(Accueil!$H$49=1,Q127,IF(Accueil!$H$49=2,AB127,IF(Accueil!$H$49=3,AM127,Q127)))</f>
        <v>sortir des jeux de pouvoir / capacité à saisir les bonnes opportunités / pragmatisme</v>
      </c>
      <c r="G127" s="197" t="str">
        <f>IF(Accueil!$H$49=1,R127,IF(Accueil!$H$49=2,AC127,IF(Accueil!$H$49=3,AN127,R127)))</f>
        <v>besoin d'avoir raison / tenir sa position à tout prix / ne pas supporter d'être contredit</v>
      </c>
      <c r="H127" s="208" t="s">
        <v>14</v>
      </c>
      <c r="I127" s="206">
        <f t="shared" si="24"/>
        <v>22</v>
      </c>
      <c r="J127" s="209">
        <f t="shared" si="28"/>
        <v>7</v>
      </c>
      <c r="K127" s="198">
        <f t="shared" si="20"/>
        <v>1</v>
      </c>
      <c r="L127" s="210">
        <v>1260</v>
      </c>
      <c r="M127" s="200" t="s">
        <v>40</v>
      </c>
      <c r="N127" s="200" t="s">
        <v>142</v>
      </c>
      <c r="O127" s="200" t="s">
        <v>143</v>
      </c>
      <c r="P127" s="200" t="s">
        <v>144</v>
      </c>
      <c r="Q127" s="200" t="s">
        <v>1923</v>
      </c>
      <c r="R127" s="200" t="s">
        <v>1924</v>
      </c>
      <c r="S127" s="211" t="s">
        <v>14</v>
      </c>
      <c r="T127" s="212">
        <f t="shared" si="25"/>
        <v>22</v>
      </c>
      <c r="U127" s="213">
        <f t="shared" si="29"/>
        <v>7</v>
      </c>
      <c r="V127" s="201">
        <f t="shared" si="21"/>
        <v>1</v>
      </c>
      <c r="W127" s="214">
        <v>1260</v>
      </c>
      <c r="X127" s="3" t="s">
        <v>876</v>
      </c>
      <c r="Y127" s="3" t="s">
        <v>866</v>
      </c>
      <c r="Z127" s="3" t="s">
        <v>1925</v>
      </c>
      <c r="AA127" s="3" t="s">
        <v>1926</v>
      </c>
      <c r="AB127" s="3" t="s">
        <v>1927</v>
      </c>
      <c r="AC127" s="3" t="s">
        <v>1928</v>
      </c>
      <c r="AD127" s="215" t="s">
        <v>14</v>
      </c>
      <c r="AE127" s="216">
        <f t="shared" si="26"/>
        <v>22</v>
      </c>
      <c r="AF127" s="217">
        <f t="shared" si="30"/>
        <v>7</v>
      </c>
      <c r="AG127" s="204">
        <f t="shared" si="22"/>
        <v>1</v>
      </c>
      <c r="AH127" s="210">
        <v>1260</v>
      </c>
      <c r="AI127" s="200" t="s">
        <v>40</v>
      </c>
      <c r="AJ127" s="200" t="s">
        <v>142</v>
      </c>
      <c r="AK127" s="200" t="s">
        <v>143</v>
      </c>
      <c r="AL127" s="200" t="s">
        <v>144</v>
      </c>
      <c r="AM127" s="200" t="s">
        <v>1923</v>
      </c>
      <c r="AN127" s="200" t="s">
        <v>1924</v>
      </c>
      <c r="AO127" s="211" t="s">
        <v>14</v>
      </c>
      <c r="AP127" s="212">
        <f t="shared" si="27"/>
        <v>22</v>
      </c>
      <c r="AQ127" s="213">
        <f t="shared" si="31"/>
        <v>7</v>
      </c>
      <c r="AR127" s="201">
        <f t="shared" si="23"/>
        <v>1</v>
      </c>
    </row>
    <row r="128" spans="1:44" ht="31.5" customHeight="1" x14ac:dyDescent="0.25">
      <c r="A128" s="207">
        <v>1270</v>
      </c>
      <c r="B128" s="197" t="str">
        <f>IF(Accueil!$H$49=1,M128,IF(Accueil!$H$49=2,X128,IF(Accueil!$H$49=3,AI128,M128)))</f>
        <v>Jaune</v>
      </c>
      <c r="C128" s="197" t="str">
        <f>IF(Accueil!$H$49=1,N128,IF(Accueil!$H$49=2,Y128,IF(Accueil!$H$49=3,AJ128,N128)))</f>
        <v>bronze</v>
      </c>
      <c r="D128" s="197" t="str">
        <f>IF(Accueil!$H$49=1,O128,IF(Accueil!$H$49=2,Z128,IF(Accueil!$H$49=3,AK128,O128)))</f>
        <v>besoin de se positionner / besoin de ne pas laisser faire / besoin d'occuper son corps</v>
      </c>
      <c r="E128" s="197" t="str">
        <f>IF(Accueil!$H$49=1,P128,IF(Accueil!$H$49=2,AA128,IF(Accueil!$H$49=3,AL128,P128)))</f>
        <v>laisser faire / de suivre les autres / être influençable / accepter les rapports de force</v>
      </c>
      <c r="F128" s="197" t="str">
        <f>IF(Accueil!$H$49=1,Q128,IF(Accueil!$H$49=2,AB128,IF(Accueil!$H$49=3,AM128,Q128)))</f>
        <v>respectueux envers les autres et le monde / capacité à jouer toutes sortes de rôles</v>
      </c>
      <c r="G128" s="197" t="str">
        <f>IF(Accueil!$H$49=1,R128,IF(Accueil!$H$49=2,AC128,IF(Accueil!$H$49=3,AN128,R128)))</f>
        <v>être confronté ou aimer se confronter à d’autres forces</v>
      </c>
      <c r="H128" s="208" t="s">
        <v>14</v>
      </c>
      <c r="I128" s="206">
        <f t="shared" si="24"/>
        <v>22</v>
      </c>
      <c r="J128" s="209">
        <f t="shared" si="28"/>
        <v>7</v>
      </c>
      <c r="K128" s="198">
        <f t="shared" si="20"/>
        <v>1</v>
      </c>
      <c r="L128" s="210">
        <v>1270</v>
      </c>
      <c r="M128" s="200" t="s">
        <v>40</v>
      </c>
      <c r="N128" s="200" t="s">
        <v>142</v>
      </c>
      <c r="O128" s="200" t="s">
        <v>1929</v>
      </c>
      <c r="P128" s="200" t="s">
        <v>1930</v>
      </c>
      <c r="Q128" s="200" t="s">
        <v>1931</v>
      </c>
      <c r="R128" s="200" t="s">
        <v>145</v>
      </c>
      <c r="S128" s="211" t="s">
        <v>14</v>
      </c>
      <c r="T128" s="212">
        <f t="shared" si="25"/>
        <v>22</v>
      </c>
      <c r="U128" s="213">
        <f t="shared" si="29"/>
        <v>7</v>
      </c>
      <c r="V128" s="201">
        <f t="shared" si="21"/>
        <v>1</v>
      </c>
      <c r="W128" s="214">
        <v>1270</v>
      </c>
      <c r="X128" s="3" t="s">
        <v>876</v>
      </c>
      <c r="Y128" s="3" t="s">
        <v>866</v>
      </c>
      <c r="Z128" s="3" t="s">
        <v>1932</v>
      </c>
      <c r="AA128" s="3" t="s">
        <v>1933</v>
      </c>
      <c r="AB128" s="3" t="s">
        <v>1934</v>
      </c>
      <c r="AC128" s="3" t="s">
        <v>1935</v>
      </c>
      <c r="AD128" s="215" t="s">
        <v>14</v>
      </c>
      <c r="AE128" s="216">
        <f t="shared" si="26"/>
        <v>22</v>
      </c>
      <c r="AF128" s="217">
        <f t="shared" si="30"/>
        <v>7</v>
      </c>
      <c r="AG128" s="204">
        <f t="shared" si="22"/>
        <v>1</v>
      </c>
      <c r="AH128" s="210">
        <v>1270</v>
      </c>
      <c r="AI128" s="200" t="s">
        <v>40</v>
      </c>
      <c r="AJ128" s="200" t="s">
        <v>142</v>
      </c>
      <c r="AK128" s="200" t="s">
        <v>1929</v>
      </c>
      <c r="AL128" s="200" t="s">
        <v>1930</v>
      </c>
      <c r="AM128" s="200" t="s">
        <v>1931</v>
      </c>
      <c r="AN128" s="200" t="s">
        <v>145</v>
      </c>
      <c r="AO128" s="211" t="s">
        <v>14</v>
      </c>
      <c r="AP128" s="212">
        <f t="shared" si="27"/>
        <v>22</v>
      </c>
      <c r="AQ128" s="213">
        <f t="shared" si="31"/>
        <v>7</v>
      </c>
      <c r="AR128" s="201">
        <f t="shared" si="23"/>
        <v>1</v>
      </c>
    </row>
    <row r="129" spans="1:44" ht="31.5" customHeight="1" x14ac:dyDescent="0.25">
      <c r="A129" s="207">
        <v>1280</v>
      </c>
      <c r="B129" s="197" t="str">
        <f>IF(Accueil!$H$49=1,M129,IF(Accueil!$H$49=2,X129,IF(Accueil!$H$49=3,AI129,M129)))</f>
        <v>Vert pomme</v>
      </c>
      <c r="C129" s="197" t="str">
        <f>IF(Accueil!$H$49=1,N129,IF(Accueil!$H$49=2,Y129,IF(Accueil!$H$49=3,AJ129,N129)))</f>
        <v>bronze</v>
      </c>
      <c r="D129" s="197" t="str">
        <f>IF(Accueil!$H$49=1,O129,IF(Accueil!$H$49=2,Z129,IF(Accueil!$H$49=3,AK129,O129)))</f>
        <v>besoin d'agrandir son cercle d'influence / s'étendre</v>
      </c>
      <c r="E129" s="197" t="str">
        <f>IF(Accueil!$H$49=1,P129,IF(Accueil!$H$49=2,AA129,IF(Accueil!$H$49=3,AL129,P129)))</f>
        <v>perte de confiance / déception / ne plus se sentir à la hauteur</v>
      </c>
      <c r="F129" s="197" t="str">
        <f>IF(Accueil!$H$49=1,Q129,IF(Accueil!$H$49=2,AB129,IF(Accueil!$H$49=3,AM129,Q129)))</f>
        <v>respect de soi et des autres / connaître ses limites ou celles des autres</v>
      </c>
      <c r="G129" s="197" t="str">
        <f>IF(Accueil!$H$49=1,R129,IF(Accueil!$H$49=2,AC129,IF(Accueil!$H$49=3,AN129,R129)))</f>
        <v>tester les limites / besoin de dépasser les limites / parfois irrespect</v>
      </c>
      <c r="H129" s="208" t="s">
        <v>14</v>
      </c>
      <c r="I129" s="206">
        <f t="shared" si="24"/>
        <v>23</v>
      </c>
      <c r="J129" s="209">
        <f t="shared" si="28"/>
        <v>8</v>
      </c>
      <c r="K129" s="198">
        <f t="shared" si="20"/>
        <v>1</v>
      </c>
      <c r="L129" s="210">
        <v>1280</v>
      </c>
      <c r="M129" s="200" t="s">
        <v>146</v>
      </c>
      <c r="N129" s="200" t="s">
        <v>142</v>
      </c>
      <c r="O129" s="200" t="s">
        <v>1936</v>
      </c>
      <c r="P129" s="200" t="s">
        <v>1937</v>
      </c>
      <c r="Q129" s="200" t="s">
        <v>1938</v>
      </c>
      <c r="R129" s="200" t="s">
        <v>1939</v>
      </c>
      <c r="S129" s="211" t="s">
        <v>14</v>
      </c>
      <c r="T129" s="212">
        <f t="shared" si="25"/>
        <v>23</v>
      </c>
      <c r="U129" s="213">
        <f t="shared" si="29"/>
        <v>8</v>
      </c>
      <c r="V129" s="201">
        <f t="shared" si="21"/>
        <v>1</v>
      </c>
      <c r="W129" s="214">
        <v>1280</v>
      </c>
      <c r="X129" s="3" t="s">
        <v>875</v>
      </c>
      <c r="Y129" s="3" t="s">
        <v>866</v>
      </c>
      <c r="Z129" s="3" t="s">
        <v>1940</v>
      </c>
      <c r="AA129" s="3" t="s">
        <v>1941</v>
      </c>
      <c r="AB129" s="3" t="s">
        <v>1942</v>
      </c>
      <c r="AC129" s="3" t="s">
        <v>1943</v>
      </c>
      <c r="AD129" s="215" t="s">
        <v>14</v>
      </c>
      <c r="AE129" s="216">
        <f t="shared" si="26"/>
        <v>23</v>
      </c>
      <c r="AF129" s="217">
        <f t="shared" si="30"/>
        <v>8</v>
      </c>
      <c r="AG129" s="204">
        <f t="shared" si="22"/>
        <v>1</v>
      </c>
      <c r="AH129" s="210">
        <v>1280</v>
      </c>
      <c r="AI129" s="200" t="s">
        <v>146</v>
      </c>
      <c r="AJ129" s="200" t="s">
        <v>142</v>
      </c>
      <c r="AK129" s="200" t="s">
        <v>1936</v>
      </c>
      <c r="AL129" s="200" t="s">
        <v>1937</v>
      </c>
      <c r="AM129" s="200" t="s">
        <v>1938</v>
      </c>
      <c r="AN129" s="200" t="s">
        <v>1939</v>
      </c>
      <c r="AO129" s="211" t="s">
        <v>14</v>
      </c>
      <c r="AP129" s="212">
        <f t="shared" si="27"/>
        <v>23</v>
      </c>
      <c r="AQ129" s="213">
        <f t="shared" si="31"/>
        <v>8</v>
      </c>
      <c r="AR129" s="201">
        <f t="shared" si="23"/>
        <v>1</v>
      </c>
    </row>
    <row r="130" spans="1:44" ht="31.5" customHeight="1" x14ac:dyDescent="0.25">
      <c r="A130" s="207">
        <v>1290</v>
      </c>
      <c r="B130" s="197" t="str">
        <f>IF(Accueil!$H$49=1,M130,IF(Accueil!$H$49=2,X130,IF(Accueil!$H$49=3,AI130,M130)))</f>
        <v>Vert pomme</v>
      </c>
      <c r="C130" s="197" t="str">
        <f>IF(Accueil!$H$49=1,N130,IF(Accueil!$H$49=2,Y130,IF(Accueil!$H$49=3,AJ130,N130)))</f>
        <v>bronze</v>
      </c>
      <c r="D130" s="197" t="str">
        <f>IF(Accueil!$H$49=1,O130,IF(Accueil!$H$49=2,Z130,IF(Accueil!$H$49=3,AK130,O130)))</f>
        <v>besoin de décider / besoin d'ordre ou de remise en ordre / clarté mentale</v>
      </c>
      <c r="E130" s="197" t="str">
        <f>IF(Accueil!$H$49=1,P130,IF(Accueil!$H$49=2,AA130,IF(Accueil!$H$49=3,AL130,P130)))</f>
        <v>offrir de la place à d’autres énergies plus douces / moins bouger / se calmer</v>
      </c>
      <c r="F130" s="197" t="str">
        <f>IF(Accueil!$H$49=1,Q130,IF(Accueil!$H$49=2,AB130,IF(Accueil!$H$49=3,AM130,Q130)))</f>
        <v>être calme / inspirer confiance / être ordré</v>
      </c>
      <c r="G130" s="197" t="str">
        <f>IF(Accueil!$H$49=1,R130,IF(Accueil!$H$49=2,AC130,IF(Accueil!$H$49=3,AN130,R130)))</f>
        <v>envie de s’activer pour passer à autre chose / faire de l’ordre (géométrie sacrée)</v>
      </c>
      <c r="H130" s="208" t="s">
        <v>132</v>
      </c>
      <c r="I130" s="206">
        <f t="shared" si="24"/>
        <v>23</v>
      </c>
      <c r="J130" s="209">
        <f t="shared" si="28"/>
        <v>8</v>
      </c>
      <c r="K130" s="198">
        <f t="shared" si="20"/>
        <v>1</v>
      </c>
      <c r="L130" s="210">
        <v>1290</v>
      </c>
      <c r="M130" s="200" t="s">
        <v>146</v>
      </c>
      <c r="N130" s="200" t="s">
        <v>142</v>
      </c>
      <c r="O130" s="200" t="s">
        <v>1944</v>
      </c>
      <c r="P130" s="200" t="s">
        <v>1945</v>
      </c>
      <c r="Q130" s="200" t="s">
        <v>1946</v>
      </c>
      <c r="R130" s="200" t="s">
        <v>1947</v>
      </c>
      <c r="S130" s="211" t="s">
        <v>132</v>
      </c>
      <c r="T130" s="212">
        <f t="shared" si="25"/>
        <v>23</v>
      </c>
      <c r="U130" s="213">
        <f t="shared" si="29"/>
        <v>8</v>
      </c>
      <c r="V130" s="201">
        <f t="shared" si="21"/>
        <v>1</v>
      </c>
      <c r="W130" s="214">
        <v>1290</v>
      </c>
      <c r="X130" s="3" t="s">
        <v>875</v>
      </c>
      <c r="Y130" s="3" t="s">
        <v>866</v>
      </c>
      <c r="Z130" s="3" t="s">
        <v>1948</v>
      </c>
      <c r="AA130" s="3" t="s">
        <v>1949</v>
      </c>
      <c r="AB130" s="3" t="s">
        <v>1950</v>
      </c>
      <c r="AC130" s="3" t="s">
        <v>1951</v>
      </c>
      <c r="AD130" s="215" t="s">
        <v>132</v>
      </c>
      <c r="AE130" s="216">
        <f t="shared" si="26"/>
        <v>23</v>
      </c>
      <c r="AF130" s="217">
        <f t="shared" si="30"/>
        <v>8</v>
      </c>
      <c r="AG130" s="204">
        <f t="shared" si="22"/>
        <v>1</v>
      </c>
      <c r="AH130" s="210">
        <v>1290</v>
      </c>
      <c r="AI130" s="200" t="s">
        <v>146</v>
      </c>
      <c r="AJ130" s="200" t="s">
        <v>142</v>
      </c>
      <c r="AK130" s="200" t="s">
        <v>1944</v>
      </c>
      <c r="AL130" s="200" t="s">
        <v>1945</v>
      </c>
      <c r="AM130" s="200" t="s">
        <v>1946</v>
      </c>
      <c r="AN130" s="200" t="s">
        <v>1947</v>
      </c>
      <c r="AO130" s="211" t="s">
        <v>132</v>
      </c>
      <c r="AP130" s="212">
        <f t="shared" si="27"/>
        <v>23</v>
      </c>
      <c r="AQ130" s="213">
        <f t="shared" si="31"/>
        <v>8</v>
      </c>
      <c r="AR130" s="201">
        <f t="shared" si="23"/>
        <v>1</v>
      </c>
    </row>
    <row r="131" spans="1:44" ht="31.5" customHeight="1" x14ac:dyDescent="0.25">
      <c r="A131" s="207">
        <v>1300</v>
      </c>
      <c r="B131" s="197" t="str">
        <f>IF(Accueil!$H$49=1,M131,IF(Accueil!$H$49=2,X131,IF(Accueil!$H$49=3,AI131,M131)))</f>
        <v>Vert</v>
      </c>
      <c r="C131" s="197" t="str">
        <f>IF(Accueil!$H$49=1,N131,IF(Accueil!$H$49=2,Y131,IF(Accueil!$H$49=3,AJ131,N131)))</f>
        <v>argent</v>
      </c>
      <c r="D131" s="197" t="str">
        <f>IF(Accueil!$H$49=1,O131,IF(Accueil!$H$49=2,Z131,IF(Accueil!$H$49=3,AK131,O131)))</f>
        <v>besoin d'agir / besoin d'extérioriser</v>
      </c>
      <c r="E131" s="197" t="str">
        <f>IF(Accueil!$H$49=1,P131,IF(Accueil!$H$49=2,AA131,IF(Accueil!$H$49=3,AL131,P131)))</f>
        <v>peur de déranger / rester dans son coin</v>
      </c>
      <c r="F131" s="197" t="str">
        <f>IF(Accueil!$H$49=1,Q131,IF(Accueil!$H$49=2,AB131,IF(Accueil!$H$49=3,AM131,Q131)))</f>
        <v>calme intérieur / retour à son intériorité</v>
      </c>
      <c r="G131" s="197" t="str">
        <f>IF(Accueil!$H$49=1,R131,IF(Accueil!$H$49=2,AC131,IF(Accueil!$H$49=3,AN131,R131)))</f>
        <v>extraversion / besoin de se décharger sur les autres ou de se défouler</v>
      </c>
      <c r="H131" s="208" t="s">
        <v>11</v>
      </c>
      <c r="I131" s="206">
        <f t="shared" si="24"/>
        <v>24</v>
      </c>
      <c r="J131" s="209">
        <f t="shared" si="28"/>
        <v>9</v>
      </c>
      <c r="K131" s="198">
        <f t="shared" ref="K131:K194" si="32">ROUNDDOWN(I131/15.001,0)</f>
        <v>1</v>
      </c>
      <c r="L131" s="210">
        <v>1300</v>
      </c>
      <c r="M131" s="200" t="s">
        <v>65</v>
      </c>
      <c r="N131" s="200" t="s">
        <v>147</v>
      </c>
      <c r="O131" s="200" t="s">
        <v>1952</v>
      </c>
      <c r="P131" s="200" t="s">
        <v>1953</v>
      </c>
      <c r="Q131" s="200" t="s">
        <v>1954</v>
      </c>
      <c r="R131" s="200" t="s">
        <v>1955</v>
      </c>
      <c r="S131" s="211" t="s">
        <v>11</v>
      </c>
      <c r="T131" s="212">
        <f t="shared" si="25"/>
        <v>24</v>
      </c>
      <c r="U131" s="213">
        <f t="shared" si="29"/>
        <v>9</v>
      </c>
      <c r="V131" s="201">
        <f t="shared" ref="V131:V194" si="33">ROUNDDOWN(T131/15.001,0)</f>
        <v>1</v>
      </c>
      <c r="W131" s="214">
        <v>1300</v>
      </c>
      <c r="X131" s="3" t="s">
        <v>874</v>
      </c>
      <c r="Y131" s="3" t="s">
        <v>865</v>
      </c>
      <c r="Z131" s="3" t="s">
        <v>1956</v>
      </c>
      <c r="AA131" s="3" t="s">
        <v>1957</v>
      </c>
      <c r="AB131" s="3" t="s">
        <v>1958</v>
      </c>
      <c r="AC131" s="3" t="s">
        <v>1959</v>
      </c>
      <c r="AD131" s="215" t="s">
        <v>11</v>
      </c>
      <c r="AE131" s="216">
        <f t="shared" si="26"/>
        <v>24</v>
      </c>
      <c r="AF131" s="217">
        <f t="shared" si="30"/>
        <v>9</v>
      </c>
      <c r="AG131" s="204">
        <f t="shared" ref="AG131:AG194" si="34">ROUNDDOWN(AE131/15.001,0)</f>
        <v>1</v>
      </c>
      <c r="AH131" s="210">
        <v>1300</v>
      </c>
      <c r="AI131" s="200" t="s">
        <v>65</v>
      </c>
      <c r="AJ131" s="200" t="s">
        <v>147</v>
      </c>
      <c r="AK131" s="200" t="s">
        <v>1952</v>
      </c>
      <c r="AL131" s="200" t="s">
        <v>1953</v>
      </c>
      <c r="AM131" s="200" t="s">
        <v>1954</v>
      </c>
      <c r="AN131" s="200" t="s">
        <v>1955</v>
      </c>
      <c r="AO131" s="211" t="s">
        <v>11</v>
      </c>
      <c r="AP131" s="212">
        <f t="shared" si="27"/>
        <v>24</v>
      </c>
      <c r="AQ131" s="213">
        <f t="shared" si="31"/>
        <v>9</v>
      </c>
      <c r="AR131" s="201">
        <f t="shared" ref="AR131:AR194" si="35">ROUNDDOWN(AP131/15.001,0)</f>
        <v>1</v>
      </c>
    </row>
    <row r="132" spans="1:44" ht="31.5" customHeight="1" x14ac:dyDescent="0.25">
      <c r="A132" s="207">
        <v>1310</v>
      </c>
      <c r="B132" s="197" t="str">
        <f>IF(Accueil!$H$49=1,M132,IF(Accueil!$H$49=2,X132,IF(Accueil!$H$49=3,AI132,M132)))</f>
        <v>Vert</v>
      </c>
      <c r="C132" s="197" t="str">
        <f>IF(Accueil!$H$49=1,N132,IF(Accueil!$H$49=2,Y132,IF(Accueil!$H$49=3,AJ132,N132)))</f>
        <v>argent</v>
      </c>
      <c r="D132" s="197" t="str">
        <f>IF(Accueil!$H$49=1,O132,IF(Accueil!$H$49=2,Z132,IF(Accueil!$H$49=3,AK132,O132)))</f>
        <v>besoin d'être efficace et organisé / saisir rapidement les concepts / avoir une direction claire dans sa vie</v>
      </c>
      <c r="E132" s="197" t="str">
        <f>IF(Accueil!$H$49=1,P132,IF(Accueil!$H$49=2,AA132,IF(Accueil!$H$49=3,AL132,P132)))</f>
        <v>se laisser guider / moins décider / sabotage mental</v>
      </c>
      <c r="F132" s="197" t="str">
        <f>IF(Accueil!$H$49=1,Q132,IF(Accueil!$H$49=2,AB132,IF(Accueil!$H$49=3,AM132,Q132)))</f>
        <v>liberté d’engagement / sincérité / mental calme</v>
      </c>
      <c r="G132" s="197" t="str">
        <f>IF(Accueil!$H$49=1,R132,IF(Accueil!$H$49=2,AC132,IF(Accueil!$H$49=3,AN132,R132)))</f>
        <v>être acteur de sa destinée / être dans l’action / besoin d’agir et de s’engager</v>
      </c>
      <c r="H132" s="208" t="s">
        <v>11</v>
      </c>
      <c r="I132" s="206">
        <f t="shared" si="24"/>
        <v>24</v>
      </c>
      <c r="J132" s="209">
        <f t="shared" si="28"/>
        <v>9</v>
      </c>
      <c r="K132" s="198">
        <f t="shared" si="32"/>
        <v>1</v>
      </c>
      <c r="L132" s="210">
        <v>1310</v>
      </c>
      <c r="M132" s="200" t="s">
        <v>65</v>
      </c>
      <c r="N132" s="200" t="s">
        <v>147</v>
      </c>
      <c r="O132" s="200" t="s">
        <v>1960</v>
      </c>
      <c r="P132" s="200" t="s">
        <v>1961</v>
      </c>
      <c r="Q132" s="200" t="s">
        <v>1962</v>
      </c>
      <c r="R132" s="200" t="s">
        <v>1963</v>
      </c>
      <c r="S132" s="211" t="s">
        <v>11</v>
      </c>
      <c r="T132" s="212">
        <f t="shared" si="25"/>
        <v>24</v>
      </c>
      <c r="U132" s="213">
        <f t="shared" si="29"/>
        <v>9</v>
      </c>
      <c r="V132" s="201">
        <f t="shared" si="33"/>
        <v>1</v>
      </c>
      <c r="W132" s="214">
        <v>1310</v>
      </c>
      <c r="X132" s="3" t="s">
        <v>874</v>
      </c>
      <c r="Y132" s="3" t="s">
        <v>865</v>
      </c>
      <c r="Z132" s="3" t="s">
        <v>1964</v>
      </c>
      <c r="AA132" s="3" t="s">
        <v>1965</v>
      </c>
      <c r="AB132" s="3" t="s">
        <v>1966</v>
      </c>
      <c r="AC132" s="3" t="s">
        <v>1967</v>
      </c>
      <c r="AD132" s="215" t="s">
        <v>11</v>
      </c>
      <c r="AE132" s="216">
        <f t="shared" si="26"/>
        <v>24</v>
      </c>
      <c r="AF132" s="217">
        <f t="shared" si="30"/>
        <v>9</v>
      </c>
      <c r="AG132" s="204">
        <f t="shared" si="34"/>
        <v>1</v>
      </c>
      <c r="AH132" s="210">
        <v>1310</v>
      </c>
      <c r="AI132" s="200" t="s">
        <v>65</v>
      </c>
      <c r="AJ132" s="200" t="s">
        <v>147</v>
      </c>
      <c r="AK132" s="200" t="s">
        <v>1960</v>
      </c>
      <c r="AL132" s="200" t="s">
        <v>1961</v>
      </c>
      <c r="AM132" s="200" t="s">
        <v>1962</v>
      </c>
      <c r="AN132" s="200" t="s">
        <v>1963</v>
      </c>
      <c r="AO132" s="211" t="s">
        <v>11</v>
      </c>
      <c r="AP132" s="212">
        <f t="shared" si="27"/>
        <v>24</v>
      </c>
      <c r="AQ132" s="213">
        <f t="shared" si="31"/>
        <v>9</v>
      </c>
      <c r="AR132" s="201">
        <f t="shared" si="35"/>
        <v>1</v>
      </c>
    </row>
    <row r="133" spans="1:44" ht="31.5" customHeight="1" x14ac:dyDescent="0.25">
      <c r="A133" s="207">
        <v>1320</v>
      </c>
      <c r="B133" s="197" t="str">
        <f>IF(Accueil!$H$49=1,M133,IF(Accueil!$H$49=2,X133,IF(Accueil!$H$49=3,AI133,M133)))</f>
        <v>Vert</v>
      </c>
      <c r="C133" s="197" t="str">
        <f>IF(Accueil!$H$49=1,N133,IF(Accueil!$H$49=2,Y133,IF(Accueil!$H$49=3,AJ133,N133)))</f>
        <v>argent</v>
      </c>
      <c r="D133" s="197" t="str">
        <f>IF(Accueil!$H$49=1,O133,IF(Accueil!$H$49=2,Z133,IF(Accueil!$H$49=3,AK133,O133)))</f>
        <v>besoin de déléguer / mais ne pas le faire</v>
      </c>
      <c r="E133" s="197" t="str">
        <f>IF(Accueil!$H$49=1,P133,IF(Accueil!$H$49=2,AA133,IF(Accueil!$H$49=3,AL133,P133)))</f>
        <v>être dans la lune / dans son monde / désengagement</v>
      </c>
      <c r="F133" s="197" t="str">
        <f>IF(Accueil!$H$49=1,Q133,IF(Accueil!$H$49=2,AB133,IF(Accueil!$H$49=3,AM133,Q133)))</f>
        <v>savoir respecter ses limites / savoir déléguer</v>
      </c>
      <c r="G133" s="197" t="str">
        <f>IF(Accueil!$H$49=1,R133,IF(Accueil!$H$49=2,AC133,IF(Accueil!$H$49=3,AN133,R133)))</f>
        <v>vouloir tout faire soi-même</v>
      </c>
      <c r="H133" s="208" t="s">
        <v>11</v>
      </c>
      <c r="I133" s="206">
        <f t="shared" si="24"/>
        <v>24</v>
      </c>
      <c r="J133" s="209">
        <f t="shared" si="28"/>
        <v>9</v>
      </c>
      <c r="K133" s="198">
        <f t="shared" si="32"/>
        <v>1</v>
      </c>
      <c r="L133" s="210">
        <v>1320</v>
      </c>
      <c r="M133" s="200" t="s">
        <v>65</v>
      </c>
      <c r="N133" s="200" t="s">
        <v>147</v>
      </c>
      <c r="O133" s="200" t="s">
        <v>1968</v>
      </c>
      <c r="P133" s="200" t="s">
        <v>1969</v>
      </c>
      <c r="Q133" s="200" t="s">
        <v>1970</v>
      </c>
      <c r="R133" s="200" t="s">
        <v>148</v>
      </c>
      <c r="S133" s="211" t="s">
        <v>11</v>
      </c>
      <c r="T133" s="212">
        <f t="shared" si="25"/>
        <v>24</v>
      </c>
      <c r="U133" s="213">
        <f t="shared" si="29"/>
        <v>9</v>
      </c>
      <c r="V133" s="201">
        <f t="shared" si="33"/>
        <v>1</v>
      </c>
      <c r="W133" s="214">
        <v>1320</v>
      </c>
      <c r="X133" s="3" t="s">
        <v>874</v>
      </c>
      <c r="Y133" s="3" t="s">
        <v>865</v>
      </c>
      <c r="Z133" s="3" t="s">
        <v>1971</v>
      </c>
      <c r="AA133" s="3" t="s">
        <v>1972</v>
      </c>
      <c r="AB133" s="3" t="s">
        <v>1973</v>
      </c>
      <c r="AC133" s="3" t="s">
        <v>1974</v>
      </c>
      <c r="AD133" s="215" t="s">
        <v>11</v>
      </c>
      <c r="AE133" s="216">
        <f t="shared" si="26"/>
        <v>24</v>
      </c>
      <c r="AF133" s="217">
        <f t="shared" si="30"/>
        <v>9</v>
      </c>
      <c r="AG133" s="204">
        <f t="shared" si="34"/>
        <v>1</v>
      </c>
      <c r="AH133" s="210">
        <v>1320</v>
      </c>
      <c r="AI133" s="200" t="s">
        <v>65</v>
      </c>
      <c r="AJ133" s="200" t="s">
        <v>147</v>
      </c>
      <c r="AK133" s="200" t="s">
        <v>1968</v>
      </c>
      <c r="AL133" s="200" t="s">
        <v>1969</v>
      </c>
      <c r="AM133" s="200" t="s">
        <v>1970</v>
      </c>
      <c r="AN133" s="200" t="s">
        <v>148</v>
      </c>
      <c r="AO133" s="211" t="s">
        <v>11</v>
      </c>
      <c r="AP133" s="212">
        <f t="shared" si="27"/>
        <v>24</v>
      </c>
      <c r="AQ133" s="213">
        <f t="shared" si="31"/>
        <v>9</v>
      </c>
      <c r="AR133" s="201">
        <f t="shared" si="35"/>
        <v>1</v>
      </c>
    </row>
    <row r="134" spans="1:44" ht="31.5" customHeight="1" x14ac:dyDescent="0.25">
      <c r="A134" s="207">
        <v>1330</v>
      </c>
      <c r="B134" s="197" t="str">
        <f>IF(Accueil!$H$49=1,M134,IF(Accueil!$H$49=2,X134,IF(Accueil!$H$49=3,AI134,M134)))</f>
        <v>Vert</v>
      </c>
      <c r="C134" s="197" t="str">
        <f>IF(Accueil!$H$49=1,N134,IF(Accueil!$H$49=2,Y134,IF(Accueil!$H$49=3,AJ134,N134)))</f>
        <v>argent</v>
      </c>
      <c r="D134" s="197" t="str">
        <f>IF(Accueil!$H$49=1,O134,IF(Accueil!$H$49=2,Z134,IF(Accueil!$H$49=3,AK134,O134)))</f>
        <v>besoin d'une présence féminine douce / se sentir accompagné</v>
      </c>
      <c r="E134" s="197" t="str">
        <f>IF(Accueil!$H$49=1,P134,IF(Accueil!$H$49=2,AA134,IF(Accueil!$H$49=3,AL134,P134)))</f>
        <v>être dans un cocon rassurant et bienveillant / maternel</v>
      </c>
      <c r="F134" s="197" t="str">
        <f>IF(Accueil!$H$49=1,Q134,IF(Accueil!$H$49=2,AB134,IF(Accueil!$H$49=3,AM134,Q134)))</f>
        <v>être bienveillant et réconfortant / dans le coeur / amour maternel / féminin sacré</v>
      </c>
      <c r="G134" s="197" t="str">
        <f>IF(Accueil!$H$49=1,R134,IF(Accueil!$H$49=2,AC134,IF(Accueil!$H$49=3,AN134,R134)))</f>
        <v>dureté envers les autres / autoritarisme</v>
      </c>
      <c r="H134" s="208" t="s">
        <v>132</v>
      </c>
      <c r="I134" s="206">
        <f t="shared" si="24"/>
        <v>24</v>
      </c>
      <c r="J134" s="209">
        <f t="shared" si="28"/>
        <v>9</v>
      </c>
      <c r="K134" s="198">
        <f t="shared" si="32"/>
        <v>1</v>
      </c>
      <c r="L134" s="210">
        <v>1330</v>
      </c>
      <c r="M134" s="200" t="s">
        <v>65</v>
      </c>
      <c r="N134" s="200" t="s">
        <v>147</v>
      </c>
      <c r="O134" s="200" t="s">
        <v>1975</v>
      </c>
      <c r="P134" s="201" t="s">
        <v>1976</v>
      </c>
      <c r="Q134" s="200" t="s">
        <v>1977</v>
      </c>
      <c r="R134" s="200" t="s">
        <v>1978</v>
      </c>
      <c r="S134" s="211" t="s">
        <v>132</v>
      </c>
      <c r="T134" s="212">
        <f t="shared" si="25"/>
        <v>24</v>
      </c>
      <c r="U134" s="213">
        <f t="shared" si="29"/>
        <v>9</v>
      </c>
      <c r="V134" s="201">
        <f t="shared" si="33"/>
        <v>1</v>
      </c>
      <c r="W134" s="214">
        <v>1330</v>
      </c>
      <c r="X134" s="3" t="s">
        <v>874</v>
      </c>
      <c r="Y134" s="3" t="s">
        <v>865</v>
      </c>
      <c r="Z134" s="3" t="s">
        <v>1979</v>
      </c>
      <c r="AA134" s="5" t="s">
        <v>1980</v>
      </c>
      <c r="AB134" s="3" t="s">
        <v>1981</v>
      </c>
      <c r="AC134" s="3" t="s">
        <v>1982</v>
      </c>
      <c r="AD134" s="215" t="s">
        <v>132</v>
      </c>
      <c r="AE134" s="216">
        <f t="shared" si="26"/>
        <v>24</v>
      </c>
      <c r="AF134" s="217">
        <f t="shared" si="30"/>
        <v>9</v>
      </c>
      <c r="AG134" s="204">
        <f t="shared" si="34"/>
        <v>1</v>
      </c>
      <c r="AH134" s="210">
        <v>1330</v>
      </c>
      <c r="AI134" s="200" t="s">
        <v>65</v>
      </c>
      <c r="AJ134" s="200" t="s">
        <v>147</v>
      </c>
      <c r="AK134" s="200" t="s">
        <v>1975</v>
      </c>
      <c r="AL134" s="201" t="s">
        <v>1976</v>
      </c>
      <c r="AM134" s="200" t="s">
        <v>1977</v>
      </c>
      <c r="AN134" s="200" t="s">
        <v>1978</v>
      </c>
      <c r="AO134" s="211" t="s">
        <v>132</v>
      </c>
      <c r="AP134" s="212">
        <f t="shared" si="27"/>
        <v>24</v>
      </c>
      <c r="AQ134" s="213">
        <f t="shared" si="31"/>
        <v>9</v>
      </c>
      <c r="AR134" s="201">
        <f t="shared" si="35"/>
        <v>1</v>
      </c>
    </row>
    <row r="135" spans="1:44" ht="31.5" customHeight="1" x14ac:dyDescent="0.25">
      <c r="A135" s="207">
        <v>1340</v>
      </c>
      <c r="B135" s="197" t="str">
        <f>IF(Accueil!$H$49=1,M135,IF(Accueil!$H$49=2,X135,IF(Accueil!$H$49=3,AI135,M135)))</f>
        <v>Turquoise</v>
      </c>
      <c r="C135" s="197" t="str">
        <f>IF(Accueil!$H$49=1,N135,IF(Accueil!$H$49=2,Y135,IF(Accueil!$H$49=3,AJ135,N135)))</f>
        <v>argent</v>
      </c>
      <c r="D135" s="197" t="str">
        <f>IF(Accueil!$H$49=1,O135,IF(Accueil!$H$49=2,Z135,IF(Accueil!$H$49=3,AK135,O135)))</f>
        <v>besoin de se protéger de l'environnement</v>
      </c>
      <c r="E135" s="197" t="str">
        <f>IF(Accueil!$H$49=1,P135,IF(Accueil!$H$49=2,AA135,IF(Accueil!$H$49=3,AL135,P135)))</f>
        <v>subir l'environnement / empathie / hypersensibilité</v>
      </c>
      <c r="F135" s="197" t="str">
        <f>IF(Accueil!$H$49=1,Q135,IF(Accueil!$H$49=2,AB135,IF(Accueil!$H$49=3,AM135,Q135)))</f>
        <v>être attentif et vigilant</v>
      </c>
      <c r="G135" s="197" t="str">
        <f>IF(Accueil!$H$49=1,R135,IF(Accueil!$H$49=2,AC135,IF(Accueil!$H$49=3,AN135,R135)))</f>
        <v>se sentir agressé / envahi / oppressé</v>
      </c>
      <c r="H135" s="208" t="s">
        <v>14</v>
      </c>
      <c r="I135" s="206">
        <f t="shared" si="24"/>
        <v>25</v>
      </c>
      <c r="J135" s="209">
        <f t="shared" si="28"/>
        <v>10</v>
      </c>
      <c r="K135" s="198">
        <f t="shared" si="32"/>
        <v>1</v>
      </c>
      <c r="L135" s="210">
        <v>1340</v>
      </c>
      <c r="M135" s="200" t="s">
        <v>77</v>
      </c>
      <c r="N135" s="200" t="s">
        <v>147</v>
      </c>
      <c r="O135" s="200" t="s">
        <v>149</v>
      </c>
      <c r="P135" s="200" t="s">
        <v>1983</v>
      </c>
      <c r="Q135" s="200" t="s">
        <v>150</v>
      </c>
      <c r="R135" s="200" t="s">
        <v>1984</v>
      </c>
      <c r="S135" s="211" t="s">
        <v>14</v>
      </c>
      <c r="T135" s="212">
        <f t="shared" si="25"/>
        <v>25</v>
      </c>
      <c r="U135" s="213">
        <f t="shared" si="29"/>
        <v>10</v>
      </c>
      <c r="V135" s="201">
        <f t="shared" si="33"/>
        <v>1</v>
      </c>
      <c r="W135" s="214">
        <v>1340</v>
      </c>
      <c r="X135" s="3" t="s">
        <v>873</v>
      </c>
      <c r="Y135" s="3" t="s">
        <v>865</v>
      </c>
      <c r="Z135" s="3" t="s">
        <v>1985</v>
      </c>
      <c r="AA135" s="3" t="s">
        <v>1986</v>
      </c>
      <c r="AB135" s="3" t="s">
        <v>1987</v>
      </c>
      <c r="AC135" s="3" t="s">
        <v>1988</v>
      </c>
      <c r="AD135" s="215" t="s">
        <v>14</v>
      </c>
      <c r="AE135" s="216">
        <f t="shared" si="26"/>
        <v>25</v>
      </c>
      <c r="AF135" s="217">
        <f t="shared" si="30"/>
        <v>10</v>
      </c>
      <c r="AG135" s="204">
        <f t="shared" si="34"/>
        <v>1</v>
      </c>
      <c r="AH135" s="210">
        <v>1340</v>
      </c>
      <c r="AI135" s="200" t="s">
        <v>77</v>
      </c>
      <c r="AJ135" s="200" t="s">
        <v>147</v>
      </c>
      <c r="AK135" s="200" t="s">
        <v>149</v>
      </c>
      <c r="AL135" s="200" t="s">
        <v>1983</v>
      </c>
      <c r="AM135" s="200" t="s">
        <v>150</v>
      </c>
      <c r="AN135" s="200" t="s">
        <v>1984</v>
      </c>
      <c r="AO135" s="211" t="s">
        <v>14</v>
      </c>
      <c r="AP135" s="212">
        <f t="shared" si="27"/>
        <v>25</v>
      </c>
      <c r="AQ135" s="213">
        <f t="shared" si="31"/>
        <v>10</v>
      </c>
      <c r="AR135" s="201">
        <f t="shared" si="35"/>
        <v>1</v>
      </c>
    </row>
    <row r="136" spans="1:44" ht="31.5" customHeight="1" x14ac:dyDescent="0.25">
      <c r="A136" s="207">
        <v>1350</v>
      </c>
      <c r="B136" s="197" t="str">
        <f>IF(Accueil!$H$49=1,M136,IF(Accueil!$H$49=2,X136,IF(Accueil!$H$49=3,AI136,M136)))</f>
        <v>Turquoise</v>
      </c>
      <c r="C136" s="197" t="str">
        <f>IF(Accueil!$H$49=1,N136,IF(Accueil!$H$49=2,Y136,IF(Accueil!$H$49=3,AJ136,N136)))</f>
        <v>argent</v>
      </c>
      <c r="D136" s="197" t="str">
        <f>IF(Accueil!$H$49=1,O136,IF(Accueil!$H$49=2,Z136,IF(Accueil!$H$49=3,AK136,O136)))</f>
        <v>besoin de se sentir entouré de douceur ou d'entourer les autres / aimer l'énergie mariale</v>
      </c>
      <c r="E136" s="197" t="str">
        <f>IF(Accueil!$H$49=1,P136,IF(Accueil!$H$49=2,AA136,IF(Accueil!$H$49=3,AL136,P136)))</f>
        <v>vivre l'apaisement et la contemplation</v>
      </c>
      <c r="F136" s="197" t="str">
        <f>IF(Accueil!$H$49=1,Q136,IF(Accueil!$H$49=2,AB136,IF(Accueil!$H$49=3,AM136,Q136)))</f>
        <v>être attentionné et compatissant / énergie mariale</v>
      </c>
      <c r="G136" s="197" t="str">
        <f>IF(Accueil!$H$49=1,R136,IF(Accueil!$H$49=2,AC136,IF(Accueil!$H$49=3,AN136,R136)))</f>
        <v>envie que l'on s'occupe de soi / envie de s'occuper des autres</v>
      </c>
      <c r="H136" s="208" t="s">
        <v>14</v>
      </c>
      <c r="I136" s="206">
        <f t="shared" si="24"/>
        <v>25</v>
      </c>
      <c r="J136" s="209">
        <f t="shared" si="28"/>
        <v>10</v>
      </c>
      <c r="K136" s="198">
        <f t="shared" si="32"/>
        <v>1</v>
      </c>
      <c r="L136" s="210">
        <v>1350</v>
      </c>
      <c r="M136" s="200" t="s">
        <v>77</v>
      </c>
      <c r="N136" s="200" t="s">
        <v>147</v>
      </c>
      <c r="O136" s="200" t="s">
        <v>1989</v>
      </c>
      <c r="P136" s="201" t="s">
        <v>151</v>
      </c>
      <c r="Q136" s="200" t="s">
        <v>1990</v>
      </c>
      <c r="R136" s="200" t="s">
        <v>1991</v>
      </c>
      <c r="S136" s="211" t="s">
        <v>14</v>
      </c>
      <c r="T136" s="212">
        <f t="shared" si="25"/>
        <v>25</v>
      </c>
      <c r="U136" s="213">
        <f t="shared" si="29"/>
        <v>10</v>
      </c>
      <c r="V136" s="201">
        <f t="shared" si="33"/>
        <v>1</v>
      </c>
      <c r="W136" s="214">
        <v>1350</v>
      </c>
      <c r="X136" s="3" t="s">
        <v>873</v>
      </c>
      <c r="Y136" s="3" t="s">
        <v>865</v>
      </c>
      <c r="Z136" s="3" t="s">
        <v>1992</v>
      </c>
      <c r="AA136" s="5" t="s">
        <v>1993</v>
      </c>
      <c r="AB136" s="3" t="s">
        <v>1994</v>
      </c>
      <c r="AC136" s="3" t="s">
        <v>1995</v>
      </c>
      <c r="AD136" s="215" t="s">
        <v>14</v>
      </c>
      <c r="AE136" s="216">
        <f t="shared" si="26"/>
        <v>25</v>
      </c>
      <c r="AF136" s="217">
        <f t="shared" si="30"/>
        <v>10</v>
      </c>
      <c r="AG136" s="204">
        <f t="shared" si="34"/>
        <v>1</v>
      </c>
      <c r="AH136" s="210">
        <v>1350</v>
      </c>
      <c r="AI136" s="200" t="s">
        <v>77</v>
      </c>
      <c r="AJ136" s="200" t="s">
        <v>147</v>
      </c>
      <c r="AK136" s="200" t="s">
        <v>1989</v>
      </c>
      <c r="AL136" s="201" t="s">
        <v>151</v>
      </c>
      <c r="AM136" s="200" t="s">
        <v>1990</v>
      </c>
      <c r="AN136" s="200" t="s">
        <v>1991</v>
      </c>
      <c r="AO136" s="211" t="s">
        <v>14</v>
      </c>
      <c r="AP136" s="212">
        <f t="shared" si="27"/>
        <v>25</v>
      </c>
      <c r="AQ136" s="213">
        <f t="shared" si="31"/>
        <v>10</v>
      </c>
      <c r="AR136" s="201">
        <f t="shared" si="35"/>
        <v>1</v>
      </c>
    </row>
    <row r="137" spans="1:44" ht="31.5" customHeight="1" x14ac:dyDescent="0.25">
      <c r="A137" s="207">
        <v>1360</v>
      </c>
      <c r="B137" s="197" t="str">
        <f>IF(Accueil!$H$49=1,M137,IF(Accueil!$H$49=2,X137,IF(Accueil!$H$49=3,AI137,M137)))</f>
        <v>Turquoise</v>
      </c>
      <c r="C137" s="197" t="str">
        <f>IF(Accueil!$H$49=1,N137,IF(Accueil!$H$49=2,Y137,IF(Accueil!$H$49=3,AJ137,N137)))</f>
        <v>argent</v>
      </c>
      <c r="D137" s="197" t="str">
        <f>IF(Accueil!$H$49=1,O137,IF(Accueil!$H$49=2,Z137,IF(Accueil!$H$49=3,AK137,O137)))</f>
        <v>besoin d'être responsable de quelqu'un</v>
      </c>
      <c r="E137" s="197" t="str">
        <f>IF(Accueil!$H$49=1,P137,IF(Accueil!$H$49=2,AA137,IF(Accueil!$H$49=3,AL137,P137)))</f>
        <v>ne s'occuper que de soi / ne pas vouloir de responsabilités</v>
      </c>
      <c r="F137" s="197" t="str">
        <f>IF(Accueil!$H$49=1,Q137,IF(Accueil!$H$49=2,AB137,IF(Accueil!$H$49=3,AM137,Q137)))</f>
        <v>être lié à son environnement / ne pas dépendre des autres</v>
      </c>
      <c r="G137" s="197" t="str">
        <f>IF(Accueil!$H$49=1,R137,IF(Accueil!$H$49=2,AC137,IF(Accueil!$H$49=3,AN137,R137)))</f>
        <v>se sentir responsable des autres</v>
      </c>
      <c r="H137" s="208" t="s">
        <v>14</v>
      </c>
      <c r="I137" s="206">
        <f t="shared" si="24"/>
        <v>25</v>
      </c>
      <c r="J137" s="209">
        <f t="shared" si="28"/>
        <v>10</v>
      </c>
      <c r="K137" s="198">
        <f t="shared" si="32"/>
        <v>1</v>
      </c>
      <c r="L137" s="210">
        <v>1360</v>
      </c>
      <c r="M137" s="200" t="s">
        <v>77</v>
      </c>
      <c r="N137" s="200" t="s">
        <v>147</v>
      </c>
      <c r="O137" s="200" t="s">
        <v>152</v>
      </c>
      <c r="P137" s="200" t="s">
        <v>1996</v>
      </c>
      <c r="Q137" s="200" t="s">
        <v>1997</v>
      </c>
      <c r="R137" s="200" t="s">
        <v>153</v>
      </c>
      <c r="S137" s="211" t="s">
        <v>14</v>
      </c>
      <c r="T137" s="212">
        <f t="shared" si="25"/>
        <v>25</v>
      </c>
      <c r="U137" s="213">
        <f t="shared" si="29"/>
        <v>10</v>
      </c>
      <c r="V137" s="201">
        <f t="shared" si="33"/>
        <v>1</v>
      </c>
      <c r="W137" s="214">
        <v>1360</v>
      </c>
      <c r="X137" s="3" t="s">
        <v>873</v>
      </c>
      <c r="Y137" s="3" t="s">
        <v>865</v>
      </c>
      <c r="Z137" s="3" t="s">
        <v>1998</v>
      </c>
      <c r="AA137" s="3" t="s">
        <v>1999</v>
      </c>
      <c r="AB137" s="3" t="s">
        <v>2000</v>
      </c>
      <c r="AC137" s="3" t="s">
        <v>2001</v>
      </c>
      <c r="AD137" s="215" t="s">
        <v>14</v>
      </c>
      <c r="AE137" s="216">
        <f t="shared" si="26"/>
        <v>25</v>
      </c>
      <c r="AF137" s="217">
        <f t="shared" si="30"/>
        <v>10</v>
      </c>
      <c r="AG137" s="204">
        <f t="shared" si="34"/>
        <v>1</v>
      </c>
      <c r="AH137" s="210">
        <v>1360</v>
      </c>
      <c r="AI137" s="200" t="s">
        <v>77</v>
      </c>
      <c r="AJ137" s="200" t="s">
        <v>147</v>
      </c>
      <c r="AK137" s="200" t="s">
        <v>152</v>
      </c>
      <c r="AL137" s="200" t="s">
        <v>1996</v>
      </c>
      <c r="AM137" s="200" t="s">
        <v>1997</v>
      </c>
      <c r="AN137" s="200" t="s">
        <v>153</v>
      </c>
      <c r="AO137" s="211" t="s">
        <v>14</v>
      </c>
      <c r="AP137" s="212">
        <f t="shared" si="27"/>
        <v>25</v>
      </c>
      <c r="AQ137" s="213">
        <f t="shared" si="31"/>
        <v>10</v>
      </c>
      <c r="AR137" s="201">
        <f t="shared" si="35"/>
        <v>1</v>
      </c>
    </row>
    <row r="138" spans="1:44" ht="31.5" customHeight="1" x14ac:dyDescent="0.25">
      <c r="A138" s="207">
        <v>1370</v>
      </c>
      <c r="B138" s="197" t="str">
        <f>IF(Accueil!$H$49=1,M138,IF(Accueil!$H$49=2,X138,IF(Accueil!$H$49=3,AI138,M138)))</f>
        <v>Turquoise</v>
      </c>
      <c r="C138" s="197" t="str">
        <f>IF(Accueil!$H$49=1,N138,IF(Accueil!$H$49=2,Y138,IF(Accueil!$H$49=3,AJ138,N138)))</f>
        <v>argent</v>
      </c>
      <c r="D138" s="197" t="str">
        <f>IF(Accueil!$H$49=1,O138,IF(Accueil!$H$49=2,Z138,IF(Accueil!$H$49=3,AK138,O138)))</f>
        <v>besoin d'être l'autorité / non contesté / intouchable / paroles justes et percutantes</v>
      </c>
      <c r="E138" s="197" t="str">
        <f>IF(Accueil!$H$49=1,P138,IF(Accueil!$H$49=2,AA138,IF(Accueil!$H$49=3,AL138,P138)))</f>
        <v>se laisser vivre / se laisser guider</v>
      </c>
      <c r="F138" s="197" t="str">
        <f>IF(Accueil!$H$49=1,Q138,IF(Accueil!$H$49=2,AB138,IF(Accueil!$H$49=3,AM138,Q138)))</f>
        <v>intelligence du cœur / autorité douce et juste / se sentir libre / rechercher l’équilibre</v>
      </c>
      <c r="G138" s="197" t="str">
        <f>IF(Accueil!$H$49=1,R138,IF(Accueil!$H$49=2,AC138,IF(Accueil!$H$49=3,AN138,R138)))</f>
        <v>autoritarisme / besoin d’être un leader</v>
      </c>
      <c r="H138" s="208" t="s">
        <v>132</v>
      </c>
      <c r="I138" s="206">
        <f t="shared" si="24"/>
        <v>25</v>
      </c>
      <c r="J138" s="209">
        <f t="shared" si="28"/>
        <v>10</v>
      </c>
      <c r="K138" s="198">
        <f t="shared" si="32"/>
        <v>1</v>
      </c>
      <c r="L138" s="210">
        <v>1370</v>
      </c>
      <c r="M138" s="200" t="s">
        <v>77</v>
      </c>
      <c r="N138" s="200" t="s">
        <v>147</v>
      </c>
      <c r="O138" s="200" t="s">
        <v>2002</v>
      </c>
      <c r="P138" s="200" t="s">
        <v>2003</v>
      </c>
      <c r="Q138" s="200" t="s">
        <v>2004</v>
      </c>
      <c r="R138" s="200" t="s">
        <v>2005</v>
      </c>
      <c r="S138" s="211" t="s">
        <v>132</v>
      </c>
      <c r="T138" s="212">
        <f t="shared" si="25"/>
        <v>25</v>
      </c>
      <c r="U138" s="213">
        <f t="shared" si="29"/>
        <v>10</v>
      </c>
      <c r="V138" s="201">
        <f t="shared" si="33"/>
        <v>1</v>
      </c>
      <c r="W138" s="214">
        <v>1370</v>
      </c>
      <c r="X138" s="3" t="s">
        <v>873</v>
      </c>
      <c r="Y138" s="3" t="s">
        <v>865</v>
      </c>
      <c r="Z138" s="3" t="s">
        <v>2006</v>
      </c>
      <c r="AA138" s="3" t="s">
        <v>2007</v>
      </c>
      <c r="AB138" s="3" t="s">
        <v>2008</v>
      </c>
      <c r="AC138" s="3" t="s">
        <v>2009</v>
      </c>
      <c r="AD138" s="215" t="s">
        <v>132</v>
      </c>
      <c r="AE138" s="216">
        <f t="shared" si="26"/>
        <v>25</v>
      </c>
      <c r="AF138" s="217">
        <f t="shared" si="30"/>
        <v>10</v>
      </c>
      <c r="AG138" s="204">
        <f t="shared" si="34"/>
        <v>1</v>
      </c>
      <c r="AH138" s="210">
        <v>1370</v>
      </c>
      <c r="AI138" s="200" t="s">
        <v>77</v>
      </c>
      <c r="AJ138" s="200" t="s">
        <v>147</v>
      </c>
      <c r="AK138" s="200" t="s">
        <v>2002</v>
      </c>
      <c r="AL138" s="200" t="s">
        <v>2003</v>
      </c>
      <c r="AM138" s="200" t="s">
        <v>2004</v>
      </c>
      <c r="AN138" s="200" t="s">
        <v>2005</v>
      </c>
      <c r="AO138" s="211" t="s">
        <v>132</v>
      </c>
      <c r="AP138" s="212">
        <f t="shared" si="27"/>
        <v>25</v>
      </c>
      <c r="AQ138" s="213">
        <f t="shared" si="31"/>
        <v>10</v>
      </c>
      <c r="AR138" s="201">
        <f t="shared" si="35"/>
        <v>1</v>
      </c>
    </row>
    <row r="139" spans="1:44" ht="31.5" customHeight="1" x14ac:dyDescent="0.25">
      <c r="A139" s="207">
        <v>1380</v>
      </c>
      <c r="B139" s="197" t="str">
        <f>IF(Accueil!$H$49=1,M139,IF(Accueil!$H$49=2,X139,IF(Accueil!$H$49=3,AI139,M139)))</f>
        <v>Cyan</v>
      </c>
      <c r="C139" s="197" t="str">
        <f>IF(Accueil!$H$49=1,N139,IF(Accueil!$H$49=2,Y139,IF(Accueil!$H$49=3,AJ139,N139)))</f>
        <v>Or</v>
      </c>
      <c r="D139" s="197" t="str">
        <f>IF(Accueil!$H$49=1,O139,IF(Accueil!$H$49=2,Z139,IF(Accueil!$H$49=3,AK139,O139)))</f>
        <v>besoin de se mettre la pression pour affirmer son autorité</v>
      </c>
      <c r="E139" s="197" t="str">
        <f>IF(Accueil!$H$49=1,P139,IF(Accueil!$H$49=2,AA139,IF(Accueil!$H$49=3,AL139,P139)))</f>
        <v>introversion / être influencé par les autres / suivre</v>
      </c>
      <c r="F139" s="197" t="str">
        <f>IF(Accueil!$H$49=1,Q139,IF(Accueil!$H$49=2,AB139,IF(Accueil!$H$49=3,AM139,Q139)))</f>
        <v>charisme / être l'exemple / rayonner une autorité naturelle</v>
      </c>
      <c r="G139" s="197" t="str">
        <f>IF(Accueil!$H$49=1,R139,IF(Accueil!$H$49=2,AC139,IF(Accueil!$H$49=3,AN139,R139)))</f>
        <v>se mettre la pression pour montrer qui commande</v>
      </c>
      <c r="H139" s="208" t="s">
        <v>11</v>
      </c>
      <c r="I139" s="206">
        <f t="shared" si="24"/>
        <v>26</v>
      </c>
      <c r="J139" s="209">
        <f t="shared" si="28"/>
        <v>11</v>
      </c>
      <c r="K139" s="198">
        <f t="shared" si="32"/>
        <v>1</v>
      </c>
      <c r="L139" s="210">
        <v>1380</v>
      </c>
      <c r="M139" s="200" t="s">
        <v>87</v>
      </c>
      <c r="N139" s="200" t="s">
        <v>154</v>
      </c>
      <c r="O139" s="200" t="s">
        <v>155</v>
      </c>
      <c r="P139" s="200" t="s">
        <v>2010</v>
      </c>
      <c r="Q139" s="200" t="s">
        <v>2011</v>
      </c>
      <c r="R139" s="200" t="s">
        <v>156</v>
      </c>
      <c r="S139" s="211" t="s">
        <v>11</v>
      </c>
      <c r="T139" s="212">
        <f t="shared" si="25"/>
        <v>26</v>
      </c>
      <c r="U139" s="213">
        <f t="shared" si="29"/>
        <v>11</v>
      </c>
      <c r="V139" s="201">
        <f t="shared" si="33"/>
        <v>1</v>
      </c>
      <c r="W139" s="214">
        <v>1380</v>
      </c>
      <c r="X139" s="3" t="s">
        <v>872</v>
      </c>
      <c r="Y139" s="3" t="s">
        <v>864</v>
      </c>
      <c r="Z139" s="3" t="s">
        <v>2012</v>
      </c>
      <c r="AA139" s="3" t="s">
        <v>2013</v>
      </c>
      <c r="AB139" s="3" t="s">
        <v>2014</v>
      </c>
      <c r="AC139" s="3" t="s">
        <v>2015</v>
      </c>
      <c r="AD139" s="215" t="s">
        <v>11</v>
      </c>
      <c r="AE139" s="216">
        <f t="shared" si="26"/>
        <v>26</v>
      </c>
      <c r="AF139" s="217">
        <f t="shared" si="30"/>
        <v>11</v>
      </c>
      <c r="AG139" s="204">
        <f t="shared" si="34"/>
        <v>1</v>
      </c>
      <c r="AH139" s="210">
        <v>1380</v>
      </c>
      <c r="AI139" s="200" t="s">
        <v>87</v>
      </c>
      <c r="AJ139" s="200" t="s">
        <v>154</v>
      </c>
      <c r="AK139" s="200" t="s">
        <v>155</v>
      </c>
      <c r="AL139" s="200" t="s">
        <v>2010</v>
      </c>
      <c r="AM139" s="200" t="s">
        <v>2011</v>
      </c>
      <c r="AN139" s="200" t="s">
        <v>156</v>
      </c>
      <c r="AO139" s="211" t="s">
        <v>11</v>
      </c>
      <c r="AP139" s="212">
        <f t="shared" si="27"/>
        <v>26</v>
      </c>
      <c r="AQ139" s="213">
        <f t="shared" si="31"/>
        <v>11</v>
      </c>
      <c r="AR139" s="201">
        <f t="shared" si="35"/>
        <v>1</v>
      </c>
    </row>
    <row r="140" spans="1:44" ht="31.5" customHeight="1" x14ac:dyDescent="0.25">
      <c r="A140" s="207">
        <v>1390</v>
      </c>
      <c r="B140" s="197" t="str">
        <f>IF(Accueil!$H$49=1,M140,IF(Accueil!$H$49=2,X140,IF(Accueil!$H$49=3,AI140,M140)))</f>
        <v>Cyan</v>
      </c>
      <c r="C140" s="197" t="str">
        <f>IF(Accueil!$H$49=1,N140,IF(Accueil!$H$49=2,Y140,IF(Accueil!$H$49=3,AJ140,N140)))</f>
        <v>Or</v>
      </c>
      <c r="D140" s="197" t="str">
        <f>IF(Accueil!$H$49=1,O140,IF(Accueil!$H$49=2,Z140,IF(Accueil!$H$49=3,AK140,O140)))</f>
        <v>besoin de défendre une cause / besoin d'agir pour le collectif</v>
      </c>
      <c r="E140" s="197" t="str">
        <f>IF(Accueil!$H$49=1,P140,IF(Accueil!$H$49=2,AA140,IF(Accueil!$H$49=3,AL140,P140)))</f>
        <v>introversion / se retirer du monde / ermite</v>
      </c>
      <c r="F140" s="197" t="str">
        <f>IF(Accueil!$H$49=1,Q140,IF(Accueil!$H$49=2,AB140,IF(Accueil!$H$49=3,AM140,Q140)))</f>
        <v>accepter et suivre sa destinée / ne défendre aucune cause</v>
      </c>
      <c r="G140" s="197" t="str">
        <f>IF(Accueil!$H$49=1,R140,IF(Accueil!$H$49=2,AC140,IF(Accueil!$H$49=3,AN140,R140)))</f>
        <v>se sentir investi d'une mission / vouloir entraîner les autres avec soi / prosélytisme</v>
      </c>
      <c r="H140" s="208" t="s">
        <v>11</v>
      </c>
      <c r="I140" s="206">
        <f t="shared" si="24"/>
        <v>26</v>
      </c>
      <c r="J140" s="209">
        <f t="shared" si="28"/>
        <v>11</v>
      </c>
      <c r="K140" s="198">
        <f t="shared" si="32"/>
        <v>1</v>
      </c>
      <c r="L140" s="210">
        <v>1390</v>
      </c>
      <c r="M140" s="200" t="s">
        <v>87</v>
      </c>
      <c r="N140" s="200" t="s">
        <v>154</v>
      </c>
      <c r="O140" s="200" t="s">
        <v>2016</v>
      </c>
      <c r="P140" s="200" t="s">
        <v>2017</v>
      </c>
      <c r="Q140" s="200" t="s">
        <v>2018</v>
      </c>
      <c r="R140" s="200" t="s">
        <v>2019</v>
      </c>
      <c r="S140" s="211" t="s">
        <v>11</v>
      </c>
      <c r="T140" s="212">
        <f t="shared" si="25"/>
        <v>26</v>
      </c>
      <c r="U140" s="213">
        <f t="shared" si="29"/>
        <v>11</v>
      </c>
      <c r="V140" s="201">
        <f t="shared" si="33"/>
        <v>1</v>
      </c>
      <c r="W140" s="214">
        <v>1390</v>
      </c>
      <c r="X140" s="3" t="s">
        <v>872</v>
      </c>
      <c r="Y140" s="3" t="s">
        <v>864</v>
      </c>
      <c r="Z140" s="3" t="s">
        <v>2020</v>
      </c>
      <c r="AA140" s="3" t="s">
        <v>2021</v>
      </c>
      <c r="AB140" s="3" t="s">
        <v>2022</v>
      </c>
      <c r="AC140" s="3" t="s">
        <v>2023</v>
      </c>
      <c r="AD140" s="215" t="s">
        <v>11</v>
      </c>
      <c r="AE140" s="216">
        <f t="shared" si="26"/>
        <v>26</v>
      </c>
      <c r="AF140" s="217">
        <f t="shared" si="30"/>
        <v>11</v>
      </c>
      <c r="AG140" s="204">
        <f t="shared" si="34"/>
        <v>1</v>
      </c>
      <c r="AH140" s="210">
        <v>1390</v>
      </c>
      <c r="AI140" s="200" t="s">
        <v>87</v>
      </c>
      <c r="AJ140" s="200" t="s">
        <v>154</v>
      </c>
      <c r="AK140" s="200" t="s">
        <v>2016</v>
      </c>
      <c r="AL140" s="200" t="s">
        <v>2017</v>
      </c>
      <c r="AM140" s="200" t="s">
        <v>2018</v>
      </c>
      <c r="AN140" s="200" t="s">
        <v>2019</v>
      </c>
      <c r="AO140" s="211" t="s">
        <v>11</v>
      </c>
      <c r="AP140" s="212">
        <f t="shared" si="27"/>
        <v>26</v>
      </c>
      <c r="AQ140" s="213">
        <f t="shared" si="31"/>
        <v>11</v>
      </c>
      <c r="AR140" s="201">
        <f t="shared" si="35"/>
        <v>1</v>
      </c>
    </row>
    <row r="141" spans="1:44" ht="31.5" customHeight="1" x14ac:dyDescent="0.25">
      <c r="A141" s="207">
        <v>1400</v>
      </c>
      <c r="B141" s="197" t="str">
        <f>IF(Accueil!$H$49=1,M141,IF(Accueil!$H$49=2,X141,IF(Accueil!$H$49=3,AI141,M141)))</f>
        <v>Cyan</v>
      </c>
      <c r="C141" s="197" t="str">
        <f>IF(Accueil!$H$49=1,N141,IF(Accueil!$H$49=2,Y141,IF(Accueil!$H$49=3,AJ141,N141)))</f>
        <v>Or</v>
      </c>
      <c r="D141" s="197" t="str">
        <f>IF(Accueil!$H$49=1,O141,IF(Accueil!$H$49=2,Z141,IF(Accueil!$H$49=3,AK141,O141)))</f>
        <v>besoin d'aller jusqu'au bout</v>
      </c>
      <c r="E141" s="197" t="str">
        <f>IF(Accueil!$H$49=1,P141,IF(Accueil!$H$49=2,AA141,IF(Accueil!$H$49=3,AL141,P141)))</f>
        <v>ne jamais aller jusqu'au bout / abandonner en cours de route / se laisser influencer</v>
      </c>
      <c r="F141" s="197" t="str">
        <f>IF(Accueil!$H$49=1,Q141,IF(Accueil!$H$49=2,AB141,IF(Accueil!$H$49=3,AM141,Q141)))</f>
        <v>imperturbable / non influençable</v>
      </c>
      <c r="G141" s="197" t="str">
        <f>IF(Accueil!$H$49=1,R141,IF(Accueil!$H$49=2,AC141,IF(Accueil!$H$49=3,AN141,R141)))</f>
        <v>tenacité / ne pas relâcher avant d'y être arrivé</v>
      </c>
      <c r="H141" s="208" t="s">
        <v>11</v>
      </c>
      <c r="I141" s="206">
        <f t="shared" si="24"/>
        <v>26</v>
      </c>
      <c r="J141" s="209">
        <f t="shared" si="28"/>
        <v>11</v>
      </c>
      <c r="K141" s="198">
        <f t="shared" si="32"/>
        <v>1</v>
      </c>
      <c r="L141" s="210">
        <v>1400</v>
      </c>
      <c r="M141" s="200" t="s">
        <v>87</v>
      </c>
      <c r="N141" s="200" t="s">
        <v>154</v>
      </c>
      <c r="O141" s="200" t="s">
        <v>157</v>
      </c>
      <c r="P141" s="200" t="s">
        <v>2024</v>
      </c>
      <c r="Q141" s="200" t="s">
        <v>2025</v>
      </c>
      <c r="R141" s="200" t="s">
        <v>2026</v>
      </c>
      <c r="S141" s="211" t="s">
        <v>11</v>
      </c>
      <c r="T141" s="212">
        <f t="shared" si="25"/>
        <v>26</v>
      </c>
      <c r="U141" s="213">
        <f t="shared" si="29"/>
        <v>11</v>
      </c>
      <c r="V141" s="201">
        <f t="shared" si="33"/>
        <v>1</v>
      </c>
      <c r="W141" s="214">
        <v>1400</v>
      </c>
      <c r="X141" s="3" t="s">
        <v>872</v>
      </c>
      <c r="Y141" s="3" t="s">
        <v>864</v>
      </c>
      <c r="Z141" s="3" t="s">
        <v>2027</v>
      </c>
      <c r="AA141" s="3" t="s">
        <v>2028</v>
      </c>
      <c r="AB141" s="3" t="s">
        <v>2029</v>
      </c>
      <c r="AC141" s="3" t="s">
        <v>2030</v>
      </c>
      <c r="AD141" s="215" t="s">
        <v>11</v>
      </c>
      <c r="AE141" s="216">
        <f t="shared" si="26"/>
        <v>26</v>
      </c>
      <c r="AF141" s="217">
        <f t="shared" si="30"/>
        <v>11</v>
      </c>
      <c r="AG141" s="204">
        <f t="shared" si="34"/>
        <v>1</v>
      </c>
      <c r="AH141" s="210">
        <v>1400</v>
      </c>
      <c r="AI141" s="200" t="s">
        <v>87</v>
      </c>
      <c r="AJ141" s="200" t="s">
        <v>154</v>
      </c>
      <c r="AK141" s="200" t="s">
        <v>157</v>
      </c>
      <c r="AL141" s="200" t="s">
        <v>2024</v>
      </c>
      <c r="AM141" s="200" t="s">
        <v>2025</v>
      </c>
      <c r="AN141" s="200" t="s">
        <v>2026</v>
      </c>
      <c r="AO141" s="211" t="s">
        <v>11</v>
      </c>
      <c r="AP141" s="212">
        <f t="shared" si="27"/>
        <v>26</v>
      </c>
      <c r="AQ141" s="213">
        <f t="shared" si="31"/>
        <v>11</v>
      </c>
      <c r="AR141" s="201">
        <f t="shared" si="35"/>
        <v>1</v>
      </c>
    </row>
    <row r="142" spans="1:44" ht="31.5" customHeight="1" x14ac:dyDescent="0.25">
      <c r="A142" s="207">
        <v>1410</v>
      </c>
      <c r="B142" s="197" t="str">
        <f>IF(Accueil!$H$49=1,M142,IF(Accueil!$H$49=2,X142,IF(Accueil!$H$49=3,AI142,M142)))</f>
        <v>Cyan</v>
      </c>
      <c r="C142" s="197" t="str">
        <f>IF(Accueil!$H$49=1,N142,IF(Accueil!$H$49=2,Y142,IF(Accueil!$H$49=3,AJ142,N142)))</f>
        <v>Or</v>
      </c>
      <c r="D142" s="197" t="str">
        <f>IF(Accueil!$H$49=1,O142,IF(Accueil!$H$49=2,Z142,IF(Accueil!$H$49=3,AK142,O142)))</f>
        <v>besoin d'être une force tranquille / pensées constructives et concrètes / constance</v>
      </c>
      <c r="E142" s="197" t="str">
        <f>IF(Accueil!$H$49=1,P142,IF(Accueil!$H$49=2,AA142,IF(Accueil!$H$49=3,AL142,P142)))</f>
        <v>être dans sa bulle / dans son corps / en sécurité / ermite</v>
      </c>
      <c r="F142" s="197" t="str">
        <f>IF(Accueil!$H$49=1,Q142,IF(Accueil!$H$49=2,AB142,IF(Accueil!$H$49=3,AM142,Q142)))</f>
        <v>être sage et authentique</v>
      </c>
      <c r="G142" s="197" t="str">
        <f>IF(Accueil!$H$49=1,R142,IF(Accueil!$H$49=2,AC142,IF(Accueil!$H$49=3,AN142,R142)))</f>
        <v>engagement pour une remise en ordre / être porte-parole</v>
      </c>
      <c r="H142" s="208" t="s">
        <v>132</v>
      </c>
      <c r="I142" s="206">
        <f t="shared" si="24"/>
        <v>26</v>
      </c>
      <c r="J142" s="209">
        <f t="shared" si="28"/>
        <v>11</v>
      </c>
      <c r="K142" s="198">
        <f t="shared" si="32"/>
        <v>1</v>
      </c>
      <c r="L142" s="210">
        <v>1410</v>
      </c>
      <c r="M142" s="200" t="s">
        <v>87</v>
      </c>
      <c r="N142" s="200" t="s">
        <v>154</v>
      </c>
      <c r="O142" s="200" t="s">
        <v>2031</v>
      </c>
      <c r="P142" s="200" t="s">
        <v>2032</v>
      </c>
      <c r="Q142" s="200" t="s">
        <v>158</v>
      </c>
      <c r="R142" s="200" t="s">
        <v>2033</v>
      </c>
      <c r="S142" s="211" t="s">
        <v>132</v>
      </c>
      <c r="T142" s="212">
        <f t="shared" si="25"/>
        <v>26</v>
      </c>
      <c r="U142" s="213">
        <f t="shared" si="29"/>
        <v>11</v>
      </c>
      <c r="V142" s="201">
        <f t="shared" si="33"/>
        <v>1</v>
      </c>
      <c r="W142" s="214">
        <v>1410</v>
      </c>
      <c r="X142" s="3" t="s">
        <v>872</v>
      </c>
      <c r="Y142" s="3" t="s">
        <v>864</v>
      </c>
      <c r="Z142" s="3" t="s">
        <v>2034</v>
      </c>
      <c r="AA142" s="3" t="s">
        <v>2035</v>
      </c>
      <c r="AB142" s="3" t="s">
        <v>2036</v>
      </c>
      <c r="AC142" s="3" t="s">
        <v>2037</v>
      </c>
      <c r="AD142" s="215" t="s">
        <v>132</v>
      </c>
      <c r="AE142" s="216">
        <f t="shared" si="26"/>
        <v>26</v>
      </c>
      <c r="AF142" s="217">
        <f t="shared" si="30"/>
        <v>11</v>
      </c>
      <c r="AG142" s="204">
        <f t="shared" si="34"/>
        <v>1</v>
      </c>
      <c r="AH142" s="210">
        <v>1410</v>
      </c>
      <c r="AI142" s="200" t="s">
        <v>87</v>
      </c>
      <c r="AJ142" s="200" t="s">
        <v>154</v>
      </c>
      <c r="AK142" s="200" t="s">
        <v>2031</v>
      </c>
      <c r="AL142" s="200" t="s">
        <v>2032</v>
      </c>
      <c r="AM142" s="200" t="s">
        <v>158</v>
      </c>
      <c r="AN142" s="200" t="s">
        <v>2033</v>
      </c>
      <c r="AO142" s="211" t="s">
        <v>132</v>
      </c>
      <c r="AP142" s="212">
        <f t="shared" si="27"/>
        <v>26</v>
      </c>
      <c r="AQ142" s="213">
        <f t="shared" si="31"/>
        <v>11</v>
      </c>
      <c r="AR142" s="201">
        <f t="shared" si="35"/>
        <v>1</v>
      </c>
    </row>
    <row r="143" spans="1:44" ht="31.5" customHeight="1" x14ac:dyDescent="0.25">
      <c r="A143" s="207">
        <v>1420</v>
      </c>
      <c r="B143" s="197" t="str">
        <f>IF(Accueil!$H$49=1,M143,IF(Accueil!$H$49=2,X143,IF(Accueil!$H$49=3,AI143,M143)))</f>
        <v>Bleu</v>
      </c>
      <c r="C143" s="197" t="str">
        <f>IF(Accueil!$H$49=1,N143,IF(Accueil!$H$49=2,Y143,IF(Accueil!$H$49=3,AJ143,N143)))</f>
        <v>Or</v>
      </c>
      <c r="D143" s="197" t="str">
        <f>IF(Accueil!$H$49=1,O143,IF(Accueil!$H$49=2,Z143,IF(Accueil!$H$49=3,AK143,O143)))</f>
        <v>besoin de mettre une limite avec les autres</v>
      </c>
      <c r="E143" s="197" t="str">
        <f>IF(Accueil!$H$49=1,P143,IF(Accueil!$H$49=2,AA143,IF(Accueil!$H$49=3,AL143,P143)))</f>
        <v>ne pas occuper pleinement son corps / être perturbé par les autres</v>
      </c>
      <c r="F143" s="197" t="str">
        <f>IF(Accueil!$H$49=1,Q143,IF(Accueil!$H$49=2,AB143,IF(Accueil!$H$49=3,AM143,Q143)))</f>
        <v>occuper son corps / juste limite avec les autres / ouverture aux autres</v>
      </c>
      <c r="G143" s="197" t="str">
        <f>IF(Accueil!$H$49=1,R143,IF(Accueil!$H$49=2,AC143,IF(Accueil!$H$49=3,AN143,R143)))</f>
        <v>devoir se protéger des autres / empathie excessive</v>
      </c>
      <c r="H143" s="208" t="s">
        <v>14</v>
      </c>
      <c r="I143" s="206">
        <f t="shared" si="24"/>
        <v>27</v>
      </c>
      <c r="J143" s="209">
        <f t="shared" si="28"/>
        <v>12</v>
      </c>
      <c r="K143" s="198">
        <f t="shared" si="32"/>
        <v>1</v>
      </c>
      <c r="L143" s="210">
        <v>1420</v>
      </c>
      <c r="M143" s="200" t="s">
        <v>95</v>
      </c>
      <c r="N143" s="200" t="s">
        <v>154</v>
      </c>
      <c r="O143" s="200" t="s">
        <v>159</v>
      </c>
      <c r="P143" s="200" t="s">
        <v>2038</v>
      </c>
      <c r="Q143" s="200" t="s">
        <v>2039</v>
      </c>
      <c r="R143" s="200" t="s">
        <v>2040</v>
      </c>
      <c r="S143" s="211" t="s">
        <v>14</v>
      </c>
      <c r="T143" s="212">
        <f t="shared" si="25"/>
        <v>27</v>
      </c>
      <c r="U143" s="213">
        <f t="shared" si="29"/>
        <v>12</v>
      </c>
      <c r="V143" s="201">
        <f t="shared" si="33"/>
        <v>1</v>
      </c>
      <c r="W143" s="214">
        <v>1420</v>
      </c>
      <c r="X143" s="3" t="s">
        <v>871</v>
      </c>
      <c r="Y143" s="3" t="s">
        <v>864</v>
      </c>
      <c r="Z143" s="3" t="s">
        <v>2041</v>
      </c>
      <c r="AA143" s="3" t="s">
        <v>2042</v>
      </c>
      <c r="AB143" s="3" t="s">
        <v>2043</v>
      </c>
      <c r="AC143" s="3" t="s">
        <v>2044</v>
      </c>
      <c r="AD143" s="215" t="s">
        <v>14</v>
      </c>
      <c r="AE143" s="216">
        <f t="shared" si="26"/>
        <v>27</v>
      </c>
      <c r="AF143" s="217">
        <f t="shared" si="30"/>
        <v>12</v>
      </c>
      <c r="AG143" s="204">
        <f t="shared" si="34"/>
        <v>1</v>
      </c>
      <c r="AH143" s="210">
        <v>1420</v>
      </c>
      <c r="AI143" s="200" t="s">
        <v>95</v>
      </c>
      <c r="AJ143" s="200" t="s">
        <v>154</v>
      </c>
      <c r="AK143" s="200" t="s">
        <v>159</v>
      </c>
      <c r="AL143" s="200" t="s">
        <v>2038</v>
      </c>
      <c r="AM143" s="200" t="s">
        <v>2039</v>
      </c>
      <c r="AN143" s="200" t="s">
        <v>2040</v>
      </c>
      <c r="AO143" s="211" t="s">
        <v>14</v>
      </c>
      <c r="AP143" s="212">
        <f t="shared" si="27"/>
        <v>27</v>
      </c>
      <c r="AQ143" s="213">
        <f t="shared" si="31"/>
        <v>12</v>
      </c>
      <c r="AR143" s="201">
        <f t="shared" si="35"/>
        <v>1</v>
      </c>
    </row>
    <row r="144" spans="1:44" ht="31.5" customHeight="1" x14ac:dyDescent="0.25">
      <c r="A144" s="207">
        <v>1430</v>
      </c>
      <c r="B144" s="197" t="str">
        <f>IF(Accueil!$H$49=1,M144,IF(Accueil!$H$49=2,X144,IF(Accueil!$H$49=3,AI144,M144)))</f>
        <v>Bleu</v>
      </c>
      <c r="C144" s="197" t="str">
        <f>IF(Accueil!$H$49=1,N144,IF(Accueil!$H$49=2,Y144,IF(Accueil!$H$49=3,AJ144,N144)))</f>
        <v>Or</v>
      </c>
      <c r="D144" s="197" t="str">
        <f>IF(Accueil!$H$49=1,O144,IF(Accueil!$H$49=2,Z144,IF(Accueil!$H$49=3,AK144,O144)))</f>
        <v>besoin d'être libre de s’exprimer / être plein d'énergie</v>
      </c>
      <c r="E144" s="197" t="str">
        <f>IF(Accueil!$H$49=1,P144,IF(Accueil!$H$49=2,AA144,IF(Accueil!$H$49=3,AL144,P144)))</f>
        <v>introversion / s'interdire de rayonner / vide intérieur</v>
      </c>
      <c r="F144" s="197" t="str">
        <f>IF(Accueil!$H$49=1,Q144,IF(Accueil!$H$49=2,AB144,IF(Accueil!$H$49=3,AM144,Q144)))</f>
        <v>rayonner autour de soi / charisme</v>
      </c>
      <c r="G144" s="197" t="str">
        <f>IF(Accueil!$H$49=1,R144,IF(Accueil!$H$49=2,AC144,IF(Accueil!$H$49=3,AN144,R144)))</f>
        <v>contenir sa colère / serrez les dents</v>
      </c>
      <c r="H144" s="208" t="s">
        <v>14</v>
      </c>
      <c r="I144" s="206">
        <f t="shared" si="24"/>
        <v>27</v>
      </c>
      <c r="J144" s="209">
        <f t="shared" si="28"/>
        <v>12</v>
      </c>
      <c r="K144" s="198">
        <f t="shared" si="32"/>
        <v>1</v>
      </c>
      <c r="L144" s="210">
        <v>1430</v>
      </c>
      <c r="M144" s="200" t="s">
        <v>95</v>
      </c>
      <c r="N144" s="200" t="s">
        <v>154</v>
      </c>
      <c r="O144" s="200" t="s">
        <v>2045</v>
      </c>
      <c r="P144" s="200" t="s">
        <v>2046</v>
      </c>
      <c r="Q144" s="200" t="s">
        <v>2047</v>
      </c>
      <c r="R144" s="200" t="s">
        <v>2048</v>
      </c>
      <c r="S144" s="211" t="s">
        <v>14</v>
      </c>
      <c r="T144" s="212">
        <f t="shared" si="25"/>
        <v>27</v>
      </c>
      <c r="U144" s="213">
        <f t="shared" si="29"/>
        <v>12</v>
      </c>
      <c r="V144" s="201">
        <f t="shared" si="33"/>
        <v>1</v>
      </c>
      <c r="W144" s="214">
        <v>1430</v>
      </c>
      <c r="X144" s="3" t="s">
        <v>871</v>
      </c>
      <c r="Y144" s="3" t="s">
        <v>864</v>
      </c>
      <c r="Z144" s="3" t="s">
        <v>2049</v>
      </c>
      <c r="AA144" s="3" t="s">
        <v>2050</v>
      </c>
      <c r="AB144" s="3" t="s">
        <v>2051</v>
      </c>
      <c r="AC144" s="3" t="s">
        <v>2052</v>
      </c>
      <c r="AD144" s="215" t="s">
        <v>14</v>
      </c>
      <c r="AE144" s="216">
        <f t="shared" si="26"/>
        <v>27</v>
      </c>
      <c r="AF144" s="217">
        <f t="shared" si="30"/>
        <v>12</v>
      </c>
      <c r="AG144" s="204">
        <f t="shared" si="34"/>
        <v>1</v>
      </c>
      <c r="AH144" s="210">
        <v>1430</v>
      </c>
      <c r="AI144" s="200" t="s">
        <v>95</v>
      </c>
      <c r="AJ144" s="200" t="s">
        <v>154</v>
      </c>
      <c r="AK144" s="200" t="s">
        <v>2045</v>
      </c>
      <c r="AL144" s="200" t="s">
        <v>2046</v>
      </c>
      <c r="AM144" s="200" t="s">
        <v>2047</v>
      </c>
      <c r="AN144" s="200" t="s">
        <v>2048</v>
      </c>
      <c r="AO144" s="211" t="s">
        <v>14</v>
      </c>
      <c r="AP144" s="212">
        <f t="shared" si="27"/>
        <v>27</v>
      </c>
      <c r="AQ144" s="213">
        <f t="shared" si="31"/>
        <v>12</v>
      </c>
      <c r="AR144" s="201">
        <f t="shared" si="35"/>
        <v>1</v>
      </c>
    </row>
    <row r="145" spans="1:44" ht="31.5" customHeight="1" x14ac:dyDescent="0.25">
      <c r="A145" s="207">
        <v>1440</v>
      </c>
      <c r="B145" s="197" t="str">
        <f>IF(Accueil!$H$49=1,M145,IF(Accueil!$H$49=2,X145,IF(Accueil!$H$49=3,AI145,M145)))</f>
        <v>Bleu</v>
      </c>
      <c r="C145" s="197" t="str">
        <f>IF(Accueil!$H$49=1,N145,IF(Accueil!$H$49=2,Y145,IF(Accueil!$H$49=3,AJ145,N145)))</f>
        <v>Or</v>
      </c>
      <c r="D145" s="197" t="str">
        <f>IF(Accueil!$H$49=1,O145,IF(Accueil!$H$49=2,Z145,IF(Accueil!$H$49=3,AK145,O145)))</f>
        <v>besoin d'exprimer ses idées</v>
      </c>
      <c r="E145" s="197" t="str">
        <f>IF(Accueil!$H$49=1,P145,IF(Accueil!$H$49=2,AA145,IF(Accueil!$H$49=3,AL145,P145)))</f>
        <v>ne pas écouter les autres / manque de curiosité</v>
      </c>
      <c r="F145" s="197" t="str">
        <f>IF(Accueil!$H$49=1,Q145,IF(Accueil!$H$49=2,AB145,IF(Accueil!$H$49=3,AM145,Q145)))</f>
        <v>ouverture au monde / tolérant et conciliant</v>
      </c>
      <c r="G145" s="197" t="str">
        <f>IF(Accueil!$H$49=1,R145,IF(Accueil!$H$49=2,AC145,IF(Accueil!$H$49=3,AN145,R145)))</f>
        <v>devoir défendre ses idées / frustration / agressivité</v>
      </c>
      <c r="H145" s="208" t="s">
        <v>14</v>
      </c>
      <c r="I145" s="206">
        <f t="shared" ref="I145:I208" si="36">IF(B145=B143,I143,I143+1)</f>
        <v>27</v>
      </c>
      <c r="J145" s="209">
        <f t="shared" si="28"/>
        <v>12</v>
      </c>
      <c r="K145" s="198">
        <f t="shared" si="32"/>
        <v>1</v>
      </c>
      <c r="L145" s="210">
        <v>1440</v>
      </c>
      <c r="M145" s="200" t="s">
        <v>95</v>
      </c>
      <c r="N145" s="200" t="s">
        <v>154</v>
      </c>
      <c r="O145" s="200" t="s">
        <v>160</v>
      </c>
      <c r="P145" s="200" t="s">
        <v>2053</v>
      </c>
      <c r="Q145" s="200" t="s">
        <v>2054</v>
      </c>
      <c r="R145" s="200" t="s">
        <v>2055</v>
      </c>
      <c r="S145" s="211" t="s">
        <v>14</v>
      </c>
      <c r="T145" s="212">
        <f t="shared" ref="T145:T208" si="37">IF(M145=M143,T143,T143+1)</f>
        <v>27</v>
      </c>
      <c r="U145" s="213">
        <f t="shared" si="29"/>
        <v>12</v>
      </c>
      <c r="V145" s="201">
        <f t="shared" si="33"/>
        <v>1</v>
      </c>
      <c r="W145" s="214">
        <v>1440</v>
      </c>
      <c r="X145" s="3" t="s">
        <v>871</v>
      </c>
      <c r="Y145" s="3" t="s">
        <v>864</v>
      </c>
      <c r="Z145" s="3" t="s">
        <v>2056</v>
      </c>
      <c r="AA145" s="3" t="s">
        <v>2057</v>
      </c>
      <c r="AB145" s="3" t="s">
        <v>2058</v>
      </c>
      <c r="AC145" s="3" t="s">
        <v>2059</v>
      </c>
      <c r="AD145" s="215" t="s">
        <v>14</v>
      </c>
      <c r="AE145" s="216">
        <f t="shared" ref="AE145:AE208" si="38">IF(X145=X143,AE143,AE143+1)</f>
        <v>27</v>
      </c>
      <c r="AF145" s="217">
        <f t="shared" si="30"/>
        <v>12</v>
      </c>
      <c r="AG145" s="204">
        <f t="shared" si="34"/>
        <v>1</v>
      </c>
      <c r="AH145" s="210">
        <v>1440</v>
      </c>
      <c r="AI145" s="200" t="s">
        <v>95</v>
      </c>
      <c r="AJ145" s="200" t="s">
        <v>154</v>
      </c>
      <c r="AK145" s="200" t="s">
        <v>160</v>
      </c>
      <c r="AL145" s="200" t="s">
        <v>2053</v>
      </c>
      <c r="AM145" s="200" t="s">
        <v>2054</v>
      </c>
      <c r="AN145" s="200" t="s">
        <v>2055</v>
      </c>
      <c r="AO145" s="211" t="s">
        <v>14</v>
      </c>
      <c r="AP145" s="212">
        <f t="shared" ref="AP145:AP208" si="39">IF(AI145=AI143,AP143,AP143+1)</f>
        <v>27</v>
      </c>
      <c r="AQ145" s="213">
        <f t="shared" si="31"/>
        <v>12</v>
      </c>
      <c r="AR145" s="201">
        <f t="shared" si="35"/>
        <v>1</v>
      </c>
    </row>
    <row r="146" spans="1:44" ht="31.5" customHeight="1" x14ac:dyDescent="0.25">
      <c r="A146" s="207">
        <v>1450</v>
      </c>
      <c r="B146" s="197" t="str">
        <f>IF(Accueil!$H$49=1,M146,IF(Accueil!$H$49=2,X146,IF(Accueil!$H$49=3,AI146,M146)))</f>
        <v>Bleu</v>
      </c>
      <c r="C146" s="197" t="str">
        <f>IF(Accueil!$H$49=1,N146,IF(Accueil!$H$49=2,Y146,IF(Accueil!$H$49=3,AJ146,N146)))</f>
        <v>Or</v>
      </c>
      <c r="D146" s="197" t="str">
        <f>IF(Accueil!$H$49=1,O146,IF(Accueil!$H$49=2,Z146,IF(Accueil!$H$49=3,AK146,O146)))</f>
        <v>besoin d'agir concrètement / sens amplifiés (surtout ouïe / nez / corps)</v>
      </c>
      <c r="E146" s="197" t="str">
        <f>IF(Accueil!$H$49=1,P146,IF(Accueil!$H$49=2,AA146,IF(Accueil!$H$49=3,AL146,P146)))</f>
        <v>être en retrait / en observation et à l'écoute</v>
      </c>
      <c r="F146" s="197" t="str">
        <f>IF(Accueil!$H$49=1,Q146,IF(Accueil!$H$49=2,AB146,IF(Accueil!$H$49=3,AM146,Q146)))</f>
        <v>recevoir ce dont on a besoin / connexion à tout / foi / silence</v>
      </c>
      <c r="G146" s="197" t="str">
        <f>IF(Accueil!$H$49=1,R146,IF(Accueil!$H$49=2,AC146,IF(Accueil!$H$49=3,AN146,R146)))</f>
        <v>besoin de tout sentir / soif d’expérimentation / éparpillement</v>
      </c>
      <c r="H146" s="208" t="s">
        <v>132</v>
      </c>
      <c r="I146" s="206">
        <f t="shared" si="36"/>
        <v>27</v>
      </c>
      <c r="J146" s="209">
        <f t="shared" si="28"/>
        <v>12</v>
      </c>
      <c r="K146" s="198">
        <f t="shared" si="32"/>
        <v>1</v>
      </c>
      <c r="L146" s="210">
        <v>1450</v>
      </c>
      <c r="M146" s="200" t="s">
        <v>95</v>
      </c>
      <c r="N146" s="200" t="s">
        <v>154</v>
      </c>
      <c r="O146" s="200" t="s">
        <v>2060</v>
      </c>
      <c r="P146" s="200" t="s">
        <v>2061</v>
      </c>
      <c r="Q146" s="200" t="s">
        <v>2062</v>
      </c>
      <c r="R146" s="200" t="s">
        <v>2063</v>
      </c>
      <c r="S146" s="211" t="s">
        <v>132</v>
      </c>
      <c r="T146" s="212">
        <f t="shared" si="37"/>
        <v>27</v>
      </c>
      <c r="U146" s="213">
        <f t="shared" si="29"/>
        <v>12</v>
      </c>
      <c r="V146" s="201">
        <f t="shared" si="33"/>
        <v>1</v>
      </c>
      <c r="W146" s="214">
        <v>1450</v>
      </c>
      <c r="X146" s="3" t="s">
        <v>871</v>
      </c>
      <c r="Y146" s="3" t="s">
        <v>864</v>
      </c>
      <c r="Z146" s="3" t="s">
        <v>2064</v>
      </c>
      <c r="AA146" s="3" t="s">
        <v>2065</v>
      </c>
      <c r="AB146" s="3" t="s">
        <v>2066</v>
      </c>
      <c r="AC146" s="3" t="s">
        <v>2067</v>
      </c>
      <c r="AD146" s="215" t="s">
        <v>132</v>
      </c>
      <c r="AE146" s="216">
        <f t="shared" si="38"/>
        <v>27</v>
      </c>
      <c r="AF146" s="217">
        <f t="shared" si="30"/>
        <v>12</v>
      </c>
      <c r="AG146" s="204">
        <f t="shared" si="34"/>
        <v>1</v>
      </c>
      <c r="AH146" s="210">
        <v>1450</v>
      </c>
      <c r="AI146" s="200" t="s">
        <v>95</v>
      </c>
      <c r="AJ146" s="200" t="s">
        <v>154</v>
      </c>
      <c r="AK146" s="200" t="s">
        <v>2060</v>
      </c>
      <c r="AL146" s="200" t="s">
        <v>2061</v>
      </c>
      <c r="AM146" s="200" t="s">
        <v>2062</v>
      </c>
      <c r="AN146" s="200" t="s">
        <v>2063</v>
      </c>
      <c r="AO146" s="211" t="s">
        <v>132</v>
      </c>
      <c r="AP146" s="212">
        <f t="shared" si="39"/>
        <v>27</v>
      </c>
      <c r="AQ146" s="213">
        <f t="shared" si="31"/>
        <v>12</v>
      </c>
      <c r="AR146" s="201">
        <f t="shared" si="35"/>
        <v>1</v>
      </c>
    </row>
    <row r="147" spans="1:44" ht="31.5" customHeight="1" x14ac:dyDescent="0.25">
      <c r="A147" s="207">
        <v>1460</v>
      </c>
      <c r="B147" s="197" t="str">
        <f>IF(Accueil!$H$49=1,M147,IF(Accueil!$H$49=2,X147,IF(Accueil!$H$49=3,AI147,M147)))</f>
        <v>Indigo</v>
      </c>
      <c r="C147" s="197" t="str">
        <f>IF(Accueil!$H$49=1,N147,IF(Accueil!$H$49=2,Y147,IF(Accueil!$H$49=3,AJ147,N147)))</f>
        <v>Cristal</v>
      </c>
      <c r="D147" s="197" t="str">
        <f>IF(Accueil!$H$49=1,O147,IF(Accueil!$H$49=2,Z147,IF(Accueil!$H$49=3,AK147,O147)))</f>
        <v>besoin de connaître / d'apprendre</v>
      </c>
      <c r="E147" s="197" t="str">
        <f>IF(Accueil!$H$49=1,P147,IF(Accueil!$H$49=2,AA147,IF(Accueil!$H$49=3,AL147,P147)))</f>
        <v>manque de curiosité</v>
      </c>
      <c r="F147" s="197" t="str">
        <f>IF(Accueil!$H$49=1,Q147,IF(Accueil!$H$49=2,AB147,IF(Accueil!$H$49=3,AM147,Q147)))</f>
        <v>savoir intuitif / accès non conscient à l'information</v>
      </c>
      <c r="G147" s="197" t="str">
        <f>IF(Accueil!$H$49=1,R147,IF(Accueil!$H$49=2,AC147,IF(Accueil!$H$49=3,AN147,R147)))</f>
        <v>avide de connaissances</v>
      </c>
      <c r="H147" s="208" t="s">
        <v>11</v>
      </c>
      <c r="I147" s="206">
        <f t="shared" si="36"/>
        <v>28</v>
      </c>
      <c r="J147" s="209">
        <f t="shared" si="28"/>
        <v>13</v>
      </c>
      <c r="K147" s="198">
        <f t="shared" si="32"/>
        <v>1</v>
      </c>
      <c r="L147" s="210">
        <v>1460</v>
      </c>
      <c r="M147" s="200" t="s">
        <v>110</v>
      </c>
      <c r="N147" s="200" t="s">
        <v>161</v>
      </c>
      <c r="O147" s="200" t="s">
        <v>2068</v>
      </c>
      <c r="P147" s="200" t="s">
        <v>162</v>
      </c>
      <c r="Q147" s="200" t="s">
        <v>2069</v>
      </c>
      <c r="R147" s="200" t="s">
        <v>163</v>
      </c>
      <c r="S147" s="211" t="s">
        <v>11</v>
      </c>
      <c r="T147" s="212">
        <f t="shared" si="37"/>
        <v>28</v>
      </c>
      <c r="U147" s="213">
        <f t="shared" si="29"/>
        <v>13</v>
      </c>
      <c r="V147" s="201">
        <f t="shared" si="33"/>
        <v>1</v>
      </c>
      <c r="W147" s="214">
        <v>1460</v>
      </c>
      <c r="X147" s="3" t="s">
        <v>870</v>
      </c>
      <c r="Y147" s="3" t="s">
        <v>161</v>
      </c>
      <c r="Z147" s="3" t="s">
        <v>2070</v>
      </c>
      <c r="AA147" s="3" t="s">
        <v>2071</v>
      </c>
      <c r="AB147" s="3" t="s">
        <v>2072</v>
      </c>
      <c r="AC147" s="3" t="s">
        <v>2073</v>
      </c>
      <c r="AD147" s="215" t="s">
        <v>11</v>
      </c>
      <c r="AE147" s="216">
        <f t="shared" si="38"/>
        <v>28</v>
      </c>
      <c r="AF147" s="217">
        <f t="shared" si="30"/>
        <v>13</v>
      </c>
      <c r="AG147" s="204">
        <f t="shared" si="34"/>
        <v>1</v>
      </c>
      <c r="AH147" s="210">
        <v>1460</v>
      </c>
      <c r="AI147" s="200" t="s">
        <v>110</v>
      </c>
      <c r="AJ147" s="200" t="s">
        <v>161</v>
      </c>
      <c r="AK147" s="200" t="s">
        <v>2068</v>
      </c>
      <c r="AL147" s="200" t="s">
        <v>162</v>
      </c>
      <c r="AM147" s="200" t="s">
        <v>2069</v>
      </c>
      <c r="AN147" s="200" t="s">
        <v>163</v>
      </c>
      <c r="AO147" s="211" t="s">
        <v>11</v>
      </c>
      <c r="AP147" s="212">
        <f t="shared" si="39"/>
        <v>28</v>
      </c>
      <c r="AQ147" s="213">
        <f t="shared" si="31"/>
        <v>13</v>
      </c>
      <c r="AR147" s="201">
        <f t="shared" si="35"/>
        <v>1</v>
      </c>
    </row>
    <row r="148" spans="1:44" ht="31.5" customHeight="1" x14ac:dyDescent="0.25">
      <c r="A148" s="207">
        <v>1470</v>
      </c>
      <c r="B148" s="197" t="str">
        <f>IF(Accueil!$H$49=1,M148,IF(Accueil!$H$49=2,X148,IF(Accueil!$H$49=3,AI148,M148)))</f>
        <v>Indigo</v>
      </c>
      <c r="C148" s="197" t="str">
        <f>IF(Accueil!$H$49=1,N148,IF(Accueil!$H$49=2,Y148,IF(Accueil!$H$49=3,AJ148,N148)))</f>
        <v>Cristal</v>
      </c>
      <c r="D148" s="197" t="str">
        <f>IF(Accueil!$H$49=1,O148,IF(Accueil!$H$49=2,Z148,IF(Accueil!$H$49=3,AK148,O148)))</f>
        <v>besoin de se connecter au champ quantique (nombres /formes / géométrie sacrée)</v>
      </c>
      <c r="E148" s="197" t="str">
        <f>IF(Accueil!$H$49=1,P148,IF(Accueil!$H$49=2,AA148,IF(Accueil!$H$49=3,AL148,P148)))</f>
        <v>attaché à la matière / dans son corps / gérer les informations de la matière et du corps</v>
      </c>
      <c r="F148" s="197" t="str">
        <f>IF(Accueil!$H$49=1,Q148,IF(Accueil!$H$49=2,AB148,IF(Accueil!$H$49=3,AM148,Q148)))</f>
        <v>mental connecté au champ quantique / maîtrise et gestion de l’information</v>
      </c>
      <c r="G148" s="197" t="str">
        <f>IF(Accueil!$H$49=1,R148,IF(Accueil!$H$49=2,AC148,IF(Accueil!$H$49=3,AN148,R148)))</f>
        <v>submergé d’informations / dispersion</v>
      </c>
      <c r="H148" s="208" t="s">
        <v>11</v>
      </c>
      <c r="I148" s="206">
        <f t="shared" si="36"/>
        <v>28</v>
      </c>
      <c r="J148" s="209">
        <f t="shared" si="28"/>
        <v>13</v>
      </c>
      <c r="K148" s="198">
        <f t="shared" si="32"/>
        <v>1</v>
      </c>
      <c r="L148" s="210">
        <v>1470</v>
      </c>
      <c r="M148" s="200" t="s">
        <v>110</v>
      </c>
      <c r="N148" s="200" t="s">
        <v>161</v>
      </c>
      <c r="O148" s="200" t="s">
        <v>2074</v>
      </c>
      <c r="P148" s="200" t="s">
        <v>2075</v>
      </c>
      <c r="Q148" s="200" t="s">
        <v>2076</v>
      </c>
      <c r="R148" s="200" t="s">
        <v>2077</v>
      </c>
      <c r="S148" s="211" t="s">
        <v>11</v>
      </c>
      <c r="T148" s="212">
        <f t="shared" si="37"/>
        <v>28</v>
      </c>
      <c r="U148" s="213">
        <f t="shared" si="29"/>
        <v>13</v>
      </c>
      <c r="V148" s="201">
        <f t="shared" si="33"/>
        <v>1</v>
      </c>
      <c r="W148" s="214">
        <v>1470</v>
      </c>
      <c r="X148" s="3" t="s">
        <v>870</v>
      </c>
      <c r="Y148" s="3" t="s">
        <v>161</v>
      </c>
      <c r="Z148" s="3" t="s">
        <v>2078</v>
      </c>
      <c r="AA148" s="3" t="s">
        <v>2079</v>
      </c>
      <c r="AB148" s="3" t="s">
        <v>2080</v>
      </c>
      <c r="AC148" s="3" t="s">
        <v>2081</v>
      </c>
      <c r="AD148" s="215" t="s">
        <v>11</v>
      </c>
      <c r="AE148" s="216">
        <f t="shared" si="38"/>
        <v>28</v>
      </c>
      <c r="AF148" s="217">
        <f t="shared" si="30"/>
        <v>13</v>
      </c>
      <c r="AG148" s="204">
        <f t="shared" si="34"/>
        <v>1</v>
      </c>
      <c r="AH148" s="210">
        <v>1470</v>
      </c>
      <c r="AI148" s="200" t="s">
        <v>110</v>
      </c>
      <c r="AJ148" s="200" t="s">
        <v>161</v>
      </c>
      <c r="AK148" s="200" t="s">
        <v>2074</v>
      </c>
      <c r="AL148" s="200" t="s">
        <v>2075</v>
      </c>
      <c r="AM148" s="200" t="s">
        <v>2076</v>
      </c>
      <c r="AN148" s="200" t="s">
        <v>2077</v>
      </c>
      <c r="AO148" s="211" t="s">
        <v>11</v>
      </c>
      <c r="AP148" s="212">
        <f t="shared" si="39"/>
        <v>28</v>
      </c>
      <c r="AQ148" s="213">
        <f t="shared" si="31"/>
        <v>13</v>
      </c>
      <c r="AR148" s="201">
        <f t="shared" si="35"/>
        <v>1</v>
      </c>
    </row>
    <row r="149" spans="1:44" ht="31.5" customHeight="1" x14ac:dyDescent="0.25">
      <c r="A149" s="207">
        <v>1480</v>
      </c>
      <c r="B149" s="197" t="str">
        <f>IF(Accueil!$H$49=1,M149,IF(Accueil!$H$49=2,X149,IF(Accueil!$H$49=3,AI149,M149)))</f>
        <v>Indigo</v>
      </c>
      <c r="C149" s="197" t="str">
        <f>IF(Accueil!$H$49=1,N149,IF(Accueil!$H$49=2,Y149,IF(Accueil!$H$49=3,AJ149,N149)))</f>
        <v>Cristal</v>
      </c>
      <c r="D149" s="197" t="str">
        <f>IF(Accueil!$H$49=1,O149,IF(Accueil!$H$49=2,Z149,IF(Accueil!$H$49=3,AK149,O149)))</f>
        <v>besoin de structurer l'information</v>
      </c>
      <c r="E149" s="197" t="str">
        <f>IF(Accueil!$H$49=1,P149,IF(Accueil!$H$49=2,AA149,IF(Accueil!$H$49=3,AL149,P149)))</f>
        <v>manque de structure mentale / éclectisme</v>
      </c>
      <c r="F149" s="197" t="str">
        <f>IF(Accueil!$H$49=1,Q149,IF(Accueil!$H$49=2,AB149,IF(Accueil!$H$49=3,AM149,Q149)))</f>
        <v>capacité à synthétiser l'information</v>
      </c>
      <c r="G149" s="197" t="str">
        <f>IF(Accueil!$H$49=1,R149,IF(Accueil!$H$49=2,AC149,IF(Accueil!$H$49=3,AN149,R149)))</f>
        <v>mental partant dans tous les sens / mélanger toutes les idées / tous les concepts</v>
      </c>
      <c r="H149" s="198" t="s">
        <v>11</v>
      </c>
      <c r="I149" s="206">
        <f t="shared" si="36"/>
        <v>28</v>
      </c>
      <c r="J149" s="209">
        <f t="shared" si="28"/>
        <v>13</v>
      </c>
      <c r="K149" s="198">
        <f t="shared" si="32"/>
        <v>1</v>
      </c>
      <c r="L149" s="210">
        <v>1480</v>
      </c>
      <c r="M149" s="200" t="s">
        <v>110</v>
      </c>
      <c r="N149" s="200" t="s">
        <v>161</v>
      </c>
      <c r="O149" s="200" t="s">
        <v>164</v>
      </c>
      <c r="P149" s="200" t="s">
        <v>2082</v>
      </c>
      <c r="Q149" s="200" t="s">
        <v>165</v>
      </c>
      <c r="R149" s="200" t="s">
        <v>2083</v>
      </c>
      <c r="S149" s="201" t="s">
        <v>11</v>
      </c>
      <c r="T149" s="212">
        <f t="shared" si="37"/>
        <v>28</v>
      </c>
      <c r="U149" s="213">
        <f t="shared" si="29"/>
        <v>13</v>
      </c>
      <c r="V149" s="201">
        <f t="shared" si="33"/>
        <v>1</v>
      </c>
      <c r="W149" s="214">
        <v>1480</v>
      </c>
      <c r="X149" s="3" t="s">
        <v>870</v>
      </c>
      <c r="Y149" s="3" t="s">
        <v>161</v>
      </c>
      <c r="Z149" s="3" t="s">
        <v>2084</v>
      </c>
      <c r="AA149" s="3" t="s">
        <v>2085</v>
      </c>
      <c r="AB149" s="3" t="s">
        <v>2086</v>
      </c>
      <c r="AC149" s="3" t="s">
        <v>2087</v>
      </c>
      <c r="AD149" s="204" t="s">
        <v>11</v>
      </c>
      <c r="AE149" s="216">
        <f t="shared" si="38"/>
        <v>28</v>
      </c>
      <c r="AF149" s="217">
        <f t="shared" si="30"/>
        <v>13</v>
      </c>
      <c r="AG149" s="204">
        <f t="shared" si="34"/>
        <v>1</v>
      </c>
      <c r="AH149" s="210">
        <v>1480</v>
      </c>
      <c r="AI149" s="200" t="s">
        <v>110</v>
      </c>
      <c r="AJ149" s="200" t="s">
        <v>161</v>
      </c>
      <c r="AK149" s="200" t="s">
        <v>164</v>
      </c>
      <c r="AL149" s="200" t="s">
        <v>2082</v>
      </c>
      <c r="AM149" s="200" t="s">
        <v>165</v>
      </c>
      <c r="AN149" s="200" t="s">
        <v>2083</v>
      </c>
      <c r="AO149" s="201" t="s">
        <v>11</v>
      </c>
      <c r="AP149" s="212">
        <f t="shared" si="39"/>
        <v>28</v>
      </c>
      <c r="AQ149" s="213">
        <f t="shared" si="31"/>
        <v>13</v>
      </c>
      <c r="AR149" s="201">
        <f t="shared" si="35"/>
        <v>1</v>
      </c>
    </row>
    <row r="150" spans="1:44" ht="31.5" customHeight="1" x14ac:dyDescent="0.25">
      <c r="A150" s="207">
        <v>1490</v>
      </c>
      <c r="B150" s="197" t="str">
        <f>IF(Accueil!$H$49=1,M150,IF(Accueil!$H$49=2,X150,IF(Accueil!$H$49=3,AI150,M150)))</f>
        <v>Indigo</v>
      </c>
      <c r="C150" s="197" t="str">
        <f>IF(Accueil!$H$49=1,N150,IF(Accueil!$H$49=2,Y150,IF(Accueil!$H$49=3,AJ150,N150)))</f>
        <v>Cristal</v>
      </c>
      <c r="D150" s="197" t="str">
        <f>IF(Accueil!$H$49=1,O150,IF(Accueil!$H$49=2,Z150,IF(Accueil!$H$49=3,AK150,O150)))</f>
        <v>besoin de détachement / besoin de prendre de la distance</v>
      </c>
      <c r="E150" s="197" t="str">
        <f>IF(Accueil!$H$49=1,P150,IF(Accueil!$H$49=2,AA150,IF(Accueil!$H$49=3,AL150,P150)))</f>
        <v>être calme pour se connecter à son intériorité</v>
      </c>
      <c r="F150" s="197" t="str">
        <f>IF(Accueil!$H$49=1,Q150,IF(Accueil!$H$49=2,AB150,IF(Accueil!$H$49=3,AM150,Q150)))</f>
        <v>connexion au spirituel / connexion à son moi profond / être paisible</v>
      </c>
      <c r="G150" s="197" t="str">
        <f>IF(Accueil!$H$49=1,R150,IF(Accueil!$H$49=2,AC150,IF(Accueil!$H$49=3,AN150,R150)))</f>
        <v>fuite dans la spiritualité</v>
      </c>
      <c r="H150" s="198" t="s">
        <v>132</v>
      </c>
      <c r="I150" s="206">
        <f t="shared" si="36"/>
        <v>28</v>
      </c>
      <c r="J150" s="209">
        <f t="shared" si="28"/>
        <v>13</v>
      </c>
      <c r="K150" s="198">
        <f t="shared" si="32"/>
        <v>1</v>
      </c>
      <c r="L150" s="210">
        <v>1490</v>
      </c>
      <c r="M150" s="200" t="s">
        <v>110</v>
      </c>
      <c r="N150" s="200" t="s">
        <v>161</v>
      </c>
      <c r="O150" s="201" t="s">
        <v>2088</v>
      </c>
      <c r="P150" s="201" t="s">
        <v>166</v>
      </c>
      <c r="Q150" s="200" t="s">
        <v>2089</v>
      </c>
      <c r="R150" s="200" t="s">
        <v>167</v>
      </c>
      <c r="S150" s="201" t="s">
        <v>132</v>
      </c>
      <c r="T150" s="212">
        <f t="shared" si="37"/>
        <v>28</v>
      </c>
      <c r="U150" s="213">
        <f t="shared" si="29"/>
        <v>13</v>
      </c>
      <c r="V150" s="201">
        <f t="shared" si="33"/>
        <v>1</v>
      </c>
      <c r="W150" s="214">
        <v>1490</v>
      </c>
      <c r="X150" s="3" t="s">
        <v>870</v>
      </c>
      <c r="Y150" s="3" t="s">
        <v>161</v>
      </c>
      <c r="Z150" s="5" t="s">
        <v>2090</v>
      </c>
      <c r="AA150" s="5" t="s">
        <v>2091</v>
      </c>
      <c r="AB150" s="3" t="s">
        <v>2092</v>
      </c>
      <c r="AC150" s="3" t="s">
        <v>2093</v>
      </c>
      <c r="AD150" s="204" t="s">
        <v>132</v>
      </c>
      <c r="AE150" s="216">
        <f t="shared" si="38"/>
        <v>28</v>
      </c>
      <c r="AF150" s="217">
        <f t="shared" si="30"/>
        <v>13</v>
      </c>
      <c r="AG150" s="204">
        <f t="shared" si="34"/>
        <v>1</v>
      </c>
      <c r="AH150" s="210">
        <v>1490</v>
      </c>
      <c r="AI150" s="200" t="s">
        <v>110</v>
      </c>
      <c r="AJ150" s="200" t="s">
        <v>161</v>
      </c>
      <c r="AK150" s="201" t="s">
        <v>2088</v>
      </c>
      <c r="AL150" s="201" t="s">
        <v>166</v>
      </c>
      <c r="AM150" s="200" t="s">
        <v>2089</v>
      </c>
      <c r="AN150" s="200" t="s">
        <v>167</v>
      </c>
      <c r="AO150" s="201" t="s">
        <v>132</v>
      </c>
      <c r="AP150" s="212">
        <f t="shared" si="39"/>
        <v>28</v>
      </c>
      <c r="AQ150" s="213">
        <f t="shared" si="31"/>
        <v>13</v>
      </c>
      <c r="AR150" s="201">
        <f t="shared" si="35"/>
        <v>1</v>
      </c>
    </row>
    <row r="151" spans="1:44" ht="31.5" customHeight="1" x14ac:dyDescent="0.25">
      <c r="A151" s="207">
        <v>1500</v>
      </c>
      <c r="B151" s="197" t="str">
        <f>IF(Accueil!$H$49=1,M151,IF(Accueil!$H$49=2,X151,IF(Accueil!$H$49=3,AI151,M151)))</f>
        <v>Pourpre</v>
      </c>
      <c r="C151" s="197" t="str">
        <f>IF(Accueil!$H$49=1,N151,IF(Accueil!$H$49=2,Y151,IF(Accueil!$H$49=3,AJ151,N151)))</f>
        <v>Cristal</v>
      </c>
      <c r="D151" s="197" t="str">
        <f>IF(Accueil!$H$49=1,O151,IF(Accueil!$H$49=2,Z151,IF(Accueil!$H$49=3,AK151,O151)))</f>
        <v>besoin d'intégrer les expériences vécues dans son corps</v>
      </c>
      <c r="E151" s="197" t="str">
        <f>IF(Accueil!$H$49=1,P151,IF(Accueil!$H$49=2,AA151,IF(Accueil!$H$49=3,AL151,P151)))</f>
        <v>refus d'intégrer dans son corps / tout reste dans la tête</v>
      </c>
      <c r="F151" s="197" t="str">
        <f>IF(Accueil!$H$49=1,Q151,IF(Accueil!$H$49=2,AB151,IF(Accueil!$H$49=3,AM151,Q151)))</f>
        <v>acceptation et intégration du vécu / résilience</v>
      </c>
      <c r="G151" s="197" t="str">
        <f>IF(Accueil!$H$49=1,R151,IF(Accueil!$H$49=2,AC151,IF(Accueil!$H$49=3,AN151,R151)))</f>
        <v>résistance aux expériences vécues / ne pas en faire profiter le corps</v>
      </c>
      <c r="H151" s="198" t="s">
        <v>14</v>
      </c>
      <c r="I151" s="206">
        <f t="shared" si="36"/>
        <v>29</v>
      </c>
      <c r="J151" s="209">
        <f t="shared" si="28"/>
        <v>14</v>
      </c>
      <c r="K151" s="198">
        <f t="shared" si="32"/>
        <v>1</v>
      </c>
      <c r="L151" s="210">
        <v>1500</v>
      </c>
      <c r="M151" s="200" t="s">
        <v>121</v>
      </c>
      <c r="N151" s="200" t="s">
        <v>161</v>
      </c>
      <c r="O151" s="200" t="s">
        <v>168</v>
      </c>
      <c r="P151" s="200" t="s">
        <v>2094</v>
      </c>
      <c r="Q151" s="200" t="s">
        <v>2095</v>
      </c>
      <c r="R151" s="200" t="s">
        <v>2096</v>
      </c>
      <c r="S151" s="201" t="s">
        <v>14</v>
      </c>
      <c r="T151" s="212">
        <f t="shared" si="37"/>
        <v>29</v>
      </c>
      <c r="U151" s="213">
        <f t="shared" si="29"/>
        <v>14</v>
      </c>
      <c r="V151" s="201">
        <f t="shared" si="33"/>
        <v>1</v>
      </c>
      <c r="W151" s="214">
        <v>1500</v>
      </c>
      <c r="X151" s="3" t="s">
        <v>869</v>
      </c>
      <c r="Y151" s="3" t="s">
        <v>161</v>
      </c>
      <c r="Z151" s="3" t="s">
        <v>2097</v>
      </c>
      <c r="AA151" s="3" t="s">
        <v>2098</v>
      </c>
      <c r="AB151" s="3" t="s">
        <v>2099</v>
      </c>
      <c r="AC151" s="3" t="s">
        <v>2100</v>
      </c>
      <c r="AD151" s="204" t="s">
        <v>14</v>
      </c>
      <c r="AE151" s="216">
        <f t="shared" si="38"/>
        <v>29</v>
      </c>
      <c r="AF151" s="217">
        <f t="shared" si="30"/>
        <v>14</v>
      </c>
      <c r="AG151" s="204">
        <f t="shared" si="34"/>
        <v>1</v>
      </c>
      <c r="AH151" s="210">
        <v>1500</v>
      </c>
      <c r="AI151" s="200" t="s">
        <v>121</v>
      </c>
      <c r="AJ151" s="200" t="s">
        <v>161</v>
      </c>
      <c r="AK151" s="200" t="s">
        <v>168</v>
      </c>
      <c r="AL151" s="200" t="s">
        <v>2094</v>
      </c>
      <c r="AM151" s="200" t="s">
        <v>2095</v>
      </c>
      <c r="AN151" s="200" t="s">
        <v>2096</v>
      </c>
      <c r="AO151" s="201" t="s">
        <v>14</v>
      </c>
      <c r="AP151" s="212">
        <f t="shared" si="39"/>
        <v>29</v>
      </c>
      <c r="AQ151" s="213">
        <f t="shared" si="31"/>
        <v>14</v>
      </c>
      <c r="AR151" s="201">
        <f t="shared" si="35"/>
        <v>1</v>
      </c>
    </row>
    <row r="152" spans="1:44" ht="31.5" customHeight="1" x14ac:dyDescent="0.25">
      <c r="A152" s="207">
        <v>1510</v>
      </c>
      <c r="B152" s="197" t="str">
        <f>IF(Accueil!$H$49=1,M152,IF(Accueil!$H$49=2,X152,IF(Accueil!$H$49=3,AI152,M152)))</f>
        <v>Pourpre</v>
      </c>
      <c r="C152" s="197" t="str">
        <f>IF(Accueil!$H$49=1,N152,IF(Accueil!$H$49=2,Y152,IF(Accueil!$H$49=3,AJ152,N152)))</f>
        <v>Cristal</v>
      </c>
      <c r="D152" s="197" t="str">
        <f>IF(Accueil!$H$49=1,O152,IF(Accueil!$H$49=2,Z152,IF(Accueil!$H$49=3,AK152,O152)))</f>
        <v>besoin de densité du corps / capacité à se régénérer / ne plus générer de pensées</v>
      </c>
      <c r="E152" s="197" t="str">
        <f>IF(Accueil!$H$49=1,P152,IF(Accueil!$H$49=2,AA152,IF(Accueil!$H$49=3,AL152,P152)))</f>
        <v>capacité à déconnecter le mental du corps / imaginaire générant de la régénération</v>
      </c>
      <c r="F152" s="197" t="str">
        <f>IF(Accueil!$H$49=1,Q152,IF(Accueil!$H$49=2,AB152,IF(Accueil!$H$49=3,AM152,Q152)))</f>
        <v>intelligence du corps / confiance dans le corps / maîtrise de la régénération</v>
      </c>
      <c r="G152" s="197" t="str">
        <f>IF(Accueil!$H$49=1,R152,IF(Accueil!$H$49=2,AC152,IF(Accueil!$H$49=3,AN152,R152)))</f>
        <v>ne pas respecter les limites de son corps / négliger les besoins du corps</v>
      </c>
      <c r="H152" s="198" t="s">
        <v>14</v>
      </c>
      <c r="I152" s="206">
        <f t="shared" si="36"/>
        <v>29</v>
      </c>
      <c r="J152" s="209">
        <f t="shared" si="28"/>
        <v>14</v>
      </c>
      <c r="K152" s="198">
        <f t="shared" si="32"/>
        <v>1</v>
      </c>
      <c r="L152" s="210">
        <v>1510</v>
      </c>
      <c r="M152" s="200" t="s">
        <v>121</v>
      </c>
      <c r="N152" s="200" t="s">
        <v>161</v>
      </c>
      <c r="O152" s="200" t="s">
        <v>2101</v>
      </c>
      <c r="P152" s="200" t="s">
        <v>2102</v>
      </c>
      <c r="Q152" s="200" t="s">
        <v>2103</v>
      </c>
      <c r="R152" s="200" t="s">
        <v>2104</v>
      </c>
      <c r="S152" s="201" t="s">
        <v>14</v>
      </c>
      <c r="T152" s="212">
        <f t="shared" si="37"/>
        <v>29</v>
      </c>
      <c r="U152" s="213">
        <f t="shared" si="29"/>
        <v>14</v>
      </c>
      <c r="V152" s="201">
        <f t="shared" si="33"/>
        <v>1</v>
      </c>
      <c r="W152" s="214">
        <v>1510</v>
      </c>
      <c r="X152" s="3" t="s">
        <v>869</v>
      </c>
      <c r="Y152" s="3" t="s">
        <v>161</v>
      </c>
      <c r="Z152" s="3" t="s">
        <v>2105</v>
      </c>
      <c r="AA152" s="3" t="s">
        <v>2106</v>
      </c>
      <c r="AB152" s="3" t="s">
        <v>2107</v>
      </c>
      <c r="AC152" s="3" t="s">
        <v>2108</v>
      </c>
      <c r="AD152" s="204" t="s">
        <v>14</v>
      </c>
      <c r="AE152" s="216">
        <f t="shared" si="38"/>
        <v>29</v>
      </c>
      <c r="AF152" s="217">
        <f t="shared" si="30"/>
        <v>14</v>
      </c>
      <c r="AG152" s="204">
        <f t="shared" si="34"/>
        <v>1</v>
      </c>
      <c r="AH152" s="210">
        <v>1510</v>
      </c>
      <c r="AI152" s="200" t="s">
        <v>121</v>
      </c>
      <c r="AJ152" s="200" t="s">
        <v>161</v>
      </c>
      <c r="AK152" s="200" t="s">
        <v>2101</v>
      </c>
      <c r="AL152" s="200" t="s">
        <v>2102</v>
      </c>
      <c r="AM152" s="200" t="s">
        <v>2103</v>
      </c>
      <c r="AN152" s="200" t="s">
        <v>2104</v>
      </c>
      <c r="AO152" s="201" t="s">
        <v>14</v>
      </c>
      <c r="AP152" s="212">
        <f t="shared" si="39"/>
        <v>29</v>
      </c>
      <c r="AQ152" s="213">
        <f t="shared" si="31"/>
        <v>14</v>
      </c>
      <c r="AR152" s="201">
        <f t="shared" si="35"/>
        <v>1</v>
      </c>
    </row>
    <row r="153" spans="1:44" ht="31.5" customHeight="1" x14ac:dyDescent="0.25">
      <c r="A153" s="207">
        <v>1520</v>
      </c>
      <c r="B153" s="197" t="str">
        <f>IF(Accueil!$H$49=1,M153,IF(Accueil!$H$49=2,X153,IF(Accueil!$H$49=3,AI153,M153)))</f>
        <v>Pourpre</v>
      </c>
      <c r="C153" s="197" t="str">
        <f>IF(Accueil!$H$49=1,N153,IF(Accueil!$H$49=2,Y153,IF(Accueil!$H$49=3,AJ153,N153)))</f>
        <v>Cristal</v>
      </c>
      <c r="D153" s="197" t="str">
        <f>IF(Accueil!$H$49=1,O153,IF(Accueil!$H$49=2,Z153,IF(Accueil!$H$49=3,AK153,O153)))</f>
        <v>besoin d'être une autorité exemplaire / besoin d'écouter son cœur</v>
      </c>
      <c r="E153" s="197" t="str">
        <f>IF(Accueil!$H$49=1,P153,IF(Accueil!$H$49=2,AA153,IF(Accueil!$H$49=3,AL153,P153)))</f>
        <v>ne pas écouter son cœur</v>
      </c>
      <c r="F153" s="197" t="str">
        <f>IF(Accueil!$H$49=1,Q153,IF(Accueil!$H$49=2,AB153,IF(Accueil!$H$49=3,AM153,Q153)))</f>
        <v>écoute du cœur / être un leader charismatique</v>
      </c>
      <c r="G153" s="197" t="str">
        <f>IF(Accueil!$H$49=1,R153,IF(Accueil!$H$49=2,AC153,IF(Accueil!$H$49=3,AN153,R153)))</f>
        <v>négliger les besoins du cœur / diriger les autres sans cœur</v>
      </c>
      <c r="H153" s="198" t="s">
        <v>14</v>
      </c>
      <c r="I153" s="206">
        <f t="shared" si="36"/>
        <v>29</v>
      </c>
      <c r="J153" s="209">
        <f t="shared" si="28"/>
        <v>14</v>
      </c>
      <c r="K153" s="198">
        <f t="shared" si="32"/>
        <v>1</v>
      </c>
      <c r="L153" s="210">
        <v>1520</v>
      </c>
      <c r="M153" s="200" t="s">
        <v>121</v>
      </c>
      <c r="N153" s="200" t="s">
        <v>161</v>
      </c>
      <c r="O153" s="200" t="s">
        <v>2109</v>
      </c>
      <c r="P153" s="200" t="s">
        <v>169</v>
      </c>
      <c r="Q153" s="200" t="s">
        <v>2110</v>
      </c>
      <c r="R153" s="200" t="s">
        <v>2111</v>
      </c>
      <c r="S153" s="201" t="s">
        <v>14</v>
      </c>
      <c r="T153" s="212">
        <f t="shared" si="37"/>
        <v>29</v>
      </c>
      <c r="U153" s="213">
        <f t="shared" si="29"/>
        <v>14</v>
      </c>
      <c r="V153" s="201">
        <f t="shared" si="33"/>
        <v>1</v>
      </c>
      <c r="W153" s="214">
        <v>1520</v>
      </c>
      <c r="X153" s="3" t="s">
        <v>869</v>
      </c>
      <c r="Y153" s="3" t="s">
        <v>161</v>
      </c>
      <c r="Z153" s="3" t="s">
        <v>2112</v>
      </c>
      <c r="AA153" s="3" t="s">
        <v>2113</v>
      </c>
      <c r="AB153" s="3" t="s">
        <v>2114</v>
      </c>
      <c r="AC153" s="3" t="s">
        <v>2115</v>
      </c>
      <c r="AD153" s="204" t="s">
        <v>14</v>
      </c>
      <c r="AE153" s="216">
        <f t="shared" si="38"/>
        <v>29</v>
      </c>
      <c r="AF153" s="217">
        <f t="shared" si="30"/>
        <v>14</v>
      </c>
      <c r="AG153" s="204">
        <f t="shared" si="34"/>
        <v>1</v>
      </c>
      <c r="AH153" s="210">
        <v>1520</v>
      </c>
      <c r="AI153" s="200" t="s">
        <v>121</v>
      </c>
      <c r="AJ153" s="200" t="s">
        <v>161</v>
      </c>
      <c r="AK153" s="200" t="s">
        <v>2109</v>
      </c>
      <c r="AL153" s="200" t="s">
        <v>169</v>
      </c>
      <c r="AM153" s="200" t="s">
        <v>2110</v>
      </c>
      <c r="AN153" s="200" t="s">
        <v>2111</v>
      </c>
      <c r="AO153" s="201" t="s">
        <v>14</v>
      </c>
      <c r="AP153" s="212">
        <f t="shared" si="39"/>
        <v>29</v>
      </c>
      <c r="AQ153" s="213">
        <f t="shared" si="31"/>
        <v>14</v>
      </c>
      <c r="AR153" s="201">
        <f t="shared" si="35"/>
        <v>1</v>
      </c>
    </row>
    <row r="154" spans="1:44" ht="31.5" customHeight="1" x14ac:dyDescent="0.25">
      <c r="A154" s="207">
        <v>1530</v>
      </c>
      <c r="B154" s="197" t="str">
        <f>IF(Accueil!$H$49=1,M154,IF(Accueil!$H$49=2,X154,IF(Accueil!$H$49=3,AI154,M154)))</f>
        <v>Pourpre</v>
      </c>
      <c r="C154" s="197" t="str">
        <f>IF(Accueil!$H$49=1,N154,IF(Accueil!$H$49=2,Y154,IF(Accueil!$H$49=3,AJ154,N154)))</f>
        <v>Cristal</v>
      </c>
      <c r="D154" s="197" t="str">
        <f>IF(Accueil!$H$49=1,O154,IF(Accueil!$H$49=2,Z154,IF(Accueil!$H$49=3,AK154,O154)))</f>
        <v>besoin de faire une pause / cesser de reporter à plus tard ou de repousser les limites</v>
      </c>
      <c r="E154" s="197" t="str">
        <f>IF(Accueil!$H$49=1,P154,IF(Accueil!$H$49=2,AA154,IF(Accueil!$H$49=3,AL154,P154)))</f>
        <v>remplir le vide / peur du silence / besoin d'être hyperactif</v>
      </c>
      <c r="F154" s="197" t="str">
        <f>IF(Accueil!$H$49=1,Q154,IF(Accueil!$H$49=2,AB154,IF(Accueil!$H$49=3,AM154,Q154)))</f>
        <v>capacité à se remettre en question / à faire un "reset" / mourir à soi-même et renaître</v>
      </c>
      <c r="G154" s="197" t="str">
        <f>IF(Accueil!$H$49=1,R154,IF(Accueil!$H$49=2,AC154,IF(Accueil!$H$49=3,AN154,R154)))</f>
        <v>besoin de se sentir vivant par peur ou refus de la mort / ou du vide existentiel</v>
      </c>
      <c r="H154" s="198" t="s">
        <v>132</v>
      </c>
      <c r="I154" s="206">
        <f t="shared" si="36"/>
        <v>29</v>
      </c>
      <c r="J154" s="209">
        <f t="shared" si="28"/>
        <v>14</v>
      </c>
      <c r="K154" s="198">
        <f t="shared" si="32"/>
        <v>1</v>
      </c>
      <c r="L154" s="210">
        <v>1530</v>
      </c>
      <c r="M154" s="200" t="s">
        <v>121</v>
      </c>
      <c r="N154" s="200" t="s">
        <v>161</v>
      </c>
      <c r="O154" s="200" t="s">
        <v>2116</v>
      </c>
      <c r="P154" s="200" t="s">
        <v>2117</v>
      </c>
      <c r="Q154" s="200" t="s">
        <v>2118</v>
      </c>
      <c r="R154" s="200" t="s">
        <v>2119</v>
      </c>
      <c r="S154" s="201" t="s">
        <v>132</v>
      </c>
      <c r="T154" s="212">
        <f t="shared" si="37"/>
        <v>29</v>
      </c>
      <c r="U154" s="213">
        <f t="shared" si="29"/>
        <v>14</v>
      </c>
      <c r="V154" s="201">
        <f t="shared" si="33"/>
        <v>1</v>
      </c>
      <c r="W154" s="214">
        <v>1530</v>
      </c>
      <c r="X154" s="3" t="s">
        <v>869</v>
      </c>
      <c r="Y154" s="3" t="s">
        <v>161</v>
      </c>
      <c r="Z154" s="3" t="s">
        <v>2120</v>
      </c>
      <c r="AA154" s="3" t="s">
        <v>2121</v>
      </c>
      <c r="AB154" s="3" t="s">
        <v>2122</v>
      </c>
      <c r="AC154" s="3" t="s">
        <v>2123</v>
      </c>
      <c r="AD154" s="204" t="s">
        <v>132</v>
      </c>
      <c r="AE154" s="216">
        <f t="shared" si="38"/>
        <v>29</v>
      </c>
      <c r="AF154" s="217">
        <f t="shared" si="30"/>
        <v>14</v>
      </c>
      <c r="AG154" s="204">
        <f t="shared" si="34"/>
        <v>1</v>
      </c>
      <c r="AH154" s="210">
        <v>1530</v>
      </c>
      <c r="AI154" s="200" t="s">
        <v>121</v>
      </c>
      <c r="AJ154" s="200" t="s">
        <v>161</v>
      </c>
      <c r="AK154" s="200" t="s">
        <v>2116</v>
      </c>
      <c r="AL154" s="200" t="s">
        <v>2117</v>
      </c>
      <c r="AM154" s="200" t="s">
        <v>2118</v>
      </c>
      <c r="AN154" s="200" t="s">
        <v>2119</v>
      </c>
      <c r="AO154" s="201" t="s">
        <v>132</v>
      </c>
      <c r="AP154" s="212">
        <f t="shared" si="39"/>
        <v>29</v>
      </c>
      <c r="AQ154" s="213">
        <f t="shared" si="31"/>
        <v>14</v>
      </c>
      <c r="AR154" s="201">
        <f t="shared" si="35"/>
        <v>1</v>
      </c>
    </row>
    <row r="155" spans="1:44" ht="31.5" customHeight="1" x14ac:dyDescent="0.25">
      <c r="A155" s="207">
        <v>1540</v>
      </c>
      <c r="B155" s="197" t="str">
        <f>IF(Accueil!$H$49=1,M155,IF(Accueil!$H$49=2,X155,IF(Accueil!$H$49=3,AI155,M155)))</f>
        <v>Magenta</v>
      </c>
      <c r="C155" s="197" t="str">
        <f>IF(Accueil!$H$49=1,N155,IF(Accueil!$H$49=2,Y155,IF(Accueil!$H$49=3,AJ155,N155)))</f>
        <v>diamant</v>
      </c>
      <c r="D155" s="197" t="str">
        <f>IF(Accueil!$H$49=1,O155,IF(Accueil!$H$49=2,Z155,IF(Accueil!$H$49=3,AK155,O155)))</f>
        <v>besoin de voir tous les possibles / lucidité</v>
      </c>
      <c r="E155" s="197" t="str">
        <f>IF(Accueil!$H$49=1,P155,IF(Accueil!$H$49=2,AA155,IF(Accueil!$H$49=3,AL155,P155)))</f>
        <v xml:space="preserve">se concentrer sur une seule chose à la fois / pensée linéaire / raisonnement </v>
      </c>
      <c r="F155" s="197" t="str">
        <f>IF(Accueil!$H$49=1,Q155,IF(Accueil!$H$49=2,AB155,IF(Accueil!$H$49=3,AM155,Q155)))</f>
        <v>sortir des conditionnements / maîtrise des limites / percevoir la direction adéquate</v>
      </c>
      <c r="G155" s="197" t="str">
        <f>IF(Accueil!$H$49=1,R155,IF(Accueil!$H$49=2,AC155,IF(Accueil!$H$49=3,AN155,R155)))</f>
        <v>besoin de repousser les limites / de se dépasser</v>
      </c>
      <c r="H155" s="198" t="s">
        <v>11</v>
      </c>
      <c r="I155" s="206">
        <f t="shared" si="36"/>
        <v>30</v>
      </c>
      <c r="J155" s="209">
        <f t="shared" si="28"/>
        <v>15</v>
      </c>
      <c r="K155" s="198">
        <f t="shared" si="32"/>
        <v>1</v>
      </c>
      <c r="L155" s="210">
        <v>1540</v>
      </c>
      <c r="M155" s="200" t="s">
        <v>125</v>
      </c>
      <c r="N155" s="200" t="s">
        <v>170</v>
      </c>
      <c r="O155" s="200" t="s">
        <v>2124</v>
      </c>
      <c r="P155" s="200" t="s">
        <v>2125</v>
      </c>
      <c r="Q155" s="200" t="s">
        <v>2126</v>
      </c>
      <c r="R155" s="200" t="s">
        <v>2127</v>
      </c>
      <c r="S155" s="201" t="s">
        <v>11</v>
      </c>
      <c r="T155" s="212">
        <f t="shared" si="37"/>
        <v>30</v>
      </c>
      <c r="U155" s="213">
        <f t="shared" si="29"/>
        <v>15</v>
      </c>
      <c r="V155" s="201">
        <f t="shared" si="33"/>
        <v>1</v>
      </c>
      <c r="W155" s="214">
        <v>1540</v>
      </c>
      <c r="X155" s="3" t="s">
        <v>125</v>
      </c>
      <c r="Y155" s="3" t="s">
        <v>863</v>
      </c>
      <c r="Z155" s="3" t="s">
        <v>2128</v>
      </c>
      <c r="AA155" s="3" t="s">
        <v>2129</v>
      </c>
      <c r="AB155" s="3" t="s">
        <v>2130</v>
      </c>
      <c r="AC155" s="3" t="s">
        <v>2131</v>
      </c>
      <c r="AD155" s="204" t="s">
        <v>11</v>
      </c>
      <c r="AE155" s="216">
        <f t="shared" si="38"/>
        <v>30</v>
      </c>
      <c r="AF155" s="217">
        <f t="shared" si="30"/>
        <v>15</v>
      </c>
      <c r="AG155" s="204">
        <f t="shared" si="34"/>
        <v>1</v>
      </c>
      <c r="AH155" s="210">
        <v>1540</v>
      </c>
      <c r="AI155" s="200" t="s">
        <v>125</v>
      </c>
      <c r="AJ155" s="200" t="s">
        <v>170</v>
      </c>
      <c r="AK155" s="200" t="s">
        <v>2124</v>
      </c>
      <c r="AL155" s="200" t="s">
        <v>2125</v>
      </c>
      <c r="AM155" s="200" t="s">
        <v>2126</v>
      </c>
      <c r="AN155" s="200" t="s">
        <v>2127</v>
      </c>
      <c r="AO155" s="201" t="s">
        <v>11</v>
      </c>
      <c r="AP155" s="212">
        <f t="shared" si="39"/>
        <v>30</v>
      </c>
      <c r="AQ155" s="213">
        <f t="shared" si="31"/>
        <v>15</v>
      </c>
      <c r="AR155" s="201">
        <f t="shared" si="35"/>
        <v>1</v>
      </c>
    </row>
    <row r="156" spans="1:44" ht="31.5" customHeight="1" x14ac:dyDescent="0.25">
      <c r="A156" s="207">
        <v>1550</v>
      </c>
      <c r="B156" s="197" t="str">
        <f>IF(Accueil!$H$49=1,M156,IF(Accueil!$H$49=2,X156,IF(Accueil!$H$49=3,AI156,M156)))</f>
        <v>Magenta</v>
      </c>
      <c r="C156" s="197" t="str">
        <f>IF(Accueil!$H$49=1,N156,IF(Accueil!$H$49=2,Y156,IF(Accueil!$H$49=3,AJ156,N156)))</f>
        <v>diamant</v>
      </c>
      <c r="D156" s="197" t="str">
        <f>IF(Accueil!$H$49=1,O156,IF(Accueil!$H$49=2,Z156,IF(Accueil!$H$49=3,AK156,O156)))</f>
        <v>besoin d'être dans son corps / présence en soi / sensation de puissance</v>
      </c>
      <c r="E156" s="197" t="str">
        <f>IF(Accueil!$H$49=1,P156,IF(Accueil!$H$49=2,AA156,IF(Accueil!$H$49=3,AL156,P156)))</f>
        <v>manque de confiance dans le corps / ne pas trop le sentir / ne pas être dans la réalité</v>
      </c>
      <c r="F156" s="197" t="str">
        <f>IF(Accueil!$H$49=1,Q156,IF(Accueil!$H$49=2,AB156,IF(Accueil!$H$49=3,AM156,Q156)))</f>
        <v>certitude dans ce que perçoit le corps / présent dans son corps / être soi-même</v>
      </c>
      <c r="G156" s="197" t="str">
        <f>IF(Accueil!$H$49=1,R156,IF(Accueil!$H$49=2,AC156,IF(Accueil!$H$49=3,AN156,R156)))</f>
        <v>se sentir exister / vouloir se faire remarquer / attirer l'attention</v>
      </c>
      <c r="H156" s="198" t="s">
        <v>132</v>
      </c>
      <c r="I156" s="206">
        <f t="shared" si="36"/>
        <v>30</v>
      </c>
      <c r="J156" s="209">
        <f t="shared" si="28"/>
        <v>15</v>
      </c>
      <c r="K156" s="198">
        <f t="shared" si="32"/>
        <v>1</v>
      </c>
      <c r="L156" s="210">
        <v>1550</v>
      </c>
      <c r="M156" s="200" t="s">
        <v>125</v>
      </c>
      <c r="N156" s="200" t="s">
        <v>170</v>
      </c>
      <c r="O156" s="200" t="s">
        <v>2132</v>
      </c>
      <c r="P156" s="200" t="s">
        <v>2133</v>
      </c>
      <c r="Q156" s="200" t="s">
        <v>2134</v>
      </c>
      <c r="R156" s="200" t="s">
        <v>2135</v>
      </c>
      <c r="S156" s="201" t="s">
        <v>132</v>
      </c>
      <c r="T156" s="212">
        <f t="shared" si="37"/>
        <v>30</v>
      </c>
      <c r="U156" s="213">
        <f t="shared" si="29"/>
        <v>15</v>
      </c>
      <c r="V156" s="201">
        <f t="shared" si="33"/>
        <v>1</v>
      </c>
      <c r="W156" s="214">
        <v>1550</v>
      </c>
      <c r="X156" s="3" t="s">
        <v>125</v>
      </c>
      <c r="Y156" s="3" t="s">
        <v>863</v>
      </c>
      <c r="Z156" s="3" t="s">
        <v>2136</v>
      </c>
      <c r="AA156" s="3" t="s">
        <v>2137</v>
      </c>
      <c r="AB156" s="3" t="s">
        <v>2138</v>
      </c>
      <c r="AC156" s="3" t="s">
        <v>2139</v>
      </c>
      <c r="AD156" s="204" t="s">
        <v>132</v>
      </c>
      <c r="AE156" s="216">
        <f t="shared" si="38"/>
        <v>30</v>
      </c>
      <c r="AF156" s="217">
        <f t="shared" si="30"/>
        <v>15</v>
      </c>
      <c r="AG156" s="204">
        <f t="shared" si="34"/>
        <v>1</v>
      </c>
      <c r="AH156" s="210">
        <v>1550</v>
      </c>
      <c r="AI156" s="200" t="s">
        <v>125</v>
      </c>
      <c r="AJ156" s="200" t="s">
        <v>170</v>
      </c>
      <c r="AK156" s="200" t="s">
        <v>2132</v>
      </c>
      <c r="AL156" s="200" t="s">
        <v>2133</v>
      </c>
      <c r="AM156" s="200" t="s">
        <v>2134</v>
      </c>
      <c r="AN156" s="200" t="s">
        <v>2135</v>
      </c>
      <c r="AO156" s="201" t="s">
        <v>132</v>
      </c>
      <c r="AP156" s="212">
        <f t="shared" si="39"/>
        <v>30</v>
      </c>
      <c r="AQ156" s="213">
        <f t="shared" si="31"/>
        <v>15</v>
      </c>
      <c r="AR156" s="201">
        <f t="shared" si="35"/>
        <v>1</v>
      </c>
    </row>
    <row r="157" spans="1:44" ht="31.5" customHeight="1" x14ac:dyDescent="0.25">
      <c r="A157" s="207">
        <v>1560</v>
      </c>
      <c r="B157" s="197" t="str">
        <f>IF(Accueil!$H$49=1,M157,IF(Accueil!$H$49=2,X157,IF(Accueil!$H$49=3,AI157,M157)))</f>
        <v>Noir</v>
      </c>
      <c r="C157" s="197" t="str">
        <f>IF(Accueil!$H$49=1,N157,IF(Accueil!$H$49=2,Y157,IF(Accueil!$H$49=3,AJ157,N157)))</f>
        <v>diamant</v>
      </c>
      <c r="D157" s="197" t="str">
        <f>IF(Accueil!$H$49=1,O157,IF(Accueil!$H$49=2,Z157,IF(Accueil!$H$49=3,AK157,O157)))</f>
        <v>besoin de se sentir en totale sécurité / densité énergétique / besoin de protection sur le plan spirituel</v>
      </c>
      <c r="E157" s="197" t="str">
        <f>IF(Accueil!$H$49=1,P157,IF(Accueil!$H$49=2,AA157,IF(Accueil!$H$49=3,AL157,P157)))</f>
        <v>manque de protection sur le plan spirituel / subir des attaques (entités / magie noire)</v>
      </c>
      <c r="F157" s="197" t="str">
        <f>IF(Accueil!$H$49=1,Q157,IF(Accueil!$H$49=2,AB157,IF(Accueil!$H$49=3,AM157,Q157)))</f>
        <v>percevoir au-delà des apparences / reliance spirituelle / équilibrer sur tous les plans</v>
      </c>
      <c r="G157" s="197" t="str">
        <f>IF(Accueil!$H$49=1,R157,IF(Accueil!$H$49=2,AC157,IF(Accueil!$H$49=3,AN157,R157)))</f>
        <v>percevoir tout ce qui dérange / mise en évidence des résistances et des incohérences</v>
      </c>
      <c r="H157" s="198" t="s">
        <v>14</v>
      </c>
      <c r="I157" s="206">
        <f t="shared" si="36"/>
        <v>31</v>
      </c>
      <c r="J157" s="209">
        <f t="shared" si="28"/>
        <v>1</v>
      </c>
      <c r="K157" s="198">
        <f t="shared" si="32"/>
        <v>2</v>
      </c>
      <c r="L157" s="210">
        <v>1560</v>
      </c>
      <c r="M157" s="200" t="s">
        <v>9</v>
      </c>
      <c r="N157" s="200" t="s">
        <v>170</v>
      </c>
      <c r="O157" s="200" t="s">
        <v>2140</v>
      </c>
      <c r="P157" s="200" t="s">
        <v>2141</v>
      </c>
      <c r="Q157" s="200" t="s">
        <v>2142</v>
      </c>
      <c r="R157" s="200" t="s">
        <v>2143</v>
      </c>
      <c r="S157" s="201" t="s">
        <v>14</v>
      </c>
      <c r="T157" s="212">
        <f t="shared" si="37"/>
        <v>31</v>
      </c>
      <c r="U157" s="213">
        <f t="shared" si="29"/>
        <v>1</v>
      </c>
      <c r="V157" s="201">
        <f t="shared" si="33"/>
        <v>2</v>
      </c>
      <c r="W157" s="214">
        <v>1560</v>
      </c>
      <c r="X157" s="3" t="s">
        <v>882</v>
      </c>
      <c r="Y157" s="3" t="s">
        <v>863</v>
      </c>
      <c r="Z157" s="3" t="s">
        <v>2144</v>
      </c>
      <c r="AA157" s="3" t="s">
        <v>2145</v>
      </c>
      <c r="AB157" s="3" t="s">
        <v>2146</v>
      </c>
      <c r="AC157" s="3" t="s">
        <v>2147</v>
      </c>
      <c r="AD157" s="204" t="s">
        <v>14</v>
      </c>
      <c r="AE157" s="216">
        <f t="shared" si="38"/>
        <v>31</v>
      </c>
      <c r="AF157" s="217">
        <f t="shared" si="30"/>
        <v>1</v>
      </c>
      <c r="AG157" s="204">
        <f t="shared" si="34"/>
        <v>2</v>
      </c>
      <c r="AH157" s="210">
        <v>1560</v>
      </c>
      <c r="AI157" s="200" t="s">
        <v>9</v>
      </c>
      <c r="AJ157" s="200" t="s">
        <v>170</v>
      </c>
      <c r="AK157" s="200" t="s">
        <v>2140</v>
      </c>
      <c r="AL157" s="200" t="s">
        <v>2141</v>
      </c>
      <c r="AM157" s="200" t="s">
        <v>2142</v>
      </c>
      <c r="AN157" s="200" t="s">
        <v>2143</v>
      </c>
      <c r="AO157" s="201" t="s">
        <v>14</v>
      </c>
      <c r="AP157" s="212">
        <f t="shared" si="39"/>
        <v>31</v>
      </c>
      <c r="AQ157" s="213">
        <f t="shared" si="31"/>
        <v>1</v>
      </c>
      <c r="AR157" s="201">
        <f t="shared" si="35"/>
        <v>2</v>
      </c>
    </row>
    <row r="158" spans="1:44" ht="31.5" customHeight="1" x14ac:dyDescent="0.25">
      <c r="A158" s="207">
        <v>1570</v>
      </c>
      <c r="B158" s="197" t="str">
        <f>IF(Accueil!$H$49=1,M158,IF(Accueil!$H$49=2,X158,IF(Accueil!$H$49=3,AI158,M158)))</f>
        <v>Noir</v>
      </c>
      <c r="C158" s="197" t="str">
        <f>IF(Accueil!$H$49=1,N158,IF(Accueil!$H$49=2,Y158,IF(Accueil!$H$49=3,AJ158,N158)))</f>
        <v>diamant</v>
      </c>
      <c r="D158" s="197" t="str">
        <f>IF(Accueil!$H$49=1,O158,IF(Accueil!$H$49=2,Z158,IF(Accueil!$H$49=3,AK158,O158)))</f>
        <v>besoin de lire des informations utiles et concrètes dans tous les plans</v>
      </c>
      <c r="E158" s="197" t="str">
        <f>IF(Accueil!$H$49=1,P158,IF(Accueil!$H$49=2,AA158,IF(Accueil!$H$49=3,AL158,P158)))</f>
        <v>retourner à son intériorité pour observer ce qui ne va pas</v>
      </c>
      <c r="F158" s="197" t="str">
        <f>IF(Accueil!$H$49=1,Q158,IF(Accueil!$H$49=2,AB158,IF(Accueil!$H$49=3,AM158,Q158)))</f>
        <v>savoir observer / décoder et transformer les informations dans le corps ou la matière</v>
      </c>
      <c r="G158" s="197" t="str">
        <f>IF(Accueil!$H$49=1,R158,IF(Accueil!$H$49=2,AC158,IF(Accueil!$H$49=3,AN158,R158)))</f>
        <v>résistance avant de passer à un autre palier de conscience / vouloir changer les autres</v>
      </c>
      <c r="H158" s="198" t="s">
        <v>132</v>
      </c>
      <c r="I158" s="206">
        <f t="shared" si="36"/>
        <v>31</v>
      </c>
      <c r="J158" s="209">
        <f t="shared" si="28"/>
        <v>1</v>
      </c>
      <c r="K158" s="198">
        <f t="shared" si="32"/>
        <v>2</v>
      </c>
      <c r="L158" s="210">
        <v>1570</v>
      </c>
      <c r="M158" s="200" t="s">
        <v>9</v>
      </c>
      <c r="N158" s="200" t="s">
        <v>170</v>
      </c>
      <c r="O158" s="200" t="s">
        <v>2148</v>
      </c>
      <c r="P158" s="200" t="s">
        <v>171</v>
      </c>
      <c r="Q158" s="200" t="s">
        <v>2149</v>
      </c>
      <c r="R158" s="200" t="s">
        <v>2150</v>
      </c>
      <c r="S158" s="201" t="s">
        <v>132</v>
      </c>
      <c r="T158" s="212">
        <f t="shared" si="37"/>
        <v>31</v>
      </c>
      <c r="U158" s="213">
        <f t="shared" si="29"/>
        <v>1</v>
      </c>
      <c r="V158" s="201">
        <f t="shared" si="33"/>
        <v>2</v>
      </c>
      <c r="W158" s="214">
        <v>1570</v>
      </c>
      <c r="X158" s="3" t="s">
        <v>882</v>
      </c>
      <c r="Y158" s="3" t="s">
        <v>863</v>
      </c>
      <c r="Z158" s="3" t="s">
        <v>2151</v>
      </c>
      <c r="AA158" s="3" t="s">
        <v>2152</v>
      </c>
      <c r="AB158" s="3" t="s">
        <v>2153</v>
      </c>
      <c r="AC158" s="3" t="s">
        <v>2154</v>
      </c>
      <c r="AD158" s="204" t="s">
        <v>132</v>
      </c>
      <c r="AE158" s="216">
        <f t="shared" si="38"/>
        <v>31</v>
      </c>
      <c r="AF158" s="217">
        <f t="shared" si="30"/>
        <v>1</v>
      </c>
      <c r="AG158" s="204">
        <f t="shared" si="34"/>
        <v>2</v>
      </c>
      <c r="AH158" s="210">
        <v>1570</v>
      </c>
      <c r="AI158" s="200" t="s">
        <v>9</v>
      </c>
      <c r="AJ158" s="200" t="s">
        <v>170</v>
      </c>
      <c r="AK158" s="200" t="s">
        <v>2148</v>
      </c>
      <c r="AL158" s="200" t="s">
        <v>171</v>
      </c>
      <c r="AM158" s="200" t="s">
        <v>2149</v>
      </c>
      <c r="AN158" s="200" t="s">
        <v>2150</v>
      </c>
      <c r="AO158" s="201" t="s">
        <v>132</v>
      </c>
      <c r="AP158" s="212">
        <f t="shared" si="39"/>
        <v>31</v>
      </c>
      <c r="AQ158" s="213">
        <f t="shared" si="31"/>
        <v>1</v>
      </c>
      <c r="AR158" s="201">
        <f t="shared" si="35"/>
        <v>2</v>
      </c>
    </row>
    <row r="159" spans="1:44" ht="31.5" customHeight="1" x14ac:dyDescent="0.25">
      <c r="A159" s="207">
        <v>1580</v>
      </c>
      <c r="B159" s="197" t="str">
        <f>IF(Accueil!$H$49=1,M159,IF(Accueil!$H$49=2,X159,IF(Accueil!$H$49=3,AI159,M159)))</f>
        <v>Brun</v>
      </c>
      <c r="C159" s="197" t="str">
        <f>IF(Accueil!$H$49=1,N159,IF(Accueil!$H$49=2,Y159,IF(Accueil!$H$49=3,AJ159,N159)))</f>
        <v>Blanc irisé</v>
      </c>
      <c r="D159" s="197" t="str">
        <f>IF(Accueil!$H$49=1,O159,IF(Accueil!$H$49=2,Z159,IF(Accueil!$H$49=3,AK159,O159)))</f>
        <v>besoin de prendre du recul sur le passé</v>
      </c>
      <c r="E159" s="197" t="str">
        <f>IF(Accueil!$H$49=1,P159,IF(Accueil!$H$49=2,AA159,IF(Accueil!$H$49=3,AL159,P159)))</f>
        <v>être dépendant des autres ou de son passé</v>
      </c>
      <c r="F159" s="197" t="str">
        <f>IF(Accueil!$H$49=1,Q159,IF(Accueil!$H$49=2,AB159,IF(Accueil!$H$49=3,AM159,Q159)))</f>
        <v>autonomie énergétique vis à vis des autres</v>
      </c>
      <c r="G159" s="197" t="str">
        <f>IF(Accueil!$H$49=1,R159,IF(Accueil!$H$49=2,AC159,IF(Accueil!$H$49=3,AN159,R159)))</f>
        <v>fuite en avant / tensions vis à vis des autres</v>
      </c>
      <c r="H159" s="198" t="s">
        <v>11</v>
      </c>
      <c r="I159" s="206">
        <f t="shared" si="36"/>
        <v>32</v>
      </c>
      <c r="J159" s="209">
        <f t="shared" si="28"/>
        <v>2</v>
      </c>
      <c r="K159" s="198">
        <f t="shared" si="32"/>
        <v>2</v>
      </c>
      <c r="L159" s="210">
        <v>1580</v>
      </c>
      <c r="M159" s="200" t="s">
        <v>20</v>
      </c>
      <c r="N159" s="200" t="s">
        <v>172</v>
      </c>
      <c r="O159" s="200" t="s">
        <v>173</v>
      </c>
      <c r="P159" s="200" t="s">
        <v>174</v>
      </c>
      <c r="Q159" s="200" t="s">
        <v>175</v>
      </c>
      <c r="R159" s="200" t="s">
        <v>2155</v>
      </c>
      <c r="S159" s="201" t="s">
        <v>11</v>
      </c>
      <c r="T159" s="212">
        <f t="shared" si="37"/>
        <v>32</v>
      </c>
      <c r="U159" s="213">
        <f t="shared" si="29"/>
        <v>2</v>
      </c>
      <c r="V159" s="201">
        <f t="shared" si="33"/>
        <v>2</v>
      </c>
      <c r="W159" s="214">
        <v>1580</v>
      </c>
      <c r="X159" s="3" t="s">
        <v>881</v>
      </c>
      <c r="Y159" s="3" t="s">
        <v>862</v>
      </c>
      <c r="Z159" s="3" t="s">
        <v>2156</v>
      </c>
      <c r="AA159" s="3" t="s">
        <v>2157</v>
      </c>
      <c r="AB159" s="3" t="s">
        <v>2158</v>
      </c>
      <c r="AC159" s="3" t="s">
        <v>2159</v>
      </c>
      <c r="AD159" s="204" t="s">
        <v>11</v>
      </c>
      <c r="AE159" s="216">
        <f t="shared" si="38"/>
        <v>32</v>
      </c>
      <c r="AF159" s="217">
        <f t="shared" si="30"/>
        <v>2</v>
      </c>
      <c r="AG159" s="204">
        <f t="shared" si="34"/>
        <v>2</v>
      </c>
      <c r="AH159" s="210">
        <v>1580</v>
      </c>
      <c r="AI159" s="200" t="s">
        <v>20</v>
      </c>
      <c r="AJ159" s="200" t="s">
        <v>172</v>
      </c>
      <c r="AK159" s="200" t="s">
        <v>173</v>
      </c>
      <c r="AL159" s="200" t="s">
        <v>174</v>
      </c>
      <c r="AM159" s="200" t="s">
        <v>175</v>
      </c>
      <c r="AN159" s="200" t="s">
        <v>2155</v>
      </c>
      <c r="AO159" s="201" t="s">
        <v>11</v>
      </c>
      <c r="AP159" s="212">
        <f t="shared" si="39"/>
        <v>32</v>
      </c>
      <c r="AQ159" s="213">
        <f t="shared" si="31"/>
        <v>2</v>
      </c>
      <c r="AR159" s="201">
        <f t="shared" si="35"/>
        <v>2</v>
      </c>
    </row>
    <row r="160" spans="1:44" ht="31.5" customHeight="1" x14ac:dyDescent="0.25">
      <c r="A160" s="207">
        <v>1590</v>
      </c>
      <c r="B160" s="197" t="str">
        <f>IF(Accueil!$H$49=1,M160,IF(Accueil!$H$49=2,X160,IF(Accueil!$H$49=3,AI160,M160)))</f>
        <v>Brun</v>
      </c>
      <c r="C160" s="197" t="str">
        <f>IF(Accueil!$H$49=1,N160,IF(Accueil!$H$49=2,Y160,IF(Accueil!$H$49=3,AJ160,N160)))</f>
        <v>Blanc irisé</v>
      </c>
      <c r="D160" s="197" t="str">
        <f>IF(Accueil!$H$49=1,O160,IF(Accueil!$H$49=2,Z160,IF(Accueil!$H$49=3,AK160,O160)))</f>
        <v>besoin prendre du recul pour écouter les besoins et diminuer les tensions</v>
      </c>
      <c r="E160" s="197" t="str">
        <f>IF(Accueil!$H$49=1,P160,IF(Accueil!$H$49=2,AA160,IF(Accueil!$H$49=3,AL160,P160)))</f>
        <v>constater les manques / vivre des frustations et des tensions</v>
      </c>
      <c r="F160" s="197" t="str">
        <f>IF(Accueil!$H$49=1,Q160,IF(Accueil!$H$49=2,AB160,IF(Accueil!$H$49=3,AM160,Q160)))</f>
        <v>capacité à répondre à ses besoins sur n'importe quel plan</v>
      </c>
      <c r="G160" s="197" t="str">
        <f>IF(Accueil!$H$49=1,R160,IF(Accueil!$H$49=2,AC160,IF(Accueil!$H$49=3,AN160,R160)))</f>
        <v>envie de répondre immédiatement à tout besoin</v>
      </c>
      <c r="H160" s="198" t="s">
        <v>132</v>
      </c>
      <c r="I160" s="206">
        <f t="shared" si="36"/>
        <v>32</v>
      </c>
      <c r="J160" s="209">
        <f t="shared" si="28"/>
        <v>2</v>
      </c>
      <c r="K160" s="198">
        <f t="shared" si="32"/>
        <v>2</v>
      </c>
      <c r="L160" s="210">
        <v>1590</v>
      </c>
      <c r="M160" s="200" t="s">
        <v>20</v>
      </c>
      <c r="N160" s="200" t="s">
        <v>172</v>
      </c>
      <c r="O160" s="201" t="s">
        <v>278</v>
      </c>
      <c r="P160" s="200" t="s">
        <v>2160</v>
      </c>
      <c r="Q160" s="200" t="s">
        <v>176</v>
      </c>
      <c r="R160" s="200" t="s">
        <v>177</v>
      </c>
      <c r="S160" s="201" t="s">
        <v>132</v>
      </c>
      <c r="T160" s="212">
        <f t="shared" si="37"/>
        <v>32</v>
      </c>
      <c r="U160" s="213">
        <f t="shared" si="29"/>
        <v>2</v>
      </c>
      <c r="V160" s="201">
        <f t="shared" si="33"/>
        <v>2</v>
      </c>
      <c r="W160" s="214">
        <v>1590</v>
      </c>
      <c r="X160" s="3" t="s">
        <v>881</v>
      </c>
      <c r="Y160" s="3" t="s">
        <v>862</v>
      </c>
      <c r="Z160" s="5" t="s">
        <v>2161</v>
      </c>
      <c r="AA160" s="3" t="s">
        <v>2162</v>
      </c>
      <c r="AB160" s="3" t="s">
        <v>2163</v>
      </c>
      <c r="AC160" s="3" t="s">
        <v>2164</v>
      </c>
      <c r="AD160" s="204" t="s">
        <v>132</v>
      </c>
      <c r="AE160" s="216">
        <f t="shared" si="38"/>
        <v>32</v>
      </c>
      <c r="AF160" s="217">
        <f t="shared" si="30"/>
        <v>2</v>
      </c>
      <c r="AG160" s="204">
        <f t="shared" si="34"/>
        <v>2</v>
      </c>
      <c r="AH160" s="210">
        <v>1590</v>
      </c>
      <c r="AI160" s="200" t="s">
        <v>20</v>
      </c>
      <c r="AJ160" s="200" t="s">
        <v>172</v>
      </c>
      <c r="AK160" s="201" t="s">
        <v>278</v>
      </c>
      <c r="AL160" s="200" t="s">
        <v>2160</v>
      </c>
      <c r="AM160" s="200" t="s">
        <v>176</v>
      </c>
      <c r="AN160" s="200" t="s">
        <v>177</v>
      </c>
      <c r="AO160" s="201" t="s">
        <v>132</v>
      </c>
      <c r="AP160" s="212">
        <f t="shared" si="39"/>
        <v>32</v>
      </c>
      <c r="AQ160" s="213">
        <f t="shared" si="31"/>
        <v>2</v>
      </c>
      <c r="AR160" s="201">
        <f t="shared" si="35"/>
        <v>2</v>
      </c>
    </row>
    <row r="161" spans="1:44" ht="31.5" customHeight="1" x14ac:dyDescent="0.25">
      <c r="A161" s="207">
        <v>1600</v>
      </c>
      <c r="B161" s="197" t="str">
        <f>IF(Accueil!$H$49=1,M161,IF(Accueil!$H$49=2,X161,IF(Accueil!$H$49=3,AI161,M161)))</f>
        <v>Bordeaux</v>
      </c>
      <c r="C161" s="197" t="str">
        <f>IF(Accueil!$H$49=1,N161,IF(Accueil!$H$49=2,Y161,IF(Accueil!$H$49=3,AJ161,N161)))</f>
        <v>Blanc irisé</v>
      </c>
      <c r="D161" s="197" t="str">
        <f>IF(Accueil!$H$49=1,O161,IF(Accueil!$H$49=2,Z161,IF(Accueil!$H$49=3,AK161,O161)))</f>
        <v>besoin d'être plein d'énergie pour la suite</v>
      </c>
      <c r="E161" s="197" t="str">
        <f>IF(Accueil!$H$49=1,P161,IF(Accueil!$H$49=2,AA161,IF(Accueil!$H$49=3,AL161,P161)))</f>
        <v>ne plus avoir d'énergie / stagner</v>
      </c>
      <c r="F161" s="197" t="str">
        <f>IF(Accueil!$H$49=1,Q161,IF(Accueil!$H$49=2,AB161,IF(Accueil!$H$49=3,AM161,Q161)))</f>
        <v>être en syntonie / en phase avec le tout</v>
      </c>
      <c r="G161" s="197" t="str">
        <f>IF(Accueil!$H$49=1,R161,IF(Accueil!$H$49=2,AC161,IF(Accueil!$H$49=3,AN161,R161)))</f>
        <v>se sentir agressé par tout</v>
      </c>
      <c r="H161" s="198" t="s">
        <v>14</v>
      </c>
      <c r="I161" s="206">
        <f t="shared" si="36"/>
        <v>33</v>
      </c>
      <c r="J161" s="209">
        <f t="shared" si="28"/>
        <v>3</v>
      </c>
      <c r="K161" s="198">
        <f t="shared" si="32"/>
        <v>2</v>
      </c>
      <c r="L161" s="210">
        <v>1600</v>
      </c>
      <c r="M161" s="200" t="s">
        <v>22</v>
      </c>
      <c r="N161" s="200" t="s">
        <v>172</v>
      </c>
      <c r="O161" s="200" t="s">
        <v>178</v>
      </c>
      <c r="P161" s="200" t="s">
        <v>2165</v>
      </c>
      <c r="Q161" s="200" t="s">
        <v>2166</v>
      </c>
      <c r="R161" s="200" t="s">
        <v>179</v>
      </c>
      <c r="S161" s="201" t="s">
        <v>14</v>
      </c>
      <c r="T161" s="212">
        <f t="shared" si="37"/>
        <v>33</v>
      </c>
      <c r="U161" s="213">
        <f t="shared" si="29"/>
        <v>3</v>
      </c>
      <c r="V161" s="201">
        <f t="shared" si="33"/>
        <v>2</v>
      </c>
      <c r="W161" s="214">
        <v>1600</v>
      </c>
      <c r="X161" s="3" t="s">
        <v>880</v>
      </c>
      <c r="Y161" s="3" t="s">
        <v>862</v>
      </c>
      <c r="Z161" s="3" t="s">
        <v>2167</v>
      </c>
      <c r="AA161" s="3" t="s">
        <v>2168</v>
      </c>
      <c r="AB161" s="3" t="s">
        <v>2169</v>
      </c>
      <c r="AC161" s="3" t="s">
        <v>2170</v>
      </c>
      <c r="AD161" s="204" t="s">
        <v>14</v>
      </c>
      <c r="AE161" s="216">
        <f t="shared" si="38"/>
        <v>33</v>
      </c>
      <c r="AF161" s="217">
        <f t="shared" si="30"/>
        <v>3</v>
      </c>
      <c r="AG161" s="204">
        <f t="shared" si="34"/>
        <v>2</v>
      </c>
      <c r="AH161" s="210">
        <v>1600</v>
      </c>
      <c r="AI161" s="200" t="s">
        <v>22</v>
      </c>
      <c r="AJ161" s="200" t="s">
        <v>172</v>
      </c>
      <c r="AK161" s="200" t="s">
        <v>178</v>
      </c>
      <c r="AL161" s="200" t="s">
        <v>2165</v>
      </c>
      <c r="AM161" s="200" t="s">
        <v>2166</v>
      </c>
      <c r="AN161" s="200" t="s">
        <v>179</v>
      </c>
      <c r="AO161" s="201" t="s">
        <v>14</v>
      </c>
      <c r="AP161" s="212">
        <f t="shared" si="39"/>
        <v>33</v>
      </c>
      <c r="AQ161" s="213">
        <f t="shared" si="31"/>
        <v>3</v>
      </c>
      <c r="AR161" s="201">
        <f t="shared" si="35"/>
        <v>2</v>
      </c>
    </row>
    <row r="162" spans="1:44" ht="31.5" customHeight="1" x14ac:dyDescent="0.25">
      <c r="A162" s="207">
        <v>1610</v>
      </c>
      <c r="B162" s="197" t="str">
        <f>IF(Accueil!$H$49=1,M162,IF(Accueil!$H$49=2,X162,IF(Accueil!$H$49=3,AI162,M162)))</f>
        <v>Bordeaux</v>
      </c>
      <c r="C162" s="197" t="str">
        <f>IF(Accueil!$H$49=1,N162,IF(Accueil!$H$49=2,Y162,IF(Accueil!$H$49=3,AJ162,N162)))</f>
        <v>Blanc irisé</v>
      </c>
      <c r="D162" s="197" t="str">
        <f>IF(Accueil!$H$49=1,O162,IF(Accueil!$H$49=2,Z162,IF(Accueil!$H$49=3,AK162,O162)))</f>
        <v>besoin d'être en accord avec ce que l'on fait / être absorbé par ce que l'on fait</v>
      </c>
      <c r="E162" s="197" t="str">
        <f>IF(Accueil!$H$49=1,P162,IF(Accueil!$H$49=2,AA162,IF(Accueil!$H$49=3,AL162,P162)))</f>
        <v>ne pas être en accord avec ce que l'on fait / distant avec le monde environnant</v>
      </c>
      <c r="F162" s="197" t="str">
        <f>IF(Accueil!$H$49=1,Q162,IF(Accueil!$H$49=2,AB162,IF(Accueil!$H$49=3,AM162,Q162)))</f>
        <v>capacité à se sentir relié à tout / amour universel / silence intérieur</v>
      </c>
      <c r="G162" s="197" t="str">
        <f>IF(Accueil!$H$49=1,R162,IF(Accueil!$H$49=2,AC162,IF(Accueil!$H$49=3,AN162,R162)))</f>
        <v>aller jusqu’au bout sans se préoccuper des obstacles / être en lutte contre le monde</v>
      </c>
      <c r="H162" s="198" t="s">
        <v>132</v>
      </c>
      <c r="I162" s="206">
        <f t="shared" si="36"/>
        <v>33</v>
      </c>
      <c r="J162" s="209">
        <f t="shared" si="28"/>
        <v>3</v>
      </c>
      <c r="K162" s="198">
        <f t="shared" si="32"/>
        <v>2</v>
      </c>
      <c r="L162" s="210">
        <v>1610</v>
      </c>
      <c r="M162" s="200" t="s">
        <v>22</v>
      </c>
      <c r="N162" s="200" t="s">
        <v>172</v>
      </c>
      <c r="O162" s="200" t="s">
        <v>2171</v>
      </c>
      <c r="P162" s="200" t="s">
        <v>2172</v>
      </c>
      <c r="Q162" s="200" t="s">
        <v>2173</v>
      </c>
      <c r="R162" s="201" t="s">
        <v>2174</v>
      </c>
      <c r="S162" s="201" t="s">
        <v>132</v>
      </c>
      <c r="T162" s="212">
        <f t="shared" si="37"/>
        <v>33</v>
      </c>
      <c r="U162" s="213">
        <f t="shared" si="29"/>
        <v>3</v>
      </c>
      <c r="V162" s="201">
        <f t="shared" si="33"/>
        <v>2</v>
      </c>
      <c r="W162" s="214">
        <v>1610</v>
      </c>
      <c r="X162" s="3" t="s">
        <v>880</v>
      </c>
      <c r="Y162" s="3" t="s">
        <v>862</v>
      </c>
      <c r="Z162" s="3" t="s">
        <v>2175</v>
      </c>
      <c r="AA162" s="3" t="s">
        <v>2176</v>
      </c>
      <c r="AB162" s="3" t="s">
        <v>2177</v>
      </c>
      <c r="AC162" s="5" t="s">
        <v>2178</v>
      </c>
      <c r="AD162" s="204" t="s">
        <v>132</v>
      </c>
      <c r="AE162" s="216">
        <f t="shared" si="38"/>
        <v>33</v>
      </c>
      <c r="AF162" s="217">
        <f t="shared" si="30"/>
        <v>3</v>
      </c>
      <c r="AG162" s="204">
        <f t="shared" si="34"/>
        <v>2</v>
      </c>
      <c r="AH162" s="210">
        <v>1610</v>
      </c>
      <c r="AI162" s="200" t="s">
        <v>22</v>
      </c>
      <c r="AJ162" s="200" t="s">
        <v>172</v>
      </c>
      <c r="AK162" s="200" t="s">
        <v>2171</v>
      </c>
      <c r="AL162" s="200" t="s">
        <v>2172</v>
      </c>
      <c r="AM162" s="200" t="s">
        <v>2173</v>
      </c>
      <c r="AN162" s="201" t="s">
        <v>2174</v>
      </c>
      <c r="AO162" s="201" t="s">
        <v>132</v>
      </c>
      <c r="AP162" s="212">
        <f t="shared" si="39"/>
        <v>33</v>
      </c>
      <c r="AQ162" s="213">
        <f t="shared" si="31"/>
        <v>3</v>
      </c>
      <c r="AR162" s="201">
        <f t="shared" si="35"/>
        <v>2</v>
      </c>
    </row>
    <row r="163" spans="1:44" ht="45.75" customHeight="1" x14ac:dyDescent="0.25">
      <c r="A163" s="207">
        <v>1620</v>
      </c>
      <c r="B163" s="197" t="str">
        <f>IF(Accueil!$H$49=1,M163,IF(Accueil!$H$49=2,X163,IF(Accueil!$H$49=3,AI163,M163)))</f>
        <v>Ecarlate</v>
      </c>
      <c r="C163" s="197" t="str">
        <f>IF(Accueil!$H$49=1,N163,IF(Accueil!$H$49=2,Y163,IF(Accueil!$H$49=3,AJ163,N163)))</f>
        <v>Blanc irisé</v>
      </c>
      <c r="D163" s="197" t="str">
        <f>IF(Accueil!$H$49=1,O163,IF(Accueil!$H$49=2,Z163,IF(Accueil!$H$49=3,AK163,O163)))</f>
        <v>besoin de s'engager / besoin d'utiliser sa force intérieure</v>
      </c>
      <c r="E163" s="197" t="str">
        <f>IF(Accueil!$H$49=1,P163,IF(Accueil!$H$49=2,AA163,IF(Accueil!$H$49=3,AL163,P163)))</f>
        <v>capacité à observer / à prendre du recul et écouter les différents besoins</v>
      </c>
      <c r="F163" s="197" t="str">
        <f>IF(Accueil!$H$49=1,Q163,IF(Accueil!$H$49=2,AB163,IF(Accueil!$H$49=3,AM163,Q163)))</f>
        <v>détermination et force intérieure / répondre à ses besoins sur tous les plans</v>
      </c>
      <c r="G163" s="197" t="str">
        <f>IF(Accueil!$H$49=1,R163,IF(Accueil!$H$49=2,AC163,IF(Accueil!$H$49=3,AN163,R163)))</f>
        <v>besoin d’être le pouvoir décisionnel sur soi / les autres et la matière / d'être un leader</v>
      </c>
      <c r="H163" s="198" t="s">
        <v>11</v>
      </c>
      <c r="I163" s="206">
        <f t="shared" si="36"/>
        <v>34</v>
      </c>
      <c r="J163" s="209">
        <f t="shared" si="28"/>
        <v>4</v>
      </c>
      <c r="K163" s="198">
        <f t="shared" si="32"/>
        <v>2</v>
      </c>
      <c r="L163" s="210">
        <v>1620</v>
      </c>
      <c r="M163" s="200" t="s">
        <v>24</v>
      </c>
      <c r="N163" s="200" t="s">
        <v>172</v>
      </c>
      <c r="O163" s="200" t="s">
        <v>2179</v>
      </c>
      <c r="P163" s="200" t="s">
        <v>2180</v>
      </c>
      <c r="Q163" s="200" t="s">
        <v>2181</v>
      </c>
      <c r="R163" s="200" t="s">
        <v>2182</v>
      </c>
      <c r="S163" s="201" t="s">
        <v>11</v>
      </c>
      <c r="T163" s="212">
        <f t="shared" si="37"/>
        <v>34</v>
      </c>
      <c r="U163" s="213">
        <f t="shared" si="29"/>
        <v>4</v>
      </c>
      <c r="V163" s="201">
        <f t="shared" si="33"/>
        <v>2</v>
      </c>
      <c r="W163" s="214">
        <v>1620</v>
      </c>
      <c r="X163" s="3" t="s">
        <v>879</v>
      </c>
      <c r="Y163" s="3" t="s">
        <v>862</v>
      </c>
      <c r="Z163" s="3" t="s">
        <v>2183</v>
      </c>
      <c r="AA163" s="3" t="s">
        <v>2184</v>
      </c>
      <c r="AB163" s="3" t="s">
        <v>2185</v>
      </c>
      <c r="AC163" s="3" t="s">
        <v>2186</v>
      </c>
      <c r="AD163" s="204" t="s">
        <v>11</v>
      </c>
      <c r="AE163" s="216">
        <f t="shared" si="38"/>
        <v>34</v>
      </c>
      <c r="AF163" s="217">
        <f t="shared" si="30"/>
        <v>4</v>
      </c>
      <c r="AG163" s="204">
        <f t="shared" si="34"/>
        <v>2</v>
      </c>
      <c r="AH163" s="210">
        <v>1620</v>
      </c>
      <c r="AI163" s="200" t="s">
        <v>24</v>
      </c>
      <c r="AJ163" s="200" t="s">
        <v>172</v>
      </c>
      <c r="AK163" s="200" t="s">
        <v>2179</v>
      </c>
      <c r="AL163" s="200" t="s">
        <v>2180</v>
      </c>
      <c r="AM163" s="200" t="s">
        <v>2181</v>
      </c>
      <c r="AN163" s="200" t="s">
        <v>2182</v>
      </c>
      <c r="AO163" s="201" t="s">
        <v>11</v>
      </c>
      <c r="AP163" s="212">
        <f t="shared" si="39"/>
        <v>34</v>
      </c>
      <c r="AQ163" s="213">
        <f t="shared" si="31"/>
        <v>4</v>
      </c>
      <c r="AR163" s="201">
        <f t="shared" si="35"/>
        <v>2</v>
      </c>
    </row>
    <row r="164" spans="1:44" ht="48.75" customHeight="1" x14ac:dyDescent="0.25">
      <c r="A164" s="207">
        <v>1630</v>
      </c>
      <c r="B164" s="197" t="str">
        <f>IF(Accueil!$H$49=1,M164,IF(Accueil!$H$49=2,X164,IF(Accueil!$H$49=3,AI164,M164)))</f>
        <v>Ecarlate</v>
      </c>
      <c r="C164" s="197" t="str">
        <f>IF(Accueil!$H$49=1,N164,IF(Accueil!$H$49=2,Y164,IF(Accueil!$H$49=3,AJ164,N164)))</f>
        <v>Blanc irisé</v>
      </c>
      <c r="D164" s="197" t="str">
        <f>IF(Accueil!$H$49=1,O164,IF(Accueil!$H$49=2,Z164,IF(Accueil!$H$49=3,AK164,O164)))</f>
        <v>besoin de percevoir les perturbations physiques et subtiles / avoir le sens de l'orientation</v>
      </c>
      <c r="E164" s="197" t="str">
        <f>IF(Accueil!$H$49=1,P164,IF(Accueil!$H$49=2,AA164,IF(Accueil!$H$49=3,AL164,P164)))</f>
        <v>manque de perceptions / pas le sens de l'orientation</v>
      </c>
      <c r="F164" s="197" t="str">
        <f>IF(Accueil!$H$49=1,Q164,IF(Accueil!$H$49=2,AB164,IF(Accueil!$H$49=3,AM164,Q164)))</f>
        <v xml:space="preserve"> capacité à voyager et à se repérer dans les différents plans de conscience</v>
      </c>
      <c r="G164" s="197" t="str">
        <f>IF(Accueil!$H$49=1,R164,IF(Accueil!$H$49=2,AC164,IF(Accueil!$H$49=3,AN164,R164)))</f>
        <v>confusion sur le plan mental et spirituel / déviance / naïveté</v>
      </c>
      <c r="H164" s="198" t="s">
        <v>132</v>
      </c>
      <c r="I164" s="206">
        <f t="shared" si="36"/>
        <v>34</v>
      </c>
      <c r="J164" s="209">
        <f t="shared" si="28"/>
        <v>4</v>
      </c>
      <c r="K164" s="198">
        <f t="shared" si="32"/>
        <v>2</v>
      </c>
      <c r="L164" s="210">
        <v>1630</v>
      </c>
      <c r="M164" s="200" t="s">
        <v>24</v>
      </c>
      <c r="N164" s="200" t="s">
        <v>172</v>
      </c>
      <c r="O164" s="200" t="s">
        <v>2187</v>
      </c>
      <c r="P164" s="201" t="s">
        <v>2188</v>
      </c>
      <c r="Q164" s="200" t="s">
        <v>279</v>
      </c>
      <c r="R164" s="200" t="s">
        <v>2189</v>
      </c>
      <c r="S164" s="201" t="s">
        <v>132</v>
      </c>
      <c r="T164" s="212">
        <f t="shared" si="37"/>
        <v>34</v>
      </c>
      <c r="U164" s="213">
        <f t="shared" si="29"/>
        <v>4</v>
      </c>
      <c r="V164" s="201">
        <f t="shared" si="33"/>
        <v>2</v>
      </c>
      <c r="W164" s="214">
        <v>1630</v>
      </c>
      <c r="X164" s="3" t="s">
        <v>879</v>
      </c>
      <c r="Y164" s="3" t="s">
        <v>862</v>
      </c>
      <c r="Z164" s="3" t="s">
        <v>2190</v>
      </c>
      <c r="AA164" s="5" t="s">
        <v>2191</v>
      </c>
      <c r="AB164" s="3" t="s">
        <v>2192</v>
      </c>
      <c r="AC164" s="3" t="s">
        <v>2193</v>
      </c>
      <c r="AD164" s="204" t="s">
        <v>132</v>
      </c>
      <c r="AE164" s="216">
        <f t="shared" si="38"/>
        <v>34</v>
      </c>
      <c r="AF164" s="217">
        <f t="shared" si="30"/>
        <v>4</v>
      </c>
      <c r="AG164" s="204">
        <f t="shared" si="34"/>
        <v>2</v>
      </c>
      <c r="AH164" s="210">
        <v>1630</v>
      </c>
      <c r="AI164" s="200" t="s">
        <v>24</v>
      </c>
      <c r="AJ164" s="200" t="s">
        <v>172</v>
      </c>
      <c r="AK164" s="200" t="s">
        <v>2187</v>
      </c>
      <c r="AL164" s="201" t="s">
        <v>2188</v>
      </c>
      <c r="AM164" s="200" t="s">
        <v>279</v>
      </c>
      <c r="AN164" s="200" t="s">
        <v>2189</v>
      </c>
      <c r="AO164" s="201" t="s">
        <v>132</v>
      </c>
      <c r="AP164" s="212">
        <f t="shared" si="39"/>
        <v>34</v>
      </c>
      <c r="AQ164" s="213">
        <f t="shared" si="31"/>
        <v>4</v>
      </c>
      <c r="AR164" s="201">
        <f t="shared" si="35"/>
        <v>2</v>
      </c>
    </row>
    <row r="165" spans="1:44" ht="31.5" customHeight="1" x14ac:dyDescent="0.25">
      <c r="A165" s="207">
        <v>1640</v>
      </c>
      <c r="B165" s="197" t="str">
        <f>IF(Accueil!$H$49=1,M165,IF(Accueil!$H$49=2,X165,IF(Accueil!$H$49=3,AI165,M165)))</f>
        <v>Rouge</v>
      </c>
      <c r="C165" s="197" t="str">
        <f>IF(Accueil!$H$49=1,N165,IF(Accueil!$H$49=2,Y165,IF(Accueil!$H$49=3,AJ165,N165)))</f>
        <v>Blanc irisé</v>
      </c>
      <c r="D165" s="197" t="str">
        <f>IF(Accueil!$H$49=1,O165,IF(Accueil!$H$49=2,Z165,IF(Accueil!$H$49=3,AK165,O165)))</f>
        <v>besoin de se positionner</v>
      </c>
      <c r="E165" s="197" t="str">
        <f>IF(Accueil!$H$49=1,P165,IF(Accueil!$H$49=2,AA165,IF(Accueil!$H$49=3,AL165,P165)))</f>
        <v>se laisser aller / se laisser porter</v>
      </c>
      <c r="F165" s="197" t="str">
        <f>IF(Accueil!$H$49=1,Q165,IF(Accueil!$H$49=2,AB165,IF(Accueil!$H$49=3,AM165,Q165)))</f>
        <v>n'agir que si c'est utile / disponibilité / non implication émotionnelle</v>
      </c>
      <c r="G165" s="197" t="str">
        <f>IF(Accueil!$H$49=1,R165,IF(Accueil!$H$49=2,AC165,IF(Accueil!$H$49=3,AN165,R165)))</f>
        <v>dépasser les limites / s'épuiser inutilement</v>
      </c>
      <c r="H165" s="198" t="s">
        <v>14</v>
      </c>
      <c r="I165" s="206">
        <f t="shared" si="36"/>
        <v>35</v>
      </c>
      <c r="J165" s="209">
        <f t="shared" si="28"/>
        <v>5</v>
      </c>
      <c r="K165" s="198">
        <f t="shared" si="32"/>
        <v>2</v>
      </c>
      <c r="L165" s="210">
        <v>1640</v>
      </c>
      <c r="M165" s="200" t="s">
        <v>27</v>
      </c>
      <c r="N165" s="200" t="s">
        <v>172</v>
      </c>
      <c r="O165" s="200" t="s">
        <v>180</v>
      </c>
      <c r="P165" s="200" t="s">
        <v>2194</v>
      </c>
      <c r="Q165" s="200" t="s">
        <v>2195</v>
      </c>
      <c r="R165" s="200" t="s">
        <v>2196</v>
      </c>
      <c r="S165" s="201" t="s">
        <v>14</v>
      </c>
      <c r="T165" s="212">
        <f t="shared" si="37"/>
        <v>35</v>
      </c>
      <c r="U165" s="213">
        <f t="shared" si="29"/>
        <v>5</v>
      </c>
      <c r="V165" s="201">
        <f t="shared" si="33"/>
        <v>2</v>
      </c>
      <c r="W165" s="214">
        <v>1640</v>
      </c>
      <c r="X165" s="3" t="s">
        <v>878</v>
      </c>
      <c r="Y165" s="3" t="s">
        <v>862</v>
      </c>
      <c r="Z165" s="3" t="s">
        <v>2197</v>
      </c>
      <c r="AA165" s="3" t="s">
        <v>2198</v>
      </c>
      <c r="AB165" s="3" t="s">
        <v>2199</v>
      </c>
      <c r="AC165" s="3" t="s">
        <v>2200</v>
      </c>
      <c r="AD165" s="204" t="s">
        <v>14</v>
      </c>
      <c r="AE165" s="216">
        <f t="shared" si="38"/>
        <v>35</v>
      </c>
      <c r="AF165" s="217">
        <f t="shared" si="30"/>
        <v>5</v>
      </c>
      <c r="AG165" s="204">
        <f t="shared" si="34"/>
        <v>2</v>
      </c>
      <c r="AH165" s="210">
        <v>1640</v>
      </c>
      <c r="AI165" s="200" t="s">
        <v>27</v>
      </c>
      <c r="AJ165" s="200" t="s">
        <v>172</v>
      </c>
      <c r="AK165" s="200" t="s">
        <v>180</v>
      </c>
      <c r="AL165" s="200" t="s">
        <v>2194</v>
      </c>
      <c r="AM165" s="200" t="s">
        <v>2195</v>
      </c>
      <c r="AN165" s="200" t="s">
        <v>2196</v>
      </c>
      <c r="AO165" s="201" t="s">
        <v>14</v>
      </c>
      <c r="AP165" s="212">
        <f t="shared" si="39"/>
        <v>35</v>
      </c>
      <c r="AQ165" s="213">
        <f t="shared" si="31"/>
        <v>5</v>
      </c>
      <c r="AR165" s="201">
        <f t="shared" si="35"/>
        <v>2</v>
      </c>
    </row>
    <row r="166" spans="1:44" ht="31.5" customHeight="1" x14ac:dyDescent="0.25">
      <c r="A166" s="207">
        <v>1650</v>
      </c>
      <c r="B166" s="197" t="str">
        <f>IF(Accueil!$H$49=1,M166,IF(Accueil!$H$49=2,X166,IF(Accueil!$H$49=3,AI166,M166)))</f>
        <v>Rouge</v>
      </c>
      <c r="C166" s="197" t="str">
        <f>IF(Accueil!$H$49=1,N166,IF(Accueil!$H$49=2,Y166,IF(Accueil!$H$49=3,AJ166,N166)))</f>
        <v>Blanc irisé</v>
      </c>
      <c r="D166" s="197" t="str">
        <f>IF(Accueil!$H$49=1,O166,IF(Accueil!$H$49=2,Z166,IF(Accueil!$H$49=3,AK166,O166)))</f>
        <v>besoin de bouger / besoin de passer à l'action</v>
      </c>
      <c r="E166" s="197" t="str">
        <f>IF(Accueil!$H$49=1,P166,IF(Accueil!$H$49=2,AA166,IF(Accueil!$H$49=3,AL166,P166)))</f>
        <v>envie de rien / apathie / démotivation</v>
      </c>
      <c r="F166" s="197" t="str">
        <f>IF(Accueil!$H$49=1,Q166,IF(Accueil!$H$49=2,AB166,IF(Accueil!$H$49=3,AM166,Q166)))</f>
        <v>être prêt / disponible pour des actions utiles</v>
      </c>
      <c r="G166" s="197" t="str">
        <f>IF(Accueil!$H$49=1,R166,IF(Accueil!$H$49=2,AC166,IF(Accueil!$H$49=3,AN166,R166)))</f>
        <v>se mettre la pression pour des actions inutiles / être aux aguets / stressé</v>
      </c>
      <c r="H166" s="198" t="s">
        <v>132</v>
      </c>
      <c r="I166" s="206">
        <f t="shared" si="36"/>
        <v>35</v>
      </c>
      <c r="J166" s="209">
        <f t="shared" si="28"/>
        <v>5</v>
      </c>
      <c r="K166" s="198">
        <f t="shared" si="32"/>
        <v>2</v>
      </c>
      <c r="L166" s="210">
        <v>1650</v>
      </c>
      <c r="M166" s="200" t="s">
        <v>27</v>
      </c>
      <c r="N166" s="200" t="s">
        <v>172</v>
      </c>
      <c r="O166" s="200" t="s">
        <v>2201</v>
      </c>
      <c r="P166" s="200" t="s">
        <v>2202</v>
      </c>
      <c r="Q166" s="200" t="s">
        <v>2203</v>
      </c>
      <c r="R166" s="200" t="s">
        <v>2204</v>
      </c>
      <c r="S166" s="201" t="s">
        <v>132</v>
      </c>
      <c r="T166" s="212">
        <f t="shared" si="37"/>
        <v>35</v>
      </c>
      <c r="U166" s="213">
        <f t="shared" si="29"/>
        <v>5</v>
      </c>
      <c r="V166" s="201">
        <f t="shared" si="33"/>
        <v>2</v>
      </c>
      <c r="W166" s="214">
        <v>1650</v>
      </c>
      <c r="X166" s="3" t="s">
        <v>878</v>
      </c>
      <c r="Y166" s="3" t="s">
        <v>862</v>
      </c>
      <c r="Z166" s="3" t="s">
        <v>2205</v>
      </c>
      <c r="AA166" s="3" t="s">
        <v>2206</v>
      </c>
      <c r="AB166" s="3" t="s">
        <v>2207</v>
      </c>
      <c r="AC166" s="3" t="s">
        <v>2208</v>
      </c>
      <c r="AD166" s="204" t="s">
        <v>132</v>
      </c>
      <c r="AE166" s="216">
        <f t="shared" si="38"/>
        <v>35</v>
      </c>
      <c r="AF166" s="217">
        <f t="shared" si="30"/>
        <v>5</v>
      </c>
      <c r="AG166" s="204">
        <f t="shared" si="34"/>
        <v>2</v>
      </c>
      <c r="AH166" s="210">
        <v>1650</v>
      </c>
      <c r="AI166" s="200" t="s">
        <v>27</v>
      </c>
      <c r="AJ166" s="200" t="s">
        <v>172</v>
      </c>
      <c r="AK166" s="200" t="s">
        <v>2201</v>
      </c>
      <c r="AL166" s="200" t="s">
        <v>2202</v>
      </c>
      <c r="AM166" s="200" t="s">
        <v>2203</v>
      </c>
      <c r="AN166" s="200" t="s">
        <v>2204</v>
      </c>
      <c r="AO166" s="201" t="s">
        <v>132</v>
      </c>
      <c r="AP166" s="212">
        <f t="shared" si="39"/>
        <v>35</v>
      </c>
      <c r="AQ166" s="213">
        <f t="shared" si="31"/>
        <v>5</v>
      </c>
      <c r="AR166" s="201">
        <f t="shared" si="35"/>
        <v>2</v>
      </c>
    </row>
    <row r="167" spans="1:44" ht="31.5" customHeight="1" x14ac:dyDescent="0.25">
      <c r="A167" s="207">
        <v>1660</v>
      </c>
      <c r="B167" s="197" t="str">
        <f>IF(Accueil!$H$49=1,M167,IF(Accueil!$H$49=2,X167,IF(Accueil!$H$49=3,AI167,M167)))</f>
        <v>Orange</v>
      </c>
      <c r="C167" s="197" t="str">
        <f>IF(Accueil!$H$49=1,N167,IF(Accueil!$H$49=2,Y167,IF(Accueil!$H$49=3,AJ167,N167)))</f>
        <v>Blanc irisé</v>
      </c>
      <c r="D167" s="197" t="str">
        <f>IF(Accueil!$H$49=1,O167,IF(Accueil!$H$49=2,Z167,IF(Accueil!$H$49=3,AK167,O167)))</f>
        <v>besoin d'agir de manière indépendante</v>
      </c>
      <c r="E167" s="197" t="str">
        <f>IF(Accueil!$H$49=1,P167,IF(Accueil!$H$49=2,AA167,IF(Accueil!$H$49=3,AL167,P167)))</f>
        <v>avoir moins de responsabilités / reporter à plus tard</v>
      </c>
      <c r="F167" s="197" t="str">
        <f>IF(Accueil!$H$49=1,Q167,IF(Accueil!$H$49=2,AB167,IF(Accueil!$H$49=3,AM167,Q167)))</f>
        <v>agir en fonction de ce que l'on est</v>
      </c>
      <c r="G167" s="197" t="str">
        <f>IF(Accueil!$H$49=1,R167,IF(Accueil!$H$49=2,AC167,IF(Accueil!$H$49=3,AN167,R167)))</f>
        <v>esprit de provocation</v>
      </c>
      <c r="H167" s="198" t="s">
        <v>11</v>
      </c>
      <c r="I167" s="206">
        <f t="shared" si="36"/>
        <v>36</v>
      </c>
      <c r="J167" s="209">
        <f t="shared" si="28"/>
        <v>6</v>
      </c>
      <c r="K167" s="198">
        <f t="shared" si="32"/>
        <v>2</v>
      </c>
      <c r="L167" s="210">
        <v>1660</v>
      </c>
      <c r="M167" s="200" t="s">
        <v>32</v>
      </c>
      <c r="N167" s="200" t="s">
        <v>172</v>
      </c>
      <c r="O167" s="200" t="s">
        <v>181</v>
      </c>
      <c r="P167" s="201" t="s">
        <v>2209</v>
      </c>
      <c r="Q167" s="200" t="s">
        <v>182</v>
      </c>
      <c r="R167" s="200" t="s">
        <v>183</v>
      </c>
      <c r="S167" s="201" t="s">
        <v>11</v>
      </c>
      <c r="T167" s="212">
        <f t="shared" si="37"/>
        <v>36</v>
      </c>
      <c r="U167" s="213">
        <f t="shared" si="29"/>
        <v>6</v>
      </c>
      <c r="V167" s="201">
        <f t="shared" si="33"/>
        <v>2</v>
      </c>
      <c r="W167" s="214">
        <v>1660</v>
      </c>
      <c r="X167" s="3" t="s">
        <v>877</v>
      </c>
      <c r="Y167" s="3" t="s">
        <v>862</v>
      </c>
      <c r="Z167" s="3" t="s">
        <v>2210</v>
      </c>
      <c r="AA167" s="5" t="s">
        <v>2211</v>
      </c>
      <c r="AB167" s="3" t="s">
        <v>2212</v>
      </c>
      <c r="AC167" s="3" t="s">
        <v>2213</v>
      </c>
      <c r="AD167" s="204" t="s">
        <v>11</v>
      </c>
      <c r="AE167" s="216">
        <f t="shared" si="38"/>
        <v>36</v>
      </c>
      <c r="AF167" s="217">
        <f t="shared" si="30"/>
        <v>6</v>
      </c>
      <c r="AG167" s="204">
        <f t="shared" si="34"/>
        <v>2</v>
      </c>
      <c r="AH167" s="210">
        <v>1660</v>
      </c>
      <c r="AI167" s="200" t="s">
        <v>32</v>
      </c>
      <c r="AJ167" s="200" t="s">
        <v>172</v>
      </c>
      <c r="AK167" s="200" t="s">
        <v>181</v>
      </c>
      <c r="AL167" s="201" t="s">
        <v>2209</v>
      </c>
      <c r="AM167" s="200" t="s">
        <v>182</v>
      </c>
      <c r="AN167" s="200" t="s">
        <v>183</v>
      </c>
      <c r="AO167" s="201" t="s">
        <v>11</v>
      </c>
      <c r="AP167" s="212">
        <f t="shared" si="39"/>
        <v>36</v>
      </c>
      <c r="AQ167" s="213">
        <f t="shared" si="31"/>
        <v>6</v>
      </c>
      <c r="AR167" s="201">
        <f t="shared" si="35"/>
        <v>2</v>
      </c>
    </row>
    <row r="168" spans="1:44" ht="31.5" customHeight="1" x14ac:dyDescent="0.25">
      <c r="A168" s="207">
        <v>1670</v>
      </c>
      <c r="B168" s="197" t="str">
        <f>IF(Accueil!$H$49=1,M168,IF(Accueil!$H$49=2,X168,IF(Accueil!$H$49=3,AI168,M168)))</f>
        <v>Orange</v>
      </c>
      <c r="C168" s="197" t="str">
        <f>IF(Accueil!$H$49=1,N168,IF(Accueil!$H$49=2,Y168,IF(Accueil!$H$49=3,AJ168,N168)))</f>
        <v>Blanc irisé</v>
      </c>
      <c r="D168" s="197" t="str">
        <f>IF(Accueil!$H$49=1,O168,IF(Accueil!$H$49=2,Z168,IF(Accueil!$H$49=3,AK168,O168)))</f>
        <v>besoin de se sentir en sécurité / l'attention se porte où il y a un bruit / être aux aguets</v>
      </c>
      <c r="E168" s="197" t="str">
        <f>IF(Accueil!$H$49=1,P168,IF(Accueil!$H$49=2,AA168,IF(Accueil!$H$49=3,AL168,P168)))</f>
        <v>n'écouter que ce que l'on veut bien entendre / laisser faire</v>
      </c>
      <c r="F168" s="197" t="str">
        <f>IF(Accueil!$H$49=1,Q168,IF(Accueil!$H$49=2,AB168,IF(Accueil!$H$49=3,AM168,Q168)))</f>
        <v>ressentir fortement les sons dans son corps / sensible à la musique</v>
      </c>
      <c r="G168" s="197" t="str">
        <f>IF(Accueil!$H$49=1,R168,IF(Accueil!$H$49=2,AC168,IF(Accueil!$H$49=3,AN168,R168)))</f>
        <v>amplification des perceptions externes de tous les sens</v>
      </c>
      <c r="H168" s="198" t="s">
        <v>132</v>
      </c>
      <c r="I168" s="206">
        <f t="shared" si="36"/>
        <v>36</v>
      </c>
      <c r="J168" s="209">
        <f t="shared" si="28"/>
        <v>6</v>
      </c>
      <c r="K168" s="198">
        <f t="shared" si="32"/>
        <v>2</v>
      </c>
      <c r="L168" s="210">
        <v>1670</v>
      </c>
      <c r="M168" s="200" t="s">
        <v>32</v>
      </c>
      <c r="N168" s="200" t="s">
        <v>172</v>
      </c>
      <c r="O168" s="201" t="s">
        <v>2214</v>
      </c>
      <c r="P168" s="201" t="s">
        <v>2215</v>
      </c>
      <c r="Q168" s="201" t="s">
        <v>2216</v>
      </c>
      <c r="R168" s="201" t="s">
        <v>184</v>
      </c>
      <c r="S168" s="201" t="s">
        <v>132</v>
      </c>
      <c r="T168" s="212">
        <f t="shared" si="37"/>
        <v>36</v>
      </c>
      <c r="U168" s="213">
        <f t="shared" si="29"/>
        <v>6</v>
      </c>
      <c r="V168" s="201">
        <f t="shared" si="33"/>
        <v>2</v>
      </c>
      <c r="W168" s="214">
        <v>1670</v>
      </c>
      <c r="X168" s="3" t="s">
        <v>877</v>
      </c>
      <c r="Y168" s="3" t="s">
        <v>862</v>
      </c>
      <c r="Z168" s="5" t="s">
        <v>2217</v>
      </c>
      <c r="AA168" s="5" t="s">
        <v>2218</v>
      </c>
      <c r="AB168" s="5" t="s">
        <v>2219</v>
      </c>
      <c r="AC168" s="5" t="s">
        <v>2220</v>
      </c>
      <c r="AD168" s="204" t="s">
        <v>132</v>
      </c>
      <c r="AE168" s="216">
        <f t="shared" si="38"/>
        <v>36</v>
      </c>
      <c r="AF168" s="217">
        <f t="shared" si="30"/>
        <v>6</v>
      </c>
      <c r="AG168" s="204">
        <f t="shared" si="34"/>
        <v>2</v>
      </c>
      <c r="AH168" s="210">
        <v>1670</v>
      </c>
      <c r="AI168" s="200" t="s">
        <v>32</v>
      </c>
      <c r="AJ168" s="200" t="s">
        <v>172</v>
      </c>
      <c r="AK168" s="201" t="s">
        <v>2214</v>
      </c>
      <c r="AL168" s="201" t="s">
        <v>2215</v>
      </c>
      <c r="AM168" s="201" t="s">
        <v>2216</v>
      </c>
      <c r="AN168" s="201" t="s">
        <v>184</v>
      </c>
      <c r="AO168" s="201" t="s">
        <v>132</v>
      </c>
      <c r="AP168" s="212">
        <f t="shared" si="39"/>
        <v>36</v>
      </c>
      <c r="AQ168" s="213">
        <f t="shared" si="31"/>
        <v>6</v>
      </c>
      <c r="AR168" s="201">
        <f t="shared" si="35"/>
        <v>2</v>
      </c>
    </row>
    <row r="169" spans="1:44" ht="31.5" customHeight="1" x14ac:dyDescent="0.25">
      <c r="A169" s="207">
        <v>1680</v>
      </c>
      <c r="B169" s="197" t="str">
        <f>IF(Accueil!$H$49=1,M169,IF(Accueil!$H$49=2,X169,IF(Accueil!$H$49=3,AI169,M169)))</f>
        <v>Jaune</v>
      </c>
      <c r="C169" s="197" t="str">
        <f>IF(Accueil!$H$49=1,N169,IF(Accueil!$H$49=2,Y169,IF(Accueil!$H$49=3,AJ169,N169)))</f>
        <v>Blanc irisé</v>
      </c>
      <c r="D169" s="197" t="str">
        <f>IF(Accueil!$H$49=1,O169,IF(Accueil!$H$49=2,Z169,IF(Accueil!$H$49=3,AK169,O169)))</f>
        <v>besoin de penser autrement que les autres</v>
      </c>
      <c r="E169" s="197" t="str">
        <f>IF(Accueil!$H$49=1,P169,IF(Accueil!$H$49=2,AA169,IF(Accueil!$H$49=3,AL169,P169)))</f>
        <v>être influencé par les pensées des autres</v>
      </c>
      <c r="F169" s="197" t="str">
        <f>IF(Accueil!$H$49=1,Q169,IF(Accueil!$H$49=2,AB169,IF(Accueil!$H$49=3,AM169,Q169)))</f>
        <v>s'adapter à la façon de penser des autres / écoute des autres au-delà des paroles</v>
      </c>
      <c r="G169" s="197" t="str">
        <f>IF(Accueil!$H$49=1,R169,IF(Accueil!$H$49=2,AC169,IF(Accueil!$H$49=3,AN169,R169)))</f>
        <v>refus de penser comme les autres / esprit rebelle</v>
      </c>
      <c r="H169" s="198" t="s">
        <v>14</v>
      </c>
      <c r="I169" s="206">
        <f t="shared" si="36"/>
        <v>37</v>
      </c>
      <c r="J169" s="209">
        <f t="shared" ref="J169:J217" si="40">I169-(ROUNDDOWN(I169/15.0001,0)*15)</f>
        <v>7</v>
      </c>
      <c r="K169" s="198">
        <f t="shared" si="32"/>
        <v>2</v>
      </c>
      <c r="L169" s="210">
        <v>1680</v>
      </c>
      <c r="M169" s="200" t="s">
        <v>40</v>
      </c>
      <c r="N169" s="200" t="s">
        <v>172</v>
      </c>
      <c r="O169" s="201" t="s">
        <v>185</v>
      </c>
      <c r="P169" s="201" t="s">
        <v>186</v>
      </c>
      <c r="Q169" s="201" t="s">
        <v>2221</v>
      </c>
      <c r="R169" s="201" t="s">
        <v>2222</v>
      </c>
      <c r="S169" s="201" t="s">
        <v>14</v>
      </c>
      <c r="T169" s="212">
        <f t="shared" si="37"/>
        <v>37</v>
      </c>
      <c r="U169" s="213">
        <f t="shared" ref="U169:U217" si="41">T169-(ROUNDDOWN(T169/15.0001,0)*15)</f>
        <v>7</v>
      </c>
      <c r="V169" s="201">
        <f t="shared" si="33"/>
        <v>2</v>
      </c>
      <c r="W169" s="214">
        <v>1680</v>
      </c>
      <c r="X169" s="3" t="s">
        <v>876</v>
      </c>
      <c r="Y169" s="3" t="s">
        <v>862</v>
      </c>
      <c r="Z169" s="5" t="s">
        <v>2223</v>
      </c>
      <c r="AA169" s="5" t="s">
        <v>2224</v>
      </c>
      <c r="AB169" s="5" t="s">
        <v>2225</v>
      </c>
      <c r="AC169" s="5" t="s">
        <v>2226</v>
      </c>
      <c r="AD169" s="204" t="s">
        <v>14</v>
      </c>
      <c r="AE169" s="216">
        <f t="shared" si="38"/>
        <v>37</v>
      </c>
      <c r="AF169" s="217">
        <f t="shared" ref="AF169:AF217" si="42">AE169-(ROUNDDOWN(AE169/15.0001,0)*15)</f>
        <v>7</v>
      </c>
      <c r="AG169" s="204">
        <f t="shared" si="34"/>
        <v>2</v>
      </c>
      <c r="AH169" s="210">
        <v>1680</v>
      </c>
      <c r="AI169" s="200" t="s">
        <v>40</v>
      </c>
      <c r="AJ169" s="200" t="s">
        <v>172</v>
      </c>
      <c r="AK169" s="201" t="s">
        <v>185</v>
      </c>
      <c r="AL169" s="201" t="s">
        <v>186</v>
      </c>
      <c r="AM169" s="201" t="s">
        <v>2221</v>
      </c>
      <c r="AN169" s="201" t="s">
        <v>2222</v>
      </c>
      <c r="AO169" s="201" t="s">
        <v>14</v>
      </c>
      <c r="AP169" s="212">
        <f t="shared" si="39"/>
        <v>37</v>
      </c>
      <c r="AQ169" s="213">
        <f t="shared" ref="AQ169:AQ217" si="43">AP169-(ROUNDDOWN(AP169/15.0001,0)*15)</f>
        <v>7</v>
      </c>
      <c r="AR169" s="201">
        <f t="shared" si="35"/>
        <v>2</v>
      </c>
    </row>
    <row r="170" spans="1:44" ht="31.5" customHeight="1" x14ac:dyDescent="0.25">
      <c r="A170" s="207">
        <v>1690</v>
      </c>
      <c r="B170" s="197" t="str">
        <f>IF(Accueil!$H$49=1,M170,IF(Accueil!$H$49=2,X170,IF(Accueil!$H$49=3,AI170,M170)))</f>
        <v>Jaune</v>
      </c>
      <c r="C170" s="197" t="str">
        <f>IF(Accueil!$H$49=1,N170,IF(Accueil!$H$49=2,Y170,IF(Accueil!$H$49=3,AJ170,N170)))</f>
        <v>Blanc irisé</v>
      </c>
      <c r="D170" s="197" t="str">
        <f>IF(Accueil!$H$49=1,O170,IF(Accueil!$H$49=2,Z170,IF(Accueil!$H$49=3,AK170,O170)))</f>
        <v>besoin de sortir des limitations / besoin de faire le fou ou le bouffon</v>
      </c>
      <c r="E170" s="197" t="str">
        <f>IF(Accueil!$H$49=1,P170,IF(Accueil!$H$49=2,AA170,IF(Accueil!$H$49=3,AL170,P170)))</f>
        <v>se sentir enfermé / s'enfermer soi-même / autopersécution / victimisation</v>
      </c>
      <c r="F170" s="197" t="str">
        <f>IF(Accueil!$H$49=1,Q170,IF(Accueil!$H$49=2,AB170,IF(Accueil!$H$49=3,AM170,Q170)))</f>
        <v>auto-dérision et enthousiasme / légèreté de l'être / savoir dédramatiser / rire de tout</v>
      </c>
      <c r="G170" s="197" t="str">
        <f>IF(Accueil!$H$49=1,R170,IF(Accueil!$H$49=2,AC170,IF(Accueil!$H$49=3,AN170,R170)))</f>
        <v>trop d'obligations / submergé d'informations / avoir des éclairs de génie</v>
      </c>
      <c r="H170" s="198" t="s">
        <v>132</v>
      </c>
      <c r="I170" s="206">
        <f t="shared" si="36"/>
        <v>37</v>
      </c>
      <c r="J170" s="209">
        <f t="shared" si="40"/>
        <v>7</v>
      </c>
      <c r="K170" s="198">
        <f t="shared" si="32"/>
        <v>2</v>
      </c>
      <c r="L170" s="210">
        <v>1690</v>
      </c>
      <c r="M170" s="200" t="s">
        <v>40</v>
      </c>
      <c r="N170" s="200" t="s">
        <v>172</v>
      </c>
      <c r="O170" s="201" t="s">
        <v>2227</v>
      </c>
      <c r="P170" s="200" t="s">
        <v>2228</v>
      </c>
      <c r="Q170" s="201" t="s">
        <v>2229</v>
      </c>
      <c r="R170" s="200" t="s">
        <v>2230</v>
      </c>
      <c r="S170" s="201" t="s">
        <v>132</v>
      </c>
      <c r="T170" s="212">
        <f t="shared" si="37"/>
        <v>37</v>
      </c>
      <c r="U170" s="213">
        <f t="shared" si="41"/>
        <v>7</v>
      </c>
      <c r="V170" s="201">
        <f t="shared" si="33"/>
        <v>2</v>
      </c>
      <c r="W170" s="214">
        <v>1690</v>
      </c>
      <c r="X170" s="3" t="s">
        <v>876</v>
      </c>
      <c r="Y170" s="3" t="s">
        <v>862</v>
      </c>
      <c r="Z170" s="5" t="s">
        <v>2231</v>
      </c>
      <c r="AA170" s="3" t="s">
        <v>2232</v>
      </c>
      <c r="AB170" s="5" t="s">
        <v>2233</v>
      </c>
      <c r="AC170" s="3" t="s">
        <v>2234</v>
      </c>
      <c r="AD170" s="204" t="s">
        <v>132</v>
      </c>
      <c r="AE170" s="216">
        <f t="shared" si="38"/>
        <v>37</v>
      </c>
      <c r="AF170" s="217">
        <f t="shared" si="42"/>
        <v>7</v>
      </c>
      <c r="AG170" s="204">
        <f t="shared" si="34"/>
        <v>2</v>
      </c>
      <c r="AH170" s="210">
        <v>1690</v>
      </c>
      <c r="AI170" s="200" t="s">
        <v>40</v>
      </c>
      <c r="AJ170" s="200" t="s">
        <v>172</v>
      </c>
      <c r="AK170" s="201" t="s">
        <v>2227</v>
      </c>
      <c r="AL170" s="200" t="s">
        <v>2228</v>
      </c>
      <c r="AM170" s="201" t="s">
        <v>2229</v>
      </c>
      <c r="AN170" s="200" t="s">
        <v>2230</v>
      </c>
      <c r="AO170" s="201" t="s">
        <v>132</v>
      </c>
      <c r="AP170" s="212">
        <f t="shared" si="39"/>
        <v>37</v>
      </c>
      <c r="AQ170" s="213">
        <f t="shared" si="43"/>
        <v>7</v>
      </c>
      <c r="AR170" s="201">
        <f t="shared" si="35"/>
        <v>2</v>
      </c>
    </row>
    <row r="171" spans="1:44" ht="31.5" customHeight="1" x14ac:dyDescent="0.25">
      <c r="A171" s="207">
        <v>1700</v>
      </c>
      <c r="B171" s="197" t="str">
        <f>IF(Accueil!$H$49=1,M171,IF(Accueil!$H$49=2,X171,IF(Accueil!$H$49=3,AI171,M171)))</f>
        <v>Vert pomme</v>
      </c>
      <c r="C171" s="197" t="str">
        <f>IF(Accueil!$H$49=1,N171,IF(Accueil!$H$49=2,Y171,IF(Accueil!$H$49=3,AJ171,N171)))</f>
        <v>Blanc nacré</v>
      </c>
      <c r="D171" s="197" t="str">
        <f>IF(Accueil!$H$49=1,O171,IF(Accueil!$H$49=2,Z171,IF(Accueil!$H$49=3,AK171,O171)))</f>
        <v>besoin d'assumer pour se sentir vivant</v>
      </c>
      <c r="E171" s="197" t="str">
        <f>IF(Accueil!$H$49=1,P171,IF(Accueil!$H$49=2,AA171,IF(Accueil!$H$49=3,AL171,P171)))</f>
        <v>se retirer de la vie active</v>
      </c>
      <c r="F171" s="197" t="str">
        <f>IF(Accueil!$H$49=1,Q171,IF(Accueil!$H$49=2,AB171,IF(Accueil!$H$49=3,AM171,Q171)))</f>
        <v>esprit et mental au service du corps</v>
      </c>
      <c r="G171" s="197" t="str">
        <f>IF(Accueil!$H$49=1,R171,IF(Accueil!$H$49=2,AC171,IF(Accueil!$H$49=3,AN171,R171)))</f>
        <v>souffrir pour se sentir exister / générer des douleurs inutiles / détruire pour exister</v>
      </c>
      <c r="H171" s="198" t="s">
        <v>11</v>
      </c>
      <c r="I171" s="206">
        <f t="shared" si="36"/>
        <v>38</v>
      </c>
      <c r="J171" s="209">
        <f t="shared" si="40"/>
        <v>8</v>
      </c>
      <c r="K171" s="198">
        <f t="shared" si="32"/>
        <v>2</v>
      </c>
      <c r="L171" s="210">
        <v>1700</v>
      </c>
      <c r="M171" s="200" t="s">
        <v>146</v>
      </c>
      <c r="N171" s="200" t="s">
        <v>187</v>
      </c>
      <c r="O171" s="201" t="s">
        <v>188</v>
      </c>
      <c r="P171" s="200" t="s">
        <v>189</v>
      </c>
      <c r="Q171" s="200" t="s">
        <v>190</v>
      </c>
      <c r="R171" s="200" t="s">
        <v>2235</v>
      </c>
      <c r="S171" s="201" t="s">
        <v>11</v>
      </c>
      <c r="T171" s="212">
        <f t="shared" si="37"/>
        <v>38</v>
      </c>
      <c r="U171" s="213">
        <f t="shared" si="41"/>
        <v>8</v>
      </c>
      <c r="V171" s="201">
        <f t="shared" si="33"/>
        <v>2</v>
      </c>
      <c r="W171" s="214">
        <v>1700</v>
      </c>
      <c r="X171" s="3" t="s">
        <v>875</v>
      </c>
      <c r="Y171" s="3" t="s">
        <v>861</v>
      </c>
      <c r="Z171" s="5" t="s">
        <v>2236</v>
      </c>
      <c r="AA171" s="3" t="s">
        <v>2237</v>
      </c>
      <c r="AB171" s="3" t="s">
        <v>2238</v>
      </c>
      <c r="AC171" s="3" t="s">
        <v>2239</v>
      </c>
      <c r="AD171" s="204" t="s">
        <v>11</v>
      </c>
      <c r="AE171" s="216">
        <f t="shared" si="38"/>
        <v>38</v>
      </c>
      <c r="AF171" s="217">
        <f t="shared" si="42"/>
        <v>8</v>
      </c>
      <c r="AG171" s="204">
        <f t="shared" si="34"/>
        <v>2</v>
      </c>
      <c r="AH171" s="210">
        <v>1700</v>
      </c>
      <c r="AI171" s="200" t="s">
        <v>146</v>
      </c>
      <c r="AJ171" s="200" t="s">
        <v>187</v>
      </c>
      <c r="AK171" s="201" t="s">
        <v>188</v>
      </c>
      <c r="AL171" s="200" t="s">
        <v>189</v>
      </c>
      <c r="AM171" s="200" t="s">
        <v>190</v>
      </c>
      <c r="AN171" s="200" t="s">
        <v>2235</v>
      </c>
      <c r="AO171" s="201" t="s">
        <v>11</v>
      </c>
      <c r="AP171" s="212">
        <f t="shared" si="39"/>
        <v>38</v>
      </c>
      <c r="AQ171" s="213">
        <f t="shared" si="43"/>
        <v>8</v>
      </c>
      <c r="AR171" s="201">
        <f t="shared" si="35"/>
        <v>2</v>
      </c>
    </row>
    <row r="172" spans="1:44" ht="31.5" customHeight="1" x14ac:dyDescent="0.25">
      <c r="A172" s="207">
        <v>1710</v>
      </c>
      <c r="B172" s="197" t="str">
        <f>IF(Accueil!$H$49=1,M172,IF(Accueil!$H$49=2,X172,IF(Accueil!$H$49=3,AI172,M172)))</f>
        <v>Vert pomme</v>
      </c>
      <c r="C172" s="197" t="str">
        <f>IF(Accueil!$H$49=1,N172,IF(Accueil!$H$49=2,Y172,IF(Accueil!$H$49=3,AJ172,N172)))</f>
        <v>Blanc nacré</v>
      </c>
      <c r="D172" s="197" t="str">
        <f>IF(Accueil!$H$49=1,O172,IF(Accueil!$H$49=2,Z172,IF(Accueil!$H$49=3,AK172,O172)))</f>
        <v>besoin de temps et d'espace pour soi et pour créer</v>
      </c>
      <c r="E172" s="197" t="str">
        <f>IF(Accueil!$H$49=1,P172,IF(Accueil!$H$49=2,AA172,IF(Accueil!$H$49=3,AL172,P172)))</f>
        <v>manque d'espace personnel / manque d'espace pour vivre ou créer</v>
      </c>
      <c r="F172" s="197" t="str">
        <f>IF(Accueil!$H$49=1,Q172,IF(Accueil!$H$49=2,AB172,IF(Accueil!$H$49=3,AM172,Q172)))</f>
        <v>enthousiasme de création / vivre pleinement</v>
      </c>
      <c r="G172" s="197" t="str">
        <f>IF(Accueil!$H$49=1,R172,IF(Accueil!$H$49=2,AC172,IF(Accueil!$H$49=3,AN172,R172)))</f>
        <v>se sentir obligé / vivre de la contrariété et des frustrations</v>
      </c>
      <c r="H172" s="198" t="s">
        <v>132</v>
      </c>
      <c r="I172" s="206">
        <f t="shared" si="36"/>
        <v>38</v>
      </c>
      <c r="J172" s="209">
        <f t="shared" si="40"/>
        <v>8</v>
      </c>
      <c r="K172" s="198">
        <f t="shared" si="32"/>
        <v>2</v>
      </c>
      <c r="L172" s="210">
        <v>1710</v>
      </c>
      <c r="M172" s="200" t="s">
        <v>146</v>
      </c>
      <c r="N172" s="200" t="s">
        <v>187</v>
      </c>
      <c r="O172" s="200" t="s">
        <v>2240</v>
      </c>
      <c r="P172" s="200" t="s">
        <v>2241</v>
      </c>
      <c r="Q172" s="200" t="s">
        <v>2242</v>
      </c>
      <c r="R172" s="200" t="s">
        <v>2243</v>
      </c>
      <c r="S172" s="201" t="s">
        <v>132</v>
      </c>
      <c r="T172" s="212">
        <f t="shared" si="37"/>
        <v>38</v>
      </c>
      <c r="U172" s="213">
        <f t="shared" si="41"/>
        <v>8</v>
      </c>
      <c r="V172" s="201">
        <f t="shared" si="33"/>
        <v>2</v>
      </c>
      <c r="W172" s="214">
        <v>1710</v>
      </c>
      <c r="X172" s="3" t="s">
        <v>875</v>
      </c>
      <c r="Y172" s="3" t="s">
        <v>861</v>
      </c>
      <c r="Z172" s="3" t="s">
        <v>2244</v>
      </c>
      <c r="AA172" s="3" t="s">
        <v>2245</v>
      </c>
      <c r="AB172" s="3" t="s">
        <v>2246</v>
      </c>
      <c r="AC172" s="3" t="s">
        <v>2247</v>
      </c>
      <c r="AD172" s="204" t="s">
        <v>132</v>
      </c>
      <c r="AE172" s="216">
        <f t="shared" si="38"/>
        <v>38</v>
      </c>
      <c r="AF172" s="217">
        <f t="shared" si="42"/>
        <v>8</v>
      </c>
      <c r="AG172" s="204">
        <f t="shared" si="34"/>
        <v>2</v>
      </c>
      <c r="AH172" s="210">
        <v>1710</v>
      </c>
      <c r="AI172" s="200" t="s">
        <v>146</v>
      </c>
      <c r="AJ172" s="200" t="s">
        <v>187</v>
      </c>
      <c r="AK172" s="200" t="s">
        <v>2240</v>
      </c>
      <c r="AL172" s="200" t="s">
        <v>2241</v>
      </c>
      <c r="AM172" s="200" t="s">
        <v>2242</v>
      </c>
      <c r="AN172" s="200" t="s">
        <v>2243</v>
      </c>
      <c r="AO172" s="201" t="s">
        <v>132</v>
      </c>
      <c r="AP172" s="212">
        <f t="shared" si="39"/>
        <v>38</v>
      </c>
      <c r="AQ172" s="213">
        <f t="shared" si="43"/>
        <v>8</v>
      </c>
      <c r="AR172" s="201">
        <f t="shared" si="35"/>
        <v>2</v>
      </c>
    </row>
    <row r="173" spans="1:44" ht="31.5" customHeight="1" x14ac:dyDescent="0.25">
      <c r="A173" s="207">
        <v>1720</v>
      </c>
      <c r="B173" s="197" t="str">
        <f>IF(Accueil!$H$49=1,M173,IF(Accueil!$H$49=2,X173,IF(Accueil!$H$49=3,AI173,M173)))</f>
        <v>Vert</v>
      </c>
      <c r="C173" s="197" t="str">
        <f>IF(Accueil!$H$49=1,N173,IF(Accueil!$H$49=2,Y173,IF(Accueil!$H$49=3,AJ173,N173)))</f>
        <v>Blanc nacré</v>
      </c>
      <c r="D173" s="197" t="str">
        <f>IF(Accueil!$H$49=1,O173,IF(Accueil!$H$49=2,Z173,IF(Accueil!$H$49=3,AK173,O173)))</f>
        <v>besoin de ressentir les besoins de son corps</v>
      </c>
      <c r="E173" s="197" t="str">
        <f>IF(Accueil!$H$49=1,P173,IF(Accueil!$H$49=2,AA173,IF(Accueil!$H$49=3,AL173,P173)))</f>
        <v>reporter ou réprimer ses émotions</v>
      </c>
      <c r="F173" s="197" t="str">
        <f>IF(Accueil!$H$49=1,Q173,IF(Accueil!$H$49=2,AB173,IF(Accueil!$H$49=3,AM173,Q173)))</f>
        <v>autosuffisance / spontanéité / suivre l'ordre naturel des choses / être heureux</v>
      </c>
      <c r="G173" s="197" t="str">
        <f>IF(Accueil!$H$49=1,R173,IF(Accueil!$H$49=2,AC173,IF(Accueil!$H$49=3,AN173,R173)))</f>
        <v>résistance face à l'ordre inutile et imposé / s'imposer des règles et des contraintes</v>
      </c>
      <c r="H173" s="198" t="s">
        <v>14</v>
      </c>
      <c r="I173" s="206">
        <f t="shared" si="36"/>
        <v>39</v>
      </c>
      <c r="J173" s="209">
        <f t="shared" si="40"/>
        <v>9</v>
      </c>
      <c r="K173" s="198">
        <f t="shared" si="32"/>
        <v>2</v>
      </c>
      <c r="L173" s="210">
        <v>1720</v>
      </c>
      <c r="M173" s="200" t="s">
        <v>65</v>
      </c>
      <c r="N173" s="200" t="s">
        <v>187</v>
      </c>
      <c r="O173" s="201" t="s">
        <v>191</v>
      </c>
      <c r="P173" s="200" t="s">
        <v>192</v>
      </c>
      <c r="Q173" s="200" t="s">
        <v>2248</v>
      </c>
      <c r="R173" s="200" t="s">
        <v>2249</v>
      </c>
      <c r="S173" s="201" t="s">
        <v>14</v>
      </c>
      <c r="T173" s="212">
        <f t="shared" si="37"/>
        <v>39</v>
      </c>
      <c r="U173" s="213">
        <f t="shared" si="41"/>
        <v>9</v>
      </c>
      <c r="V173" s="201">
        <f t="shared" si="33"/>
        <v>2</v>
      </c>
      <c r="W173" s="214">
        <v>1720</v>
      </c>
      <c r="X173" s="3" t="s">
        <v>874</v>
      </c>
      <c r="Y173" s="3" t="s">
        <v>861</v>
      </c>
      <c r="Z173" s="5" t="s">
        <v>2250</v>
      </c>
      <c r="AA173" s="3" t="s">
        <v>2251</v>
      </c>
      <c r="AB173" s="3" t="s">
        <v>2252</v>
      </c>
      <c r="AC173" s="3" t="s">
        <v>2253</v>
      </c>
      <c r="AD173" s="204" t="s">
        <v>14</v>
      </c>
      <c r="AE173" s="216">
        <f t="shared" si="38"/>
        <v>39</v>
      </c>
      <c r="AF173" s="217">
        <f t="shared" si="42"/>
        <v>9</v>
      </c>
      <c r="AG173" s="204">
        <f t="shared" si="34"/>
        <v>2</v>
      </c>
      <c r="AH173" s="210">
        <v>1720</v>
      </c>
      <c r="AI173" s="200" t="s">
        <v>65</v>
      </c>
      <c r="AJ173" s="200" t="s">
        <v>187</v>
      </c>
      <c r="AK173" s="201" t="s">
        <v>191</v>
      </c>
      <c r="AL173" s="200" t="s">
        <v>192</v>
      </c>
      <c r="AM173" s="200" t="s">
        <v>2248</v>
      </c>
      <c r="AN173" s="200" t="s">
        <v>2249</v>
      </c>
      <c r="AO173" s="201" t="s">
        <v>14</v>
      </c>
      <c r="AP173" s="212">
        <f t="shared" si="39"/>
        <v>39</v>
      </c>
      <c r="AQ173" s="213">
        <f t="shared" si="43"/>
        <v>9</v>
      </c>
      <c r="AR173" s="201">
        <f t="shared" si="35"/>
        <v>2</v>
      </c>
    </row>
    <row r="174" spans="1:44" ht="31.5" customHeight="1" x14ac:dyDescent="0.25">
      <c r="A174" s="207">
        <v>1730</v>
      </c>
      <c r="B174" s="197" t="str">
        <f>IF(Accueil!$H$49=1,M174,IF(Accueil!$H$49=2,X174,IF(Accueil!$H$49=3,AI174,M174)))</f>
        <v>Vert</v>
      </c>
      <c r="C174" s="197" t="str">
        <f>IF(Accueil!$H$49=1,N174,IF(Accueil!$H$49=2,Y174,IF(Accueil!$H$49=3,AJ174,N174)))</f>
        <v>Blanc nacré</v>
      </c>
      <c r="D174" s="197" t="str">
        <f>IF(Accueil!$H$49=1,O174,IF(Accueil!$H$49=2,Z174,IF(Accueil!$H$49=3,AK174,O174)))</f>
        <v>besoin d'être en tension avec les autres</v>
      </c>
      <c r="E174" s="197" t="str">
        <f>IF(Accueil!$H$49=1,P174,IF(Accueil!$H$49=2,AA174,IF(Accueil!$H$49=3,AL174,P174)))</f>
        <v>subir les autres / être ou avoir été maltraité</v>
      </c>
      <c r="F174" s="197" t="str">
        <f>IF(Accueil!$H$49=1,Q174,IF(Accueil!$H$49=2,AB174,IF(Accueil!$H$49=3,AM174,Q174)))</f>
        <v>capacité à laisser les émotions traverser le corps / fluidité émotionnelle / résilience</v>
      </c>
      <c r="G174" s="197" t="str">
        <f>IF(Accueil!$H$49=1,R174,IF(Accueil!$H$49=2,AC174,IF(Accueil!$H$49=3,AN174,R174)))</f>
        <v>générer des tensions / résister aux émotions</v>
      </c>
      <c r="H174" s="198" t="s">
        <v>132</v>
      </c>
      <c r="I174" s="206">
        <f t="shared" si="36"/>
        <v>39</v>
      </c>
      <c r="J174" s="209">
        <f t="shared" si="40"/>
        <v>9</v>
      </c>
      <c r="K174" s="198">
        <f t="shared" si="32"/>
        <v>2</v>
      </c>
      <c r="L174" s="210">
        <v>1730</v>
      </c>
      <c r="M174" s="200" t="s">
        <v>65</v>
      </c>
      <c r="N174" s="200" t="s">
        <v>187</v>
      </c>
      <c r="O174" s="200" t="s">
        <v>280</v>
      </c>
      <c r="P174" s="200" t="s">
        <v>2254</v>
      </c>
      <c r="Q174" s="200" t="s">
        <v>2255</v>
      </c>
      <c r="R174" s="200" t="s">
        <v>2256</v>
      </c>
      <c r="S174" s="201" t="s">
        <v>132</v>
      </c>
      <c r="T174" s="212">
        <f t="shared" si="37"/>
        <v>39</v>
      </c>
      <c r="U174" s="213">
        <f t="shared" si="41"/>
        <v>9</v>
      </c>
      <c r="V174" s="201">
        <f t="shared" si="33"/>
        <v>2</v>
      </c>
      <c r="W174" s="214">
        <v>1730</v>
      </c>
      <c r="X174" s="3" t="s">
        <v>874</v>
      </c>
      <c r="Y174" s="3" t="s">
        <v>861</v>
      </c>
      <c r="Z174" s="3" t="s">
        <v>2257</v>
      </c>
      <c r="AA174" s="3" t="s">
        <v>2258</v>
      </c>
      <c r="AB174" s="3" t="s">
        <v>2259</v>
      </c>
      <c r="AC174" s="3" t="s">
        <v>2260</v>
      </c>
      <c r="AD174" s="204" t="s">
        <v>132</v>
      </c>
      <c r="AE174" s="216">
        <f t="shared" si="38"/>
        <v>39</v>
      </c>
      <c r="AF174" s="217">
        <f t="shared" si="42"/>
        <v>9</v>
      </c>
      <c r="AG174" s="204">
        <f t="shared" si="34"/>
        <v>2</v>
      </c>
      <c r="AH174" s="210">
        <v>1730</v>
      </c>
      <c r="AI174" s="200" t="s">
        <v>65</v>
      </c>
      <c r="AJ174" s="200" t="s">
        <v>187</v>
      </c>
      <c r="AK174" s="200" t="s">
        <v>280</v>
      </c>
      <c r="AL174" s="200" t="s">
        <v>2254</v>
      </c>
      <c r="AM174" s="200" t="s">
        <v>2255</v>
      </c>
      <c r="AN174" s="200" t="s">
        <v>2256</v>
      </c>
      <c r="AO174" s="201" t="s">
        <v>132</v>
      </c>
      <c r="AP174" s="212">
        <f t="shared" si="39"/>
        <v>39</v>
      </c>
      <c r="AQ174" s="213">
        <f t="shared" si="43"/>
        <v>9</v>
      </c>
      <c r="AR174" s="201">
        <f t="shared" si="35"/>
        <v>2</v>
      </c>
    </row>
    <row r="175" spans="1:44" ht="31.5" customHeight="1" x14ac:dyDescent="0.25">
      <c r="A175" s="207">
        <v>1740</v>
      </c>
      <c r="B175" s="197" t="str">
        <f>IF(Accueil!$H$49=1,M175,IF(Accueil!$H$49=2,X175,IF(Accueil!$H$49=3,AI175,M175)))</f>
        <v>Turquoise</v>
      </c>
      <c r="C175" s="197" t="str">
        <f>IF(Accueil!$H$49=1,N175,IF(Accueil!$H$49=2,Y175,IF(Accueil!$H$49=3,AJ175,N175)))</f>
        <v>Blanc nacré</v>
      </c>
      <c r="D175" s="197" t="str">
        <f>IF(Accueil!$H$49=1,O175,IF(Accueil!$H$49=2,Z175,IF(Accueil!$H$49=3,AK175,O175)))</f>
        <v>besoin de stabilité psychologique et spirituelle</v>
      </c>
      <c r="E175" s="197" t="str">
        <f>IF(Accueil!$H$49=1,P175,IF(Accueil!$H$49=2,AA175,IF(Accueil!$H$49=3,AL175,P175)))</f>
        <v>ne plus se battre pour exister / vivre de l'instabilité</v>
      </c>
      <c r="F175" s="197" t="str">
        <f>IF(Accueil!$H$49=1,Q175,IF(Accueil!$H$49=2,AB175,IF(Accueil!$H$49=3,AM175,Q175)))</f>
        <v>stabilité intérieure / stabilité psychologique et spirituelle</v>
      </c>
      <c r="G175" s="197" t="str">
        <f>IF(Accueil!$H$49=1,R175,IF(Accueil!$H$49=2,AC175,IF(Accueil!$H$49=3,AN175,R175)))</f>
        <v>devoir toujours résister / se battre contre l'ordre des choses</v>
      </c>
      <c r="H175" s="198" t="s">
        <v>11</v>
      </c>
      <c r="I175" s="206">
        <f t="shared" si="36"/>
        <v>40</v>
      </c>
      <c r="J175" s="209">
        <f t="shared" si="40"/>
        <v>10</v>
      </c>
      <c r="K175" s="198">
        <f t="shared" si="32"/>
        <v>2</v>
      </c>
      <c r="L175" s="210">
        <v>1740</v>
      </c>
      <c r="M175" s="200" t="s">
        <v>77</v>
      </c>
      <c r="N175" s="200" t="s">
        <v>187</v>
      </c>
      <c r="O175" s="200" t="s">
        <v>193</v>
      </c>
      <c r="P175" s="200" t="s">
        <v>2261</v>
      </c>
      <c r="Q175" s="200" t="s">
        <v>2262</v>
      </c>
      <c r="R175" s="200" t="s">
        <v>2263</v>
      </c>
      <c r="S175" s="201" t="s">
        <v>11</v>
      </c>
      <c r="T175" s="212">
        <f t="shared" si="37"/>
        <v>40</v>
      </c>
      <c r="U175" s="213">
        <f t="shared" si="41"/>
        <v>10</v>
      </c>
      <c r="V175" s="201">
        <f t="shared" si="33"/>
        <v>2</v>
      </c>
      <c r="W175" s="214">
        <v>1740</v>
      </c>
      <c r="X175" s="3" t="s">
        <v>873</v>
      </c>
      <c r="Y175" s="3" t="s">
        <v>861</v>
      </c>
      <c r="Z175" s="3" t="s">
        <v>2264</v>
      </c>
      <c r="AA175" s="3" t="s">
        <v>2265</v>
      </c>
      <c r="AB175" s="3" t="s">
        <v>2266</v>
      </c>
      <c r="AC175" s="3" t="s">
        <v>2267</v>
      </c>
      <c r="AD175" s="204" t="s">
        <v>11</v>
      </c>
      <c r="AE175" s="216">
        <f t="shared" si="38"/>
        <v>40</v>
      </c>
      <c r="AF175" s="217">
        <f t="shared" si="42"/>
        <v>10</v>
      </c>
      <c r="AG175" s="204">
        <f t="shared" si="34"/>
        <v>2</v>
      </c>
      <c r="AH175" s="210">
        <v>1740</v>
      </c>
      <c r="AI175" s="200" t="s">
        <v>77</v>
      </c>
      <c r="AJ175" s="200" t="s">
        <v>187</v>
      </c>
      <c r="AK175" s="200" t="s">
        <v>193</v>
      </c>
      <c r="AL175" s="200" t="s">
        <v>2261</v>
      </c>
      <c r="AM175" s="200" t="s">
        <v>2262</v>
      </c>
      <c r="AN175" s="200" t="s">
        <v>2263</v>
      </c>
      <c r="AO175" s="201" t="s">
        <v>11</v>
      </c>
      <c r="AP175" s="212">
        <f t="shared" si="39"/>
        <v>40</v>
      </c>
      <c r="AQ175" s="213">
        <f t="shared" si="43"/>
        <v>10</v>
      </c>
      <c r="AR175" s="201">
        <f t="shared" si="35"/>
        <v>2</v>
      </c>
    </row>
    <row r="176" spans="1:44" ht="31.5" customHeight="1" x14ac:dyDescent="0.25">
      <c r="A176" s="207">
        <v>1750</v>
      </c>
      <c r="B176" s="197" t="str">
        <f>IF(Accueil!$H$49=1,M176,IF(Accueil!$H$49=2,X176,IF(Accueil!$H$49=3,AI176,M176)))</f>
        <v>Turquoise</v>
      </c>
      <c r="C176" s="197" t="str">
        <f>IF(Accueil!$H$49=1,N176,IF(Accueil!$H$49=2,Y176,IF(Accueil!$H$49=3,AJ176,N176)))</f>
        <v>Blanc nacré</v>
      </c>
      <c r="D176" s="197" t="str">
        <f>IF(Accueil!$H$49=1,O176,IF(Accueil!$H$49=2,Z176,IF(Accueil!$H$49=3,AK176,O176)))</f>
        <v>besoin de se remettre en question / besoin d'amour</v>
      </c>
      <c r="E176" s="197" t="str">
        <f>IF(Accueil!$H$49=1,P176,IF(Accueil!$H$49=2,AA176,IF(Accueil!$H$49=3,AL176,P176)))</f>
        <v>se sentir sans défense / en manque d'amour</v>
      </c>
      <c r="F176" s="197" t="str">
        <f>IF(Accueil!$H$49=1,Q176,IF(Accueil!$H$49=2,AB176,IF(Accueil!$H$49=3,AM176,Q176)))</f>
        <v>amour inconditionnel / acceptation de soi / gratitude envers la vie</v>
      </c>
      <c r="G176" s="197" t="str">
        <f>IF(Accueil!$H$49=1,R176,IF(Accueil!$H$49=2,AC176,IF(Accueil!$H$49=3,AN176,R176)))</f>
        <v>refuser de se remettre en question / refus de l'amour</v>
      </c>
      <c r="H176" s="198" t="s">
        <v>132</v>
      </c>
      <c r="I176" s="206">
        <f t="shared" si="36"/>
        <v>40</v>
      </c>
      <c r="J176" s="209">
        <f t="shared" si="40"/>
        <v>10</v>
      </c>
      <c r="K176" s="198">
        <f t="shared" si="32"/>
        <v>2</v>
      </c>
      <c r="L176" s="210">
        <v>1750</v>
      </c>
      <c r="M176" s="200" t="s">
        <v>77</v>
      </c>
      <c r="N176" s="200" t="s">
        <v>187</v>
      </c>
      <c r="O176" s="201" t="s">
        <v>2268</v>
      </c>
      <c r="P176" s="200" t="s">
        <v>2269</v>
      </c>
      <c r="Q176" s="200" t="s">
        <v>2270</v>
      </c>
      <c r="R176" s="200" t="s">
        <v>2271</v>
      </c>
      <c r="S176" s="201" t="s">
        <v>132</v>
      </c>
      <c r="T176" s="212">
        <f t="shared" si="37"/>
        <v>40</v>
      </c>
      <c r="U176" s="213">
        <f t="shared" si="41"/>
        <v>10</v>
      </c>
      <c r="V176" s="201">
        <f t="shared" si="33"/>
        <v>2</v>
      </c>
      <c r="W176" s="214">
        <v>1750</v>
      </c>
      <c r="X176" s="3" t="s">
        <v>873</v>
      </c>
      <c r="Y176" s="3" t="s">
        <v>861</v>
      </c>
      <c r="Z176" s="5" t="s">
        <v>2272</v>
      </c>
      <c r="AA176" s="3" t="s">
        <v>2273</v>
      </c>
      <c r="AB176" s="3" t="s">
        <v>2274</v>
      </c>
      <c r="AC176" s="3" t="s">
        <v>2275</v>
      </c>
      <c r="AD176" s="204" t="s">
        <v>132</v>
      </c>
      <c r="AE176" s="216">
        <f t="shared" si="38"/>
        <v>40</v>
      </c>
      <c r="AF176" s="217">
        <f t="shared" si="42"/>
        <v>10</v>
      </c>
      <c r="AG176" s="204">
        <f t="shared" si="34"/>
        <v>2</v>
      </c>
      <c r="AH176" s="210">
        <v>1750</v>
      </c>
      <c r="AI176" s="200" t="s">
        <v>77</v>
      </c>
      <c r="AJ176" s="200" t="s">
        <v>187</v>
      </c>
      <c r="AK176" s="201" t="s">
        <v>2268</v>
      </c>
      <c r="AL176" s="200" t="s">
        <v>2269</v>
      </c>
      <c r="AM176" s="200" t="s">
        <v>2270</v>
      </c>
      <c r="AN176" s="200" t="s">
        <v>2271</v>
      </c>
      <c r="AO176" s="201" t="s">
        <v>132</v>
      </c>
      <c r="AP176" s="212">
        <f t="shared" si="39"/>
        <v>40</v>
      </c>
      <c r="AQ176" s="213">
        <f t="shared" si="43"/>
        <v>10</v>
      </c>
      <c r="AR176" s="201">
        <f t="shared" si="35"/>
        <v>2</v>
      </c>
    </row>
    <row r="177" spans="1:44" ht="31.5" customHeight="1" x14ac:dyDescent="0.25">
      <c r="A177" s="207">
        <v>1760</v>
      </c>
      <c r="B177" s="197" t="str">
        <f>IF(Accueil!$H$49=1,M177,IF(Accueil!$H$49=2,X177,IF(Accueil!$H$49=3,AI177,M177)))</f>
        <v>Cyan</v>
      </c>
      <c r="C177" s="197" t="str">
        <f>IF(Accueil!$H$49=1,N177,IF(Accueil!$H$49=2,Y177,IF(Accueil!$H$49=3,AJ177,N177)))</f>
        <v>Blanc nacré</v>
      </c>
      <c r="D177" s="197" t="str">
        <f>IF(Accueil!$H$49=1,O177,IF(Accueil!$H$49=2,Z177,IF(Accueil!$H$49=3,AK177,O177)))</f>
        <v>besoin d'avoir sa place sur Terre / besoin d'être utile</v>
      </c>
      <c r="E177" s="197" t="str">
        <f>IF(Accueil!$H$49=1,P177,IF(Accueil!$H$49=2,AA177,IF(Accueil!$H$49=3,AL177,P177)))</f>
        <v>sentiment d'être inutile ou pas au bon endroit / pas à sa juste place</v>
      </c>
      <c r="F177" s="197" t="str">
        <f>IF(Accueil!$H$49=1,Q177,IF(Accueil!$H$49=2,AB177,IF(Accueil!$H$49=3,AM177,Q177)))</f>
        <v>aller de l'avant tout en écoutant son corps / ne pas forcément répondre aux attentes</v>
      </c>
      <c r="G177" s="197" t="str">
        <f>IF(Accueil!$H$49=1,R177,IF(Accueil!$H$49=2,AC177,IF(Accueil!$H$49=3,AN177,R177)))</f>
        <v>prendre des responsabilités ou jouer un rôle pour justifier sa place ou son utilité</v>
      </c>
      <c r="H177" s="198" t="s">
        <v>14</v>
      </c>
      <c r="I177" s="206">
        <f t="shared" si="36"/>
        <v>41</v>
      </c>
      <c r="J177" s="209">
        <f t="shared" si="40"/>
        <v>11</v>
      </c>
      <c r="K177" s="198">
        <f t="shared" si="32"/>
        <v>2</v>
      </c>
      <c r="L177" s="210">
        <v>1760</v>
      </c>
      <c r="M177" s="200" t="s">
        <v>87</v>
      </c>
      <c r="N177" s="200" t="s">
        <v>187</v>
      </c>
      <c r="O177" s="201" t="s">
        <v>2276</v>
      </c>
      <c r="P177" s="200" t="s">
        <v>2277</v>
      </c>
      <c r="Q177" s="200" t="s">
        <v>2278</v>
      </c>
      <c r="R177" s="200" t="s">
        <v>2279</v>
      </c>
      <c r="S177" s="201" t="s">
        <v>14</v>
      </c>
      <c r="T177" s="212">
        <f t="shared" si="37"/>
        <v>41</v>
      </c>
      <c r="U177" s="213">
        <f t="shared" si="41"/>
        <v>11</v>
      </c>
      <c r="V177" s="201">
        <f t="shared" si="33"/>
        <v>2</v>
      </c>
      <c r="W177" s="214">
        <v>1760</v>
      </c>
      <c r="X177" s="3" t="s">
        <v>872</v>
      </c>
      <c r="Y177" s="3" t="s">
        <v>861</v>
      </c>
      <c r="Z177" s="5" t="s">
        <v>2280</v>
      </c>
      <c r="AA177" s="3" t="s">
        <v>2281</v>
      </c>
      <c r="AB177" s="3" t="s">
        <v>2282</v>
      </c>
      <c r="AC177" s="3" t="s">
        <v>2283</v>
      </c>
      <c r="AD177" s="204" t="s">
        <v>14</v>
      </c>
      <c r="AE177" s="216">
        <f t="shared" si="38"/>
        <v>41</v>
      </c>
      <c r="AF177" s="217">
        <f t="shared" si="42"/>
        <v>11</v>
      </c>
      <c r="AG177" s="204">
        <f t="shared" si="34"/>
        <v>2</v>
      </c>
      <c r="AH177" s="210">
        <v>1760</v>
      </c>
      <c r="AI177" s="200" t="s">
        <v>87</v>
      </c>
      <c r="AJ177" s="200" t="s">
        <v>187</v>
      </c>
      <c r="AK177" s="201" t="s">
        <v>2276</v>
      </c>
      <c r="AL177" s="200" t="s">
        <v>2277</v>
      </c>
      <c r="AM177" s="200" t="s">
        <v>2278</v>
      </c>
      <c r="AN177" s="200" t="s">
        <v>2279</v>
      </c>
      <c r="AO177" s="201" t="s">
        <v>14</v>
      </c>
      <c r="AP177" s="212">
        <f t="shared" si="39"/>
        <v>41</v>
      </c>
      <c r="AQ177" s="213">
        <f t="shared" si="43"/>
        <v>11</v>
      </c>
      <c r="AR177" s="201">
        <f t="shared" si="35"/>
        <v>2</v>
      </c>
    </row>
    <row r="178" spans="1:44" ht="31.5" customHeight="1" x14ac:dyDescent="0.25">
      <c r="A178" s="207">
        <v>1770</v>
      </c>
      <c r="B178" s="197" t="str">
        <f>IF(Accueil!$H$49=1,M178,IF(Accueil!$H$49=2,X178,IF(Accueil!$H$49=3,AI178,M178)))</f>
        <v>Cyan</v>
      </c>
      <c r="C178" s="197" t="str">
        <f>IF(Accueil!$H$49=1,N178,IF(Accueil!$H$49=2,Y178,IF(Accueil!$H$49=3,AJ178,N178)))</f>
        <v>Blanc nacré</v>
      </c>
      <c r="D178" s="197" t="str">
        <f>IF(Accueil!$H$49=1,O178,IF(Accueil!$H$49=2,Z178,IF(Accueil!$H$49=3,AK178,O178)))</f>
        <v>besoin d'endurer pour avoir sa place</v>
      </c>
      <c r="E178" s="197" t="str">
        <f>IF(Accueil!$H$49=1,P178,IF(Accueil!$H$49=2,AA178,IF(Accueil!$H$49=3,AL178,P178)))</f>
        <v>peur de se mettre des charges / se sentir vide à l'intérieur</v>
      </c>
      <c r="F178" s="197" t="str">
        <f>IF(Accueil!$H$49=1,Q178,IF(Accueil!$H$49=2,AB178,IF(Accueil!$H$49=3,AM178,Q178)))</f>
        <v>autorité naturelle émanant du corps / puissance de rayonnement / présence en soi</v>
      </c>
      <c r="G178" s="197" t="str">
        <f>IF(Accueil!$H$49=1,R178,IF(Accueil!$H$49=2,AC178,IF(Accueil!$H$49=3,AN178,R178)))</f>
        <v>prendre sur soi pour faire avancer les choses</v>
      </c>
      <c r="H178" s="198" t="s">
        <v>132</v>
      </c>
      <c r="I178" s="206">
        <f t="shared" si="36"/>
        <v>41</v>
      </c>
      <c r="J178" s="209">
        <f t="shared" si="40"/>
        <v>11</v>
      </c>
      <c r="K178" s="198">
        <f t="shared" si="32"/>
        <v>2</v>
      </c>
      <c r="L178" s="210">
        <v>1770</v>
      </c>
      <c r="M178" s="200" t="s">
        <v>87</v>
      </c>
      <c r="N178" s="200" t="s">
        <v>187</v>
      </c>
      <c r="O178" s="200" t="s">
        <v>194</v>
      </c>
      <c r="P178" s="200" t="s">
        <v>2284</v>
      </c>
      <c r="Q178" s="200" t="s">
        <v>2285</v>
      </c>
      <c r="R178" s="200" t="s">
        <v>195</v>
      </c>
      <c r="S178" s="201" t="s">
        <v>132</v>
      </c>
      <c r="T178" s="212">
        <f t="shared" si="37"/>
        <v>41</v>
      </c>
      <c r="U178" s="213">
        <f t="shared" si="41"/>
        <v>11</v>
      </c>
      <c r="V178" s="201">
        <f t="shared" si="33"/>
        <v>2</v>
      </c>
      <c r="W178" s="214">
        <v>1770</v>
      </c>
      <c r="X178" s="3" t="s">
        <v>872</v>
      </c>
      <c r="Y178" s="3" t="s">
        <v>861</v>
      </c>
      <c r="Z178" s="3" t="s">
        <v>2286</v>
      </c>
      <c r="AA178" s="3" t="s">
        <v>2287</v>
      </c>
      <c r="AB178" s="3" t="s">
        <v>2288</v>
      </c>
      <c r="AC178" s="3" t="s">
        <v>2289</v>
      </c>
      <c r="AD178" s="204" t="s">
        <v>132</v>
      </c>
      <c r="AE178" s="216">
        <f t="shared" si="38"/>
        <v>41</v>
      </c>
      <c r="AF178" s="217">
        <f t="shared" si="42"/>
        <v>11</v>
      </c>
      <c r="AG178" s="204">
        <f t="shared" si="34"/>
        <v>2</v>
      </c>
      <c r="AH178" s="210">
        <v>1770</v>
      </c>
      <c r="AI178" s="200" t="s">
        <v>87</v>
      </c>
      <c r="AJ178" s="200" t="s">
        <v>187</v>
      </c>
      <c r="AK178" s="200" t="s">
        <v>194</v>
      </c>
      <c r="AL178" s="200" t="s">
        <v>2284</v>
      </c>
      <c r="AM178" s="200" t="s">
        <v>2285</v>
      </c>
      <c r="AN178" s="200" t="s">
        <v>195</v>
      </c>
      <c r="AO178" s="201" t="s">
        <v>132</v>
      </c>
      <c r="AP178" s="212">
        <f t="shared" si="39"/>
        <v>41</v>
      </c>
      <c r="AQ178" s="213">
        <f t="shared" si="43"/>
        <v>11</v>
      </c>
      <c r="AR178" s="201">
        <f t="shared" si="35"/>
        <v>2</v>
      </c>
    </row>
    <row r="179" spans="1:44" ht="31.5" customHeight="1" x14ac:dyDescent="0.25">
      <c r="A179" s="207">
        <v>1780</v>
      </c>
      <c r="B179" s="197" t="str">
        <f>IF(Accueil!$H$49=1,M179,IF(Accueil!$H$49=2,X179,IF(Accueil!$H$49=3,AI179,M179)))</f>
        <v>Bleu</v>
      </c>
      <c r="C179" s="197" t="str">
        <f>IF(Accueil!$H$49=1,N179,IF(Accueil!$H$49=2,Y179,IF(Accueil!$H$49=3,AJ179,N179)))</f>
        <v>Blanc nacré</v>
      </c>
      <c r="D179" s="197" t="str">
        <f>IF(Accueil!$H$49=1,O179,IF(Accueil!$H$49=2,Z179,IF(Accueil!$H$49=3,AK179,O179)))</f>
        <v>besoin de créer pour montrer son individualité / besoin d'être le centre de l'univers</v>
      </c>
      <c r="E179" s="197" t="str">
        <f>IF(Accueil!$H$49=1,P179,IF(Accueil!$H$49=2,AA179,IF(Accueil!$H$49=3,AL179,P179)))</f>
        <v>se laisser vivre / ne rien imposer aux autres</v>
      </c>
      <c r="F179" s="197" t="str">
        <f>IF(Accueil!$H$49=1,Q179,IF(Accueil!$H$49=2,AB179,IF(Accueil!$H$49=3,AM179,Q179)))</f>
        <v>faire ce qui est juste de faire pour soi</v>
      </c>
      <c r="G179" s="197" t="str">
        <f>IF(Accueil!$H$49=1,R179,IF(Accueil!$H$49=2,AC179,IF(Accueil!$H$49=3,AN179,R179)))</f>
        <v>s'imposer aux autres / besoin excessif de faire</v>
      </c>
      <c r="H179" s="198" t="s">
        <v>11</v>
      </c>
      <c r="I179" s="206">
        <f t="shared" si="36"/>
        <v>42</v>
      </c>
      <c r="J179" s="209">
        <f t="shared" si="40"/>
        <v>12</v>
      </c>
      <c r="K179" s="198">
        <f t="shared" si="32"/>
        <v>2</v>
      </c>
      <c r="L179" s="210">
        <v>1780</v>
      </c>
      <c r="M179" s="200" t="s">
        <v>95</v>
      </c>
      <c r="N179" s="200" t="s">
        <v>187</v>
      </c>
      <c r="O179" s="200" t="s">
        <v>2290</v>
      </c>
      <c r="P179" s="200" t="s">
        <v>2291</v>
      </c>
      <c r="Q179" s="200" t="s">
        <v>196</v>
      </c>
      <c r="R179" s="200" t="s">
        <v>2292</v>
      </c>
      <c r="S179" s="201" t="s">
        <v>11</v>
      </c>
      <c r="T179" s="212">
        <f t="shared" si="37"/>
        <v>42</v>
      </c>
      <c r="U179" s="213">
        <f t="shared" si="41"/>
        <v>12</v>
      </c>
      <c r="V179" s="201">
        <f t="shared" si="33"/>
        <v>2</v>
      </c>
      <c r="W179" s="214">
        <v>1780</v>
      </c>
      <c r="X179" s="3" t="s">
        <v>871</v>
      </c>
      <c r="Y179" s="3" t="s">
        <v>861</v>
      </c>
      <c r="Z179" s="3" t="s">
        <v>2293</v>
      </c>
      <c r="AA179" s="3" t="s">
        <v>2294</v>
      </c>
      <c r="AB179" s="3" t="s">
        <v>2295</v>
      </c>
      <c r="AC179" s="3" t="s">
        <v>2296</v>
      </c>
      <c r="AD179" s="204" t="s">
        <v>11</v>
      </c>
      <c r="AE179" s="216">
        <f t="shared" si="38"/>
        <v>42</v>
      </c>
      <c r="AF179" s="217">
        <f t="shared" si="42"/>
        <v>12</v>
      </c>
      <c r="AG179" s="204">
        <f t="shared" si="34"/>
        <v>2</v>
      </c>
      <c r="AH179" s="210">
        <v>1780</v>
      </c>
      <c r="AI179" s="200" t="s">
        <v>95</v>
      </c>
      <c r="AJ179" s="200" t="s">
        <v>187</v>
      </c>
      <c r="AK179" s="200" t="s">
        <v>2290</v>
      </c>
      <c r="AL179" s="200" t="s">
        <v>2291</v>
      </c>
      <c r="AM179" s="200" t="s">
        <v>196</v>
      </c>
      <c r="AN179" s="200" t="s">
        <v>2292</v>
      </c>
      <c r="AO179" s="201" t="s">
        <v>11</v>
      </c>
      <c r="AP179" s="212">
        <f t="shared" si="39"/>
        <v>42</v>
      </c>
      <c r="AQ179" s="213">
        <f t="shared" si="43"/>
        <v>12</v>
      </c>
      <c r="AR179" s="201">
        <f t="shared" si="35"/>
        <v>2</v>
      </c>
    </row>
    <row r="180" spans="1:44" ht="31.5" customHeight="1" x14ac:dyDescent="0.25">
      <c r="A180" s="207">
        <v>1790</v>
      </c>
      <c r="B180" s="197" t="str">
        <f>IF(Accueil!$H$49=1,M180,IF(Accueil!$H$49=2,X180,IF(Accueil!$H$49=3,AI180,M180)))</f>
        <v>Bleu</v>
      </c>
      <c r="C180" s="197" t="str">
        <f>IF(Accueil!$H$49=1,N180,IF(Accueil!$H$49=2,Y180,IF(Accueil!$H$49=3,AJ180,N180)))</f>
        <v>Blanc nacré</v>
      </c>
      <c r="D180" s="197" t="str">
        <f>IF(Accueil!$H$49=1,O180,IF(Accueil!$H$49=2,Z180,IF(Accueil!$H$49=3,AK180,O180)))</f>
        <v>besoin de répondre à ses attentes / besoin de combler ses besoins</v>
      </c>
      <c r="E180" s="197" t="str">
        <f>IF(Accueil!$H$49=1,P180,IF(Accueil!$H$49=2,AA180,IF(Accueil!$H$49=3,AL180,P180)))</f>
        <v>n'agir que si l'on est sûr de son choix</v>
      </c>
      <c r="F180" s="197" t="str">
        <f>IF(Accueil!$H$49=1,Q180,IF(Accueil!$H$49=2,AB180,IF(Accueil!$H$49=3,AM180,Q180)))</f>
        <v>joie communicative / aimer les choses simples / humilité / s'en remettre à l'univers</v>
      </c>
      <c r="G180" s="197" t="str">
        <f>IF(Accueil!$H$49=1,R180,IF(Accueil!$H$49=2,AC180,IF(Accueil!$H$49=3,AN180,R180)))</f>
        <v>la rage comme moteur pour avancer dans la vie</v>
      </c>
      <c r="H180" s="198" t="s">
        <v>132</v>
      </c>
      <c r="I180" s="206">
        <f t="shared" si="36"/>
        <v>42</v>
      </c>
      <c r="J180" s="209">
        <f t="shared" si="40"/>
        <v>12</v>
      </c>
      <c r="K180" s="198">
        <f t="shared" si="32"/>
        <v>2</v>
      </c>
      <c r="L180" s="210">
        <v>1790</v>
      </c>
      <c r="M180" s="200" t="s">
        <v>95</v>
      </c>
      <c r="N180" s="200" t="s">
        <v>187</v>
      </c>
      <c r="O180" s="201" t="s">
        <v>2297</v>
      </c>
      <c r="P180" s="200" t="s">
        <v>197</v>
      </c>
      <c r="Q180" s="200" t="s">
        <v>2298</v>
      </c>
      <c r="R180" s="200" t="s">
        <v>198</v>
      </c>
      <c r="S180" s="201" t="s">
        <v>132</v>
      </c>
      <c r="T180" s="212">
        <f t="shared" si="37"/>
        <v>42</v>
      </c>
      <c r="U180" s="213">
        <f t="shared" si="41"/>
        <v>12</v>
      </c>
      <c r="V180" s="201">
        <f t="shared" si="33"/>
        <v>2</v>
      </c>
      <c r="W180" s="214">
        <v>1790</v>
      </c>
      <c r="X180" s="3" t="s">
        <v>871</v>
      </c>
      <c r="Y180" s="3" t="s">
        <v>861</v>
      </c>
      <c r="Z180" s="5" t="s">
        <v>2299</v>
      </c>
      <c r="AA180" s="3" t="s">
        <v>2300</v>
      </c>
      <c r="AB180" s="3" t="s">
        <v>2301</v>
      </c>
      <c r="AC180" s="3" t="s">
        <v>2302</v>
      </c>
      <c r="AD180" s="204" t="s">
        <v>132</v>
      </c>
      <c r="AE180" s="216">
        <f t="shared" si="38"/>
        <v>42</v>
      </c>
      <c r="AF180" s="217">
        <f t="shared" si="42"/>
        <v>12</v>
      </c>
      <c r="AG180" s="204">
        <f t="shared" si="34"/>
        <v>2</v>
      </c>
      <c r="AH180" s="210">
        <v>1790</v>
      </c>
      <c r="AI180" s="200" t="s">
        <v>95</v>
      </c>
      <c r="AJ180" s="200" t="s">
        <v>187</v>
      </c>
      <c r="AK180" s="201" t="s">
        <v>2297</v>
      </c>
      <c r="AL180" s="200" t="s">
        <v>197</v>
      </c>
      <c r="AM180" s="200" t="s">
        <v>2298</v>
      </c>
      <c r="AN180" s="200" t="s">
        <v>198</v>
      </c>
      <c r="AO180" s="201" t="s">
        <v>132</v>
      </c>
      <c r="AP180" s="212">
        <f t="shared" si="39"/>
        <v>42</v>
      </c>
      <c r="AQ180" s="213">
        <f t="shared" si="43"/>
        <v>12</v>
      </c>
      <c r="AR180" s="201">
        <f t="shared" si="35"/>
        <v>2</v>
      </c>
    </row>
    <row r="181" spans="1:44" ht="31.5" customHeight="1" x14ac:dyDescent="0.25">
      <c r="A181" s="207">
        <v>1800</v>
      </c>
      <c r="B181" s="197" t="str">
        <f>IF(Accueil!$H$49=1,M181,IF(Accueil!$H$49=2,X181,IF(Accueil!$H$49=3,AI181,M181)))</f>
        <v>Indigo</v>
      </c>
      <c r="C181" s="197" t="str">
        <f>IF(Accueil!$H$49=1,N181,IF(Accueil!$H$49=2,Y181,IF(Accueil!$H$49=3,AJ181,N181)))</f>
        <v>Blanc nacré</v>
      </c>
      <c r="D181" s="197" t="str">
        <f>IF(Accueil!$H$49=1,O181,IF(Accueil!$H$49=2,Z181,IF(Accueil!$H$49=3,AK181,O181)))</f>
        <v>besoin d'être dur avec soi / sentiment que la vie est dure</v>
      </c>
      <c r="E181" s="197" t="str">
        <f>IF(Accueil!$H$49=1,P181,IF(Accueil!$H$49=2,AA181,IF(Accueil!$H$49=3,AL181,P181)))</f>
        <v>ne pas pouvoir s'aimer soi-même</v>
      </c>
      <c r="F181" s="197" t="str">
        <f>IF(Accueil!$H$49=1,Q181,IF(Accueil!$H$49=2,AB181,IF(Accueil!$H$49=3,AM181,Q181)))</f>
        <v>s'accepter et s'aimer tel que l'on est</v>
      </c>
      <c r="G181" s="197" t="str">
        <f>IF(Accueil!$H$49=1,R181,IF(Accueil!$H$49=2,AC181,IF(Accueil!$H$49=3,AN181,R181)))</f>
        <v>autosatisfaction / être prétentieux / rempli d'amour propre</v>
      </c>
      <c r="H181" s="198" t="s">
        <v>14</v>
      </c>
      <c r="I181" s="206">
        <f t="shared" si="36"/>
        <v>43</v>
      </c>
      <c r="J181" s="209">
        <f t="shared" si="40"/>
        <v>13</v>
      </c>
      <c r="K181" s="198">
        <f t="shared" si="32"/>
        <v>2</v>
      </c>
      <c r="L181" s="210">
        <v>1800</v>
      </c>
      <c r="M181" s="200" t="s">
        <v>110</v>
      </c>
      <c r="N181" s="200" t="s">
        <v>187</v>
      </c>
      <c r="O181" s="201" t="s">
        <v>2303</v>
      </c>
      <c r="P181" s="200" t="s">
        <v>199</v>
      </c>
      <c r="Q181" s="200" t="s">
        <v>200</v>
      </c>
      <c r="R181" s="200" t="s">
        <v>2304</v>
      </c>
      <c r="S181" s="201" t="s">
        <v>14</v>
      </c>
      <c r="T181" s="212">
        <f t="shared" si="37"/>
        <v>43</v>
      </c>
      <c r="U181" s="213">
        <f t="shared" si="41"/>
        <v>13</v>
      </c>
      <c r="V181" s="201">
        <f t="shared" si="33"/>
        <v>2</v>
      </c>
      <c r="W181" s="214">
        <v>1800</v>
      </c>
      <c r="X181" s="3" t="s">
        <v>870</v>
      </c>
      <c r="Y181" s="3" t="s">
        <v>861</v>
      </c>
      <c r="Z181" s="5" t="s">
        <v>2305</v>
      </c>
      <c r="AA181" s="3" t="s">
        <v>2306</v>
      </c>
      <c r="AB181" s="3" t="s">
        <v>2307</v>
      </c>
      <c r="AC181" s="3" t="s">
        <v>2308</v>
      </c>
      <c r="AD181" s="204" t="s">
        <v>14</v>
      </c>
      <c r="AE181" s="216">
        <f t="shared" si="38"/>
        <v>43</v>
      </c>
      <c r="AF181" s="217">
        <f t="shared" si="42"/>
        <v>13</v>
      </c>
      <c r="AG181" s="204">
        <f t="shared" si="34"/>
        <v>2</v>
      </c>
      <c r="AH181" s="210">
        <v>1800</v>
      </c>
      <c r="AI181" s="200" t="s">
        <v>110</v>
      </c>
      <c r="AJ181" s="200" t="s">
        <v>187</v>
      </c>
      <c r="AK181" s="201" t="s">
        <v>2303</v>
      </c>
      <c r="AL181" s="200" t="s">
        <v>199</v>
      </c>
      <c r="AM181" s="200" t="s">
        <v>200</v>
      </c>
      <c r="AN181" s="200" t="s">
        <v>2304</v>
      </c>
      <c r="AO181" s="201" t="s">
        <v>14</v>
      </c>
      <c r="AP181" s="212">
        <f t="shared" si="39"/>
        <v>43</v>
      </c>
      <c r="AQ181" s="213">
        <f t="shared" si="43"/>
        <v>13</v>
      </c>
      <c r="AR181" s="201">
        <f t="shared" si="35"/>
        <v>2</v>
      </c>
    </row>
    <row r="182" spans="1:44" ht="31.5" customHeight="1" x14ac:dyDescent="0.25">
      <c r="A182" s="207">
        <v>1810</v>
      </c>
      <c r="B182" s="197" t="str">
        <f>IF(Accueil!$H$49=1,M182,IF(Accueil!$H$49=2,X182,IF(Accueil!$H$49=3,AI182,M182)))</f>
        <v>Indigo</v>
      </c>
      <c r="C182" s="197" t="str">
        <f>IF(Accueil!$H$49=1,N182,IF(Accueil!$H$49=2,Y182,IF(Accueil!$H$49=3,AJ182,N182)))</f>
        <v>Blanc nacré</v>
      </c>
      <c r="D182" s="197" t="str">
        <f>IF(Accueil!$H$49=1,O182,IF(Accueil!$H$49=2,Z182,IF(Accueil!$H$49=3,AK182,O182)))</f>
        <v>besoin d'être soutenu par l'univers / besoin d'une remise en ordre intérieure</v>
      </c>
      <c r="E182" s="197" t="str">
        <f>IF(Accueil!$H$49=1,P182,IF(Accueil!$H$49=2,AA182,IF(Accueil!$H$49=3,AL182,P182)))</f>
        <v>se sentir dévalorisé / pas soutenu par l'univers</v>
      </c>
      <c r="F182" s="197" t="str">
        <f>IF(Accueil!$H$49=1,Q182,IF(Accueil!$H$49=2,AB182,IF(Accueil!$H$49=3,AM182,Q182)))</f>
        <v>se sentir valorisé et en retirer une force inépuisable / capacité à se régénérer sans le mental</v>
      </c>
      <c r="G182" s="197" t="str">
        <f>IF(Accueil!$H$49=1,R182,IF(Accueil!$H$49=2,AC182,IF(Accueil!$H$49=3,AN182,R182)))</f>
        <v>tendance à dévaloriser les autres / profiter de son pouvoir dans un but personnel</v>
      </c>
      <c r="H182" s="198" t="s">
        <v>132</v>
      </c>
      <c r="I182" s="206">
        <f t="shared" si="36"/>
        <v>43</v>
      </c>
      <c r="J182" s="209">
        <f t="shared" si="40"/>
        <v>13</v>
      </c>
      <c r="K182" s="198">
        <f t="shared" si="32"/>
        <v>2</v>
      </c>
      <c r="L182" s="210">
        <v>1810</v>
      </c>
      <c r="M182" s="200" t="s">
        <v>110</v>
      </c>
      <c r="N182" s="200" t="s">
        <v>187</v>
      </c>
      <c r="O182" s="201" t="s">
        <v>2309</v>
      </c>
      <c r="P182" s="200" t="s">
        <v>2310</v>
      </c>
      <c r="Q182" s="200" t="s">
        <v>2311</v>
      </c>
      <c r="R182" s="200" t="s">
        <v>2312</v>
      </c>
      <c r="S182" s="201" t="s">
        <v>132</v>
      </c>
      <c r="T182" s="212">
        <f t="shared" si="37"/>
        <v>43</v>
      </c>
      <c r="U182" s="213">
        <f t="shared" si="41"/>
        <v>13</v>
      </c>
      <c r="V182" s="201">
        <f t="shared" si="33"/>
        <v>2</v>
      </c>
      <c r="W182" s="214">
        <v>1810</v>
      </c>
      <c r="X182" s="3" t="s">
        <v>870</v>
      </c>
      <c r="Y182" s="3" t="s">
        <v>861</v>
      </c>
      <c r="Z182" s="5" t="s">
        <v>2313</v>
      </c>
      <c r="AA182" s="3" t="s">
        <v>2314</v>
      </c>
      <c r="AB182" s="3" t="s">
        <v>2315</v>
      </c>
      <c r="AC182" s="3" t="s">
        <v>2316</v>
      </c>
      <c r="AD182" s="204" t="s">
        <v>132</v>
      </c>
      <c r="AE182" s="216">
        <f t="shared" si="38"/>
        <v>43</v>
      </c>
      <c r="AF182" s="217">
        <f t="shared" si="42"/>
        <v>13</v>
      </c>
      <c r="AG182" s="204">
        <f t="shared" si="34"/>
        <v>2</v>
      </c>
      <c r="AH182" s="210">
        <v>1810</v>
      </c>
      <c r="AI182" s="200" t="s">
        <v>110</v>
      </c>
      <c r="AJ182" s="200" t="s">
        <v>187</v>
      </c>
      <c r="AK182" s="201" t="s">
        <v>2309</v>
      </c>
      <c r="AL182" s="200" t="s">
        <v>2310</v>
      </c>
      <c r="AM182" s="200" t="s">
        <v>2311</v>
      </c>
      <c r="AN182" s="200" t="s">
        <v>2312</v>
      </c>
      <c r="AO182" s="201" t="s">
        <v>132</v>
      </c>
      <c r="AP182" s="212">
        <f t="shared" si="39"/>
        <v>43</v>
      </c>
      <c r="AQ182" s="213">
        <f t="shared" si="43"/>
        <v>13</v>
      </c>
      <c r="AR182" s="201">
        <f t="shared" si="35"/>
        <v>2</v>
      </c>
    </row>
    <row r="183" spans="1:44" ht="31.5" customHeight="1" x14ac:dyDescent="0.25">
      <c r="A183" s="207">
        <v>1820</v>
      </c>
      <c r="B183" s="197" t="str">
        <f>IF(Accueil!$H$49=1,M183,IF(Accueil!$H$49=2,X183,IF(Accueil!$H$49=3,AI183,M183)))</f>
        <v>Pourpre</v>
      </c>
      <c r="C183" s="197" t="str">
        <f>IF(Accueil!$H$49=1,N183,IF(Accueil!$H$49=2,Y183,IF(Accueil!$H$49=3,AJ183,N183)))</f>
        <v>Blanc opalescent</v>
      </c>
      <c r="D183" s="197" t="str">
        <f>IF(Accueil!$H$49=1,O183,IF(Accueil!$H$49=2,Z183,IF(Accueil!$H$49=3,AK183,O183)))</f>
        <v>besoin de créer une famille d'âme / besoin de combler un vide par le spirituel</v>
      </c>
      <c r="E183" s="197" t="str">
        <f>IF(Accueil!$H$49=1,P183,IF(Accueil!$H$49=2,AA183,IF(Accueil!$H$49=3,AL183,P183)))</f>
        <v>ne pas écouter son âme / incarnation difficile / liens coupés avec la famille terrestre</v>
      </c>
      <c r="F183" s="197" t="str">
        <f>IF(Accueil!$H$49=1,Q183,IF(Accueil!$H$49=2,AB183,IF(Accueil!$H$49=3,AM183,Q183)))</f>
        <v>sentiment de faire partie de l'humanité / bien incarné sur Terre</v>
      </c>
      <c r="G183" s="197" t="str">
        <f>IF(Accueil!$H$49=1,R183,IF(Accueil!$H$49=2,AC183,IF(Accueil!$H$49=3,AN183,R183)))</f>
        <v>lien toxique avec un maître / devoir remplir une mission / conflit entre bien et mal</v>
      </c>
      <c r="H183" s="198" t="s">
        <v>11</v>
      </c>
      <c r="I183" s="206">
        <f t="shared" si="36"/>
        <v>44</v>
      </c>
      <c r="J183" s="209">
        <f t="shared" si="40"/>
        <v>14</v>
      </c>
      <c r="K183" s="198">
        <f t="shared" si="32"/>
        <v>2</v>
      </c>
      <c r="L183" s="210">
        <v>1820</v>
      </c>
      <c r="M183" s="200" t="s">
        <v>121</v>
      </c>
      <c r="N183" s="200" t="s">
        <v>201</v>
      </c>
      <c r="O183" s="200" t="s">
        <v>2317</v>
      </c>
      <c r="P183" s="200" t="s">
        <v>2318</v>
      </c>
      <c r="Q183" s="200" t="s">
        <v>2319</v>
      </c>
      <c r="R183" s="200" t="s">
        <v>2320</v>
      </c>
      <c r="S183" s="201" t="s">
        <v>11</v>
      </c>
      <c r="T183" s="212">
        <f t="shared" si="37"/>
        <v>44</v>
      </c>
      <c r="U183" s="213">
        <f t="shared" si="41"/>
        <v>14</v>
      </c>
      <c r="V183" s="201">
        <f t="shared" si="33"/>
        <v>2</v>
      </c>
      <c r="W183" s="214">
        <v>1820</v>
      </c>
      <c r="X183" s="3" t="s">
        <v>869</v>
      </c>
      <c r="Y183" s="3" t="s">
        <v>860</v>
      </c>
      <c r="Z183" s="3" t="s">
        <v>2321</v>
      </c>
      <c r="AA183" s="3" t="s">
        <v>2322</v>
      </c>
      <c r="AB183" s="3" t="s">
        <v>2323</v>
      </c>
      <c r="AC183" s="3" t="s">
        <v>2324</v>
      </c>
      <c r="AD183" s="204" t="s">
        <v>11</v>
      </c>
      <c r="AE183" s="216">
        <f t="shared" si="38"/>
        <v>44</v>
      </c>
      <c r="AF183" s="217">
        <f t="shared" si="42"/>
        <v>14</v>
      </c>
      <c r="AG183" s="204">
        <f t="shared" si="34"/>
        <v>2</v>
      </c>
      <c r="AH183" s="210">
        <v>1820</v>
      </c>
      <c r="AI183" s="200" t="s">
        <v>121</v>
      </c>
      <c r="AJ183" s="200" t="s">
        <v>201</v>
      </c>
      <c r="AK183" s="200" t="s">
        <v>2317</v>
      </c>
      <c r="AL183" s="200" t="s">
        <v>2318</v>
      </c>
      <c r="AM183" s="200" t="s">
        <v>2319</v>
      </c>
      <c r="AN183" s="200" t="s">
        <v>2320</v>
      </c>
      <c r="AO183" s="201" t="s">
        <v>11</v>
      </c>
      <c r="AP183" s="212">
        <f t="shared" si="39"/>
        <v>44</v>
      </c>
      <c r="AQ183" s="213">
        <f t="shared" si="43"/>
        <v>14</v>
      </c>
      <c r="AR183" s="201">
        <f t="shared" si="35"/>
        <v>2</v>
      </c>
    </row>
    <row r="184" spans="1:44" ht="31.5" customHeight="1" x14ac:dyDescent="0.25">
      <c r="A184" s="207">
        <v>1830</v>
      </c>
      <c r="B184" s="197" t="str">
        <f>IF(Accueil!$H$49=1,M184,IF(Accueil!$H$49=2,X184,IF(Accueil!$H$49=3,AI184,M184)))</f>
        <v>Pourpre</v>
      </c>
      <c r="C184" s="197" t="str">
        <f>IF(Accueil!$H$49=1,N184,IF(Accueil!$H$49=2,Y184,IF(Accueil!$H$49=3,AJ184,N184)))</f>
        <v>Blanc opalescent</v>
      </c>
      <c r="D184" s="197" t="str">
        <f>IF(Accueil!$H$49=1,O184,IF(Accueil!$H$49=2,Z184,IF(Accueil!$H$49=3,AK184,O184)))</f>
        <v>besoin de se poser et de créer des liens sociaux pour se sentir compris</v>
      </c>
      <c r="E184" s="197" t="str">
        <f>IF(Accueil!$H$49=1,P184,IF(Accueil!$H$49=2,AA184,IF(Accueil!$H$49=3,AL184,P184)))</f>
        <v>sentiment d'être un étranger pour sa famille / incompréhension / insécurité chronique</v>
      </c>
      <c r="F184" s="197" t="str">
        <f>IF(Accueil!$H$49=1,Q184,IF(Accueil!$H$49=2,AB184,IF(Accueil!$H$49=3,AM184,Q184)))</f>
        <v>sentiment d'être au bon endroit et entouré des bonnes personnes</v>
      </c>
      <c r="G184" s="197" t="str">
        <f>IF(Accueil!$H$49=1,R184,IF(Accueil!$H$49=2,AC184,IF(Accueil!$H$49=3,AN184,R184)))</f>
        <v>manipuler pour convaincre ou sentiment d'être manipulé sur le plan spirituel</v>
      </c>
      <c r="H184" s="208" t="s">
        <v>132</v>
      </c>
      <c r="I184" s="206">
        <f t="shared" si="36"/>
        <v>44</v>
      </c>
      <c r="J184" s="209">
        <f t="shared" si="40"/>
        <v>14</v>
      </c>
      <c r="K184" s="198">
        <f t="shared" si="32"/>
        <v>2</v>
      </c>
      <c r="L184" s="210">
        <v>1830</v>
      </c>
      <c r="M184" s="200" t="s">
        <v>121</v>
      </c>
      <c r="N184" s="200" t="s">
        <v>201</v>
      </c>
      <c r="O184" s="200" t="s">
        <v>281</v>
      </c>
      <c r="P184" s="200" t="s">
        <v>2325</v>
      </c>
      <c r="Q184" s="200" t="s">
        <v>202</v>
      </c>
      <c r="R184" s="200" t="s">
        <v>2326</v>
      </c>
      <c r="S184" s="211" t="s">
        <v>132</v>
      </c>
      <c r="T184" s="212">
        <f t="shared" si="37"/>
        <v>44</v>
      </c>
      <c r="U184" s="213">
        <f t="shared" si="41"/>
        <v>14</v>
      </c>
      <c r="V184" s="201">
        <f t="shared" si="33"/>
        <v>2</v>
      </c>
      <c r="W184" s="214">
        <v>1830</v>
      </c>
      <c r="X184" s="3" t="s">
        <v>869</v>
      </c>
      <c r="Y184" s="3" t="s">
        <v>860</v>
      </c>
      <c r="Z184" s="3" t="s">
        <v>2327</v>
      </c>
      <c r="AA184" s="3" t="s">
        <v>2328</v>
      </c>
      <c r="AB184" s="3" t="s">
        <v>2329</v>
      </c>
      <c r="AC184" s="3" t="s">
        <v>2330</v>
      </c>
      <c r="AD184" s="215" t="s">
        <v>132</v>
      </c>
      <c r="AE184" s="216">
        <f t="shared" si="38"/>
        <v>44</v>
      </c>
      <c r="AF184" s="217">
        <f t="shared" si="42"/>
        <v>14</v>
      </c>
      <c r="AG184" s="204">
        <f t="shared" si="34"/>
        <v>2</v>
      </c>
      <c r="AH184" s="210">
        <v>1830</v>
      </c>
      <c r="AI184" s="200" t="s">
        <v>121</v>
      </c>
      <c r="AJ184" s="200" t="s">
        <v>201</v>
      </c>
      <c r="AK184" s="200" t="s">
        <v>281</v>
      </c>
      <c r="AL184" s="200" t="s">
        <v>2325</v>
      </c>
      <c r="AM184" s="200" t="s">
        <v>202</v>
      </c>
      <c r="AN184" s="200" t="s">
        <v>2326</v>
      </c>
      <c r="AO184" s="211" t="s">
        <v>132</v>
      </c>
      <c r="AP184" s="212">
        <f t="shared" si="39"/>
        <v>44</v>
      </c>
      <c r="AQ184" s="213">
        <f t="shared" si="43"/>
        <v>14</v>
      </c>
      <c r="AR184" s="201">
        <f t="shared" si="35"/>
        <v>2</v>
      </c>
    </row>
    <row r="185" spans="1:44" ht="31.5" customHeight="1" x14ac:dyDescent="0.25">
      <c r="A185" s="207">
        <v>1840</v>
      </c>
      <c r="B185" s="197" t="str">
        <f>IF(Accueil!$H$49=1,M185,IF(Accueil!$H$49=2,X185,IF(Accueil!$H$49=3,AI185,M185)))</f>
        <v>Magenta</v>
      </c>
      <c r="C185" s="197" t="str">
        <f>IF(Accueil!$H$49=1,N185,IF(Accueil!$H$49=2,Y185,IF(Accueil!$H$49=3,AJ185,N185)))</f>
        <v>Blanc opalescent</v>
      </c>
      <c r="D185" s="197" t="str">
        <f>IF(Accueil!$H$49=1,O185,IF(Accueil!$H$49=2,Z185,IF(Accueil!$H$49=3,AK185,O185)))</f>
        <v>besoin de se confronter à la mort</v>
      </c>
      <c r="E185" s="197" t="str">
        <f>IF(Accueil!$H$49=1,P185,IF(Accueil!$H$49=2,AA185,IF(Accueil!$H$49=3,AL185,P185)))</f>
        <v xml:space="preserve">ne pas écouter son instinct de survie </v>
      </c>
      <c r="F185" s="197" t="str">
        <f>IF(Accueil!$H$49=1,Q185,IF(Accueil!$H$49=2,AB185,IF(Accueil!$H$49=3,AM185,Q185)))</f>
        <v>rapidité instinctive / certitude instinctive</v>
      </c>
      <c r="G185" s="197" t="str">
        <f>IF(Accueil!$H$49=1,R185,IF(Accueil!$H$49=2,AC185,IF(Accueil!$H$49=3,AN185,R185)))</f>
        <v>reporter à plus tard l'inéluctable</v>
      </c>
      <c r="H185" s="208" t="s">
        <v>14</v>
      </c>
      <c r="I185" s="206">
        <f t="shared" si="36"/>
        <v>45</v>
      </c>
      <c r="J185" s="209">
        <f t="shared" si="40"/>
        <v>15</v>
      </c>
      <c r="K185" s="198">
        <f t="shared" si="32"/>
        <v>2</v>
      </c>
      <c r="L185" s="210">
        <v>1840</v>
      </c>
      <c r="M185" s="200" t="s">
        <v>125</v>
      </c>
      <c r="N185" s="200" t="s">
        <v>201</v>
      </c>
      <c r="O185" s="200" t="s">
        <v>203</v>
      </c>
      <c r="P185" s="200" t="s">
        <v>204</v>
      </c>
      <c r="Q185" s="200" t="s">
        <v>2331</v>
      </c>
      <c r="R185" s="200" t="s">
        <v>205</v>
      </c>
      <c r="S185" s="211" t="s">
        <v>14</v>
      </c>
      <c r="T185" s="212">
        <f t="shared" si="37"/>
        <v>45</v>
      </c>
      <c r="U185" s="213">
        <f t="shared" si="41"/>
        <v>15</v>
      </c>
      <c r="V185" s="201">
        <f t="shared" si="33"/>
        <v>2</v>
      </c>
      <c r="W185" s="214">
        <v>1840</v>
      </c>
      <c r="X185" s="3" t="s">
        <v>125</v>
      </c>
      <c r="Y185" s="3" t="s">
        <v>860</v>
      </c>
      <c r="Z185" s="3" t="s">
        <v>2332</v>
      </c>
      <c r="AA185" s="3" t="s">
        <v>2333</v>
      </c>
      <c r="AB185" s="3" t="s">
        <v>2334</v>
      </c>
      <c r="AC185" s="3" t="s">
        <v>2335</v>
      </c>
      <c r="AD185" s="215" t="s">
        <v>14</v>
      </c>
      <c r="AE185" s="216">
        <f t="shared" si="38"/>
        <v>45</v>
      </c>
      <c r="AF185" s="217">
        <f t="shared" si="42"/>
        <v>15</v>
      </c>
      <c r="AG185" s="204">
        <f t="shared" si="34"/>
        <v>2</v>
      </c>
      <c r="AH185" s="210">
        <v>1840</v>
      </c>
      <c r="AI185" s="200" t="s">
        <v>125</v>
      </c>
      <c r="AJ185" s="200" t="s">
        <v>201</v>
      </c>
      <c r="AK185" s="200" t="s">
        <v>203</v>
      </c>
      <c r="AL185" s="200" t="s">
        <v>204</v>
      </c>
      <c r="AM185" s="200" t="s">
        <v>2331</v>
      </c>
      <c r="AN185" s="200" t="s">
        <v>205</v>
      </c>
      <c r="AO185" s="211" t="s">
        <v>14</v>
      </c>
      <c r="AP185" s="212">
        <f t="shared" si="39"/>
        <v>45</v>
      </c>
      <c r="AQ185" s="213">
        <f t="shared" si="43"/>
        <v>15</v>
      </c>
      <c r="AR185" s="201">
        <f t="shared" si="35"/>
        <v>2</v>
      </c>
    </row>
    <row r="186" spans="1:44" ht="31.5" customHeight="1" x14ac:dyDescent="0.25">
      <c r="A186" s="207">
        <v>1850</v>
      </c>
      <c r="B186" s="197" t="str">
        <f>IF(Accueil!$H$49=1,M186,IF(Accueil!$H$49=2,X186,IF(Accueil!$H$49=3,AI186,M186)))</f>
        <v>Magenta</v>
      </c>
      <c r="C186" s="197" t="str">
        <f>IF(Accueil!$H$49=1,N186,IF(Accueil!$H$49=2,Y186,IF(Accueil!$H$49=3,AJ186,N186)))</f>
        <v>Blanc opalescent</v>
      </c>
      <c r="D186" s="197" t="str">
        <f>IF(Accueil!$H$49=1,O186,IF(Accueil!$H$49=2,Z186,IF(Accueil!$H$49=3,AK186,O186)))</f>
        <v>besoin de trouver l'âme sœur / besoin de réaliser ses rêves</v>
      </c>
      <c r="E186" s="197" t="str">
        <f>IF(Accueil!$H$49=1,P186,IF(Accueil!$H$49=2,AA186,IF(Accueil!$H$49=3,AL186,P186)))</f>
        <v>réprimer ou être coupé de son enfant intérieur / être un enfant non désiré</v>
      </c>
      <c r="F186" s="197" t="str">
        <f>IF(Accueil!$H$49=1,Q186,IF(Accueil!$H$49=2,AB186,IF(Accueil!$H$49=3,AM186,Q186)))</f>
        <v>s'adapter à tout / être connecté à son âme ou avoir trouvé son âme sœur</v>
      </c>
      <c r="G186" s="197" t="str">
        <f>IF(Accueil!$H$49=1,R186,IF(Accueil!$H$49=2,AC186,IF(Accueil!$H$49=3,AN186,R186)))</f>
        <v>résistance à toute évolution /  capacité à mettre une limite ferme</v>
      </c>
      <c r="H186" s="208" t="s">
        <v>132</v>
      </c>
      <c r="I186" s="206">
        <f t="shared" si="36"/>
        <v>45</v>
      </c>
      <c r="J186" s="209">
        <f t="shared" si="40"/>
        <v>15</v>
      </c>
      <c r="K186" s="198">
        <f t="shared" si="32"/>
        <v>2</v>
      </c>
      <c r="L186" s="210">
        <v>1850</v>
      </c>
      <c r="M186" s="200" t="s">
        <v>125</v>
      </c>
      <c r="N186" s="200" t="s">
        <v>201</v>
      </c>
      <c r="O186" s="200" t="s">
        <v>2336</v>
      </c>
      <c r="P186" s="200" t="s">
        <v>2337</v>
      </c>
      <c r="Q186" s="200" t="s">
        <v>2338</v>
      </c>
      <c r="R186" s="200" t="s">
        <v>2339</v>
      </c>
      <c r="S186" s="211" t="s">
        <v>132</v>
      </c>
      <c r="T186" s="212">
        <f t="shared" si="37"/>
        <v>45</v>
      </c>
      <c r="U186" s="213">
        <f t="shared" si="41"/>
        <v>15</v>
      </c>
      <c r="V186" s="201">
        <f t="shared" si="33"/>
        <v>2</v>
      </c>
      <c r="W186" s="214">
        <v>1850</v>
      </c>
      <c r="X186" s="3" t="s">
        <v>125</v>
      </c>
      <c r="Y186" s="3" t="s">
        <v>860</v>
      </c>
      <c r="Z186" s="3" t="s">
        <v>2340</v>
      </c>
      <c r="AA186" s="3" t="s">
        <v>2341</v>
      </c>
      <c r="AB186" s="3" t="s">
        <v>2342</v>
      </c>
      <c r="AC186" s="3" t="s">
        <v>2343</v>
      </c>
      <c r="AD186" s="215" t="s">
        <v>132</v>
      </c>
      <c r="AE186" s="216">
        <f t="shared" si="38"/>
        <v>45</v>
      </c>
      <c r="AF186" s="217">
        <f t="shared" si="42"/>
        <v>15</v>
      </c>
      <c r="AG186" s="204">
        <f t="shared" si="34"/>
        <v>2</v>
      </c>
      <c r="AH186" s="210">
        <v>1850</v>
      </c>
      <c r="AI186" s="200" t="s">
        <v>125</v>
      </c>
      <c r="AJ186" s="200" t="s">
        <v>201</v>
      </c>
      <c r="AK186" s="200" t="s">
        <v>2336</v>
      </c>
      <c r="AL186" s="200" t="s">
        <v>2337</v>
      </c>
      <c r="AM186" s="200" t="s">
        <v>2338</v>
      </c>
      <c r="AN186" s="200" t="s">
        <v>2339</v>
      </c>
      <c r="AO186" s="211" t="s">
        <v>132</v>
      </c>
      <c r="AP186" s="212">
        <f t="shared" si="39"/>
        <v>45</v>
      </c>
      <c r="AQ186" s="213">
        <f t="shared" si="43"/>
        <v>15</v>
      </c>
      <c r="AR186" s="201">
        <f t="shared" si="35"/>
        <v>2</v>
      </c>
    </row>
    <row r="187" spans="1:44" ht="31.5" customHeight="1" x14ac:dyDescent="0.25">
      <c r="A187" s="207">
        <v>1860</v>
      </c>
      <c r="B187" s="197" t="str">
        <f>IF(Accueil!$H$49=1,M187,IF(Accueil!$H$49=2,X187,IF(Accueil!$H$49=3,AI187,M187)))</f>
        <v>Noir</v>
      </c>
      <c r="C187" s="197" t="str">
        <f>IF(Accueil!$H$49=1,N187,IF(Accueil!$H$49=2,Y187,IF(Accueil!$H$49=3,AJ187,N187)))</f>
        <v>Blanc opalescent</v>
      </c>
      <c r="D187" s="197" t="str">
        <f>IF(Accueil!$H$49=1,O187,IF(Accueil!$H$49=2,Z187,IF(Accueil!$H$49=3,AK187,O187)))</f>
        <v>besoin d'intégrer ou de digérer une expérience</v>
      </c>
      <c r="E187" s="197" t="str">
        <f>IF(Accueil!$H$49=1,P187,IF(Accueil!$H$49=2,AA187,IF(Accueil!$H$49=3,AL187,P187)))</f>
        <v>se fermer à ce qui vient de l'extérieur</v>
      </c>
      <c r="F187" s="197" t="str">
        <f>IF(Accueil!$H$49=1,Q187,IF(Accueil!$H$49=2,AB187,IF(Accueil!$H$49=3,AM187,Q187)))</f>
        <v>capacité à profiter des expériences vécues pour se construire</v>
      </c>
      <c r="G187" s="197" t="str">
        <f>IF(Accueil!$H$49=1,R187,IF(Accueil!$H$49=2,AC187,IF(Accueil!$H$49=3,AN187,R187)))</f>
        <v>ne pas s'adapter / résister et supporter ce qui vient de l'extérieur</v>
      </c>
      <c r="H187" s="208" t="s">
        <v>11</v>
      </c>
      <c r="I187" s="206">
        <f t="shared" si="36"/>
        <v>46</v>
      </c>
      <c r="J187" s="209">
        <f t="shared" si="40"/>
        <v>1</v>
      </c>
      <c r="K187" s="198">
        <f t="shared" si="32"/>
        <v>3</v>
      </c>
      <c r="L187" s="210">
        <v>1860</v>
      </c>
      <c r="M187" s="200" t="s">
        <v>9</v>
      </c>
      <c r="N187" s="200" t="s">
        <v>201</v>
      </c>
      <c r="O187" s="200" t="s">
        <v>206</v>
      </c>
      <c r="P187" s="200" t="s">
        <v>207</v>
      </c>
      <c r="Q187" s="200" t="s">
        <v>208</v>
      </c>
      <c r="R187" s="200" t="s">
        <v>2344</v>
      </c>
      <c r="S187" s="211" t="s">
        <v>11</v>
      </c>
      <c r="T187" s="212">
        <f t="shared" si="37"/>
        <v>46</v>
      </c>
      <c r="U187" s="213">
        <f t="shared" si="41"/>
        <v>1</v>
      </c>
      <c r="V187" s="201">
        <f t="shared" si="33"/>
        <v>3</v>
      </c>
      <c r="W187" s="214">
        <v>1860</v>
      </c>
      <c r="X187" s="3" t="s">
        <v>882</v>
      </c>
      <c r="Y187" s="3" t="s">
        <v>860</v>
      </c>
      <c r="Z187" s="3" t="s">
        <v>2345</v>
      </c>
      <c r="AA187" s="3" t="s">
        <v>2346</v>
      </c>
      <c r="AB187" s="3" t="s">
        <v>2347</v>
      </c>
      <c r="AC187" s="3" t="s">
        <v>2348</v>
      </c>
      <c r="AD187" s="215" t="s">
        <v>11</v>
      </c>
      <c r="AE187" s="216">
        <f t="shared" si="38"/>
        <v>46</v>
      </c>
      <c r="AF187" s="217">
        <f t="shared" si="42"/>
        <v>1</v>
      </c>
      <c r="AG187" s="204">
        <f t="shared" si="34"/>
        <v>3</v>
      </c>
      <c r="AH187" s="210">
        <v>1860</v>
      </c>
      <c r="AI187" s="200" t="s">
        <v>9</v>
      </c>
      <c r="AJ187" s="200" t="s">
        <v>201</v>
      </c>
      <c r="AK187" s="200" t="s">
        <v>206</v>
      </c>
      <c r="AL187" s="200" t="s">
        <v>207</v>
      </c>
      <c r="AM187" s="200" t="s">
        <v>208</v>
      </c>
      <c r="AN187" s="200" t="s">
        <v>2344</v>
      </c>
      <c r="AO187" s="211" t="s">
        <v>11</v>
      </c>
      <c r="AP187" s="212">
        <f t="shared" si="39"/>
        <v>46</v>
      </c>
      <c r="AQ187" s="213">
        <f t="shared" si="43"/>
        <v>1</v>
      </c>
      <c r="AR187" s="201">
        <f t="shared" si="35"/>
        <v>3</v>
      </c>
    </row>
    <row r="188" spans="1:44" ht="31.5" customHeight="1" x14ac:dyDescent="0.25">
      <c r="A188" s="207">
        <v>1870</v>
      </c>
      <c r="B188" s="197" t="str">
        <f>IF(Accueil!$H$49=1,M188,IF(Accueil!$H$49=2,X188,IF(Accueil!$H$49=3,AI188,M188)))</f>
        <v>Noir</v>
      </c>
      <c r="C188" s="197" t="str">
        <f>IF(Accueil!$H$49=1,N188,IF(Accueil!$H$49=2,Y188,IF(Accueil!$H$49=3,AJ188,N188)))</f>
        <v>Blanc opalescent</v>
      </c>
      <c r="D188" s="197" t="str">
        <f>IF(Accueil!$H$49=1,O188,IF(Accueil!$H$49=2,Z188,IF(Accueil!$H$49=3,AK188,O188)))</f>
        <v>besoin de sécurité et de stabilité / besoin de tout assumer</v>
      </c>
      <c r="E188" s="197" t="str">
        <f>IF(Accueil!$H$49=1,P188,IF(Accueil!$H$49=2,AA188,IF(Accueil!$H$49=3,AL188,P188)))</f>
        <v>manque ou perte d'enthousiasme</v>
      </c>
      <c r="F188" s="197" t="str">
        <f>IF(Accueil!$H$49=1,Q188,IF(Accueil!$H$49=2,AB188,IF(Accueil!$H$49=3,AM188,Q188)))</f>
        <v>faire uniquement ce qui a du sens pour soi</v>
      </c>
      <c r="G188" s="197" t="str">
        <f>IF(Accueil!$H$49=1,R188,IF(Accueil!$H$49=2,AC188,IF(Accueil!$H$49=3,AN188,R188)))</f>
        <v>dispersion et excès d'enthousiasme</v>
      </c>
      <c r="H188" s="208" t="s">
        <v>132</v>
      </c>
      <c r="I188" s="206">
        <f t="shared" si="36"/>
        <v>46</v>
      </c>
      <c r="J188" s="209">
        <f t="shared" si="40"/>
        <v>1</v>
      </c>
      <c r="K188" s="198">
        <f t="shared" si="32"/>
        <v>3</v>
      </c>
      <c r="L188" s="210">
        <v>1870</v>
      </c>
      <c r="M188" s="200" t="s">
        <v>9</v>
      </c>
      <c r="N188" s="200" t="s">
        <v>201</v>
      </c>
      <c r="O188" s="200" t="s">
        <v>2349</v>
      </c>
      <c r="P188" s="200" t="s">
        <v>209</v>
      </c>
      <c r="Q188" s="200" t="s">
        <v>210</v>
      </c>
      <c r="R188" s="200" t="s">
        <v>211</v>
      </c>
      <c r="S188" s="211" t="s">
        <v>132</v>
      </c>
      <c r="T188" s="212">
        <f t="shared" si="37"/>
        <v>46</v>
      </c>
      <c r="U188" s="213">
        <f t="shared" si="41"/>
        <v>1</v>
      </c>
      <c r="V188" s="201">
        <f t="shared" si="33"/>
        <v>3</v>
      </c>
      <c r="W188" s="214">
        <v>1870</v>
      </c>
      <c r="X188" s="3" t="s">
        <v>882</v>
      </c>
      <c r="Y188" s="3" t="s">
        <v>860</v>
      </c>
      <c r="Z188" s="3" t="s">
        <v>2350</v>
      </c>
      <c r="AA188" s="3" t="s">
        <v>2351</v>
      </c>
      <c r="AB188" s="3" t="s">
        <v>2352</v>
      </c>
      <c r="AC188" s="3" t="s">
        <v>2353</v>
      </c>
      <c r="AD188" s="215" t="s">
        <v>132</v>
      </c>
      <c r="AE188" s="216">
        <f t="shared" si="38"/>
        <v>46</v>
      </c>
      <c r="AF188" s="217">
        <f t="shared" si="42"/>
        <v>1</v>
      </c>
      <c r="AG188" s="204">
        <f t="shared" si="34"/>
        <v>3</v>
      </c>
      <c r="AH188" s="210">
        <v>1870</v>
      </c>
      <c r="AI188" s="200" t="s">
        <v>9</v>
      </c>
      <c r="AJ188" s="200" t="s">
        <v>201</v>
      </c>
      <c r="AK188" s="200" t="s">
        <v>2349</v>
      </c>
      <c r="AL188" s="200" t="s">
        <v>209</v>
      </c>
      <c r="AM188" s="200" t="s">
        <v>210</v>
      </c>
      <c r="AN188" s="200" t="s">
        <v>211</v>
      </c>
      <c r="AO188" s="211" t="s">
        <v>132</v>
      </c>
      <c r="AP188" s="212">
        <f t="shared" si="39"/>
        <v>46</v>
      </c>
      <c r="AQ188" s="213">
        <f t="shared" si="43"/>
        <v>1</v>
      </c>
      <c r="AR188" s="201">
        <f t="shared" si="35"/>
        <v>3</v>
      </c>
    </row>
    <row r="189" spans="1:44" ht="31.5" customHeight="1" x14ac:dyDescent="0.25">
      <c r="A189" s="207">
        <v>1880</v>
      </c>
      <c r="B189" s="197" t="str">
        <f>IF(Accueil!$H$49=1,M189,IF(Accueil!$H$49=2,X189,IF(Accueil!$H$49=3,AI189,M189)))</f>
        <v>Brun</v>
      </c>
      <c r="C189" s="197" t="str">
        <f>IF(Accueil!$H$49=1,N189,IF(Accueil!$H$49=2,Y189,IF(Accueil!$H$49=3,AJ189,N189)))</f>
        <v>Blanc opalescent</v>
      </c>
      <c r="D189" s="197" t="str">
        <f>IF(Accueil!$H$49=1,O189,IF(Accueil!$H$49=2,Z189,IF(Accueil!$H$49=3,AK189,O189)))</f>
        <v>besoin d'exprimer sa différence / besoin d'assumer son existence</v>
      </c>
      <c r="E189" s="197" t="str">
        <f>IF(Accueil!$H$49=1,P189,IF(Accueil!$H$49=2,AA189,IF(Accueil!$H$49=3,AL189,P189)))</f>
        <v>perte du sens de la vie / se retrouver seul dans la voie choisie</v>
      </c>
      <c r="F189" s="197" t="str">
        <f>IF(Accueil!$H$49=1,Q189,IF(Accueil!$H$49=2,AB189,IF(Accueil!$H$49=3,AM189,Q189)))</f>
        <v>créer sa voie / suivre ses rêves</v>
      </c>
      <c r="G189" s="197" t="str">
        <f>IF(Accueil!$H$49=1,R189,IF(Accueil!$H$49=2,AC189,IF(Accueil!$H$49=3,AN189,R189)))</f>
        <v>refus de se laisser imposer sa destinée / être à contre-courant</v>
      </c>
      <c r="H189" s="208" t="s">
        <v>14</v>
      </c>
      <c r="I189" s="206">
        <f t="shared" si="36"/>
        <v>47</v>
      </c>
      <c r="J189" s="209">
        <f t="shared" si="40"/>
        <v>2</v>
      </c>
      <c r="K189" s="198">
        <f t="shared" si="32"/>
        <v>3</v>
      </c>
      <c r="L189" s="210">
        <v>1880</v>
      </c>
      <c r="M189" s="200" t="s">
        <v>20</v>
      </c>
      <c r="N189" s="200" t="s">
        <v>201</v>
      </c>
      <c r="O189" s="200" t="s">
        <v>2354</v>
      </c>
      <c r="P189" s="200" t="s">
        <v>2355</v>
      </c>
      <c r="Q189" s="200" t="s">
        <v>2356</v>
      </c>
      <c r="R189" s="200" t="s">
        <v>2357</v>
      </c>
      <c r="S189" s="211" t="s">
        <v>14</v>
      </c>
      <c r="T189" s="212">
        <f t="shared" si="37"/>
        <v>47</v>
      </c>
      <c r="U189" s="213">
        <f t="shared" si="41"/>
        <v>2</v>
      </c>
      <c r="V189" s="201">
        <f t="shared" si="33"/>
        <v>3</v>
      </c>
      <c r="W189" s="214">
        <v>1880</v>
      </c>
      <c r="X189" s="3" t="s">
        <v>881</v>
      </c>
      <c r="Y189" s="3" t="s">
        <v>860</v>
      </c>
      <c r="Z189" s="3" t="s">
        <v>2358</v>
      </c>
      <c r="AA189" s="3" t="s">
        <v>2359</v>
      </c>
      <c r="AB189" s="3" t="s">
        <v>2360</v>
      </c>
      <c r="AC189" s="3" t="s">
        <v>2361</v>
      </c>
      <c r="AD189" s="215" t="s">
        <v>14</v>
      </c>
      <c r="AE189" s="216">
        <f t="shared" si="38"/>
        <v>47</v>
      </c>
      <c r="AF189" s="217">
        <f t="shared" si="42"/>
        <v>2</v>
      </c>
      <c r="AG189" s="204">
        <f t="shared" si="34"/>
        <v>3</v>
      </c>
      <c r="AH189" s="210">
        <v>1880</v>
      </c>
      <c r="AI189" s="200" t="s">
        <v>20</v>
      </c>
      <c r="AJ189" s="200" t="s">
        <v>201</v>
      </c>
      <c r="AK189" s="200" t="s">
        <v>2354</v>
      </c>
      <c r="AL189" s="200" t="s">
        <v>2355</v>
      </c>
      <c r="AM189" s="200" t="s">
        <v>2356</v>
      </c>
      <c r="AN189" s="200" t="s">
        <v>2357</v>
      </c>
      <c r="AO189" s="211" t="s">
        <v>14</v>
      </c>
      <c r="AP189" s="212">
        <f t="shared" si="39"/>
        <v>47</v>
      </c>
      <c r="AQ189" s="213">
        <f t="shared" si="43"/>
        <v>2</v>
      </c>
      <c r="AR189" s="201">
        <f t="shared" si="35"/>
        <v>3</v>
      </c>
    </row>
    <row r="190" spans="1:44" ht="31.5" customHeight="1" x14ac:dyDescent="0.25">
      <c r="A190" s="207">
        <v>1890</v>
      </c>
      <c r="B190" s="197" t="str">
        <f>IF(Accueil!$H$49=1,M190,IF(Accueil!$H$49=2,X190,IF(Accueil!$H$49=3,AI190,M190)))</f>
        <v>Brun</v>
      </c>
      <c r="C190" s="197" t="str">
        <f>IF(Accueil!$H$49=1,N190,IF(Accueil!$H$49=2,Y190,IF(Accueil!$H$49=3,AJ190,N190)))</f>
        <v>Blanc opalescent</v>
      </c>
      <c r="D190" s="197" t="str">
        <f>IF(Accueil!$H$49=1,O190,IF(Accueil!$H$49=2,Z190,IF(Accueil!$H$49=3,AK190,O190)))</f>
        <v>besoin d'avoir une base solide / besoin de réaliser concrètement</v>
      </c>
      <c r="E190" s="197" t="str">
        <f>IF(Accueil!$H$49=1,P190,IF(Accueil!$H$49=2,AA190,IF(Accueil!$H$49=3,AL190,P190)))</f>
        <v>instabilité / insécurité chronique / difficulté de passer à l'étape de réalisation</v>
      </c>
      <c r="F190" s="197" t="str">
        <f>IF(Accueil!$H$49=1,Q190,IF(Accueil!$H$49=2,AB190,IF(Accueil!$H$49=3,AM190,Q190)))</f>
        <v>capacité à réaliser ses idées / à créer sa sécurité</v>
      </c>
      <c r="G190" s="197" t="str">
        <f>IF(Accueil!$H$49=1,R190,IF(Accueil!$H$49=2,AC190,IF(Accueil!$H$49=3,AN190,R190)))</f>
        <v>devoir assurer ses arrières et être son propre soutien / être sur tous les fronts</v>
      </c>
      <c r="H190" s="208" t="s">
        <v>132</v>
      </c>
      <c r="I190" s="206">
        <f t="shared" si="36"/>
        <v>47</v>
      </c>
      <c r="J190" s="209">
        <f t="shared" si="40"/>
        <v>2</v>
      </c>
      <c r="K190" s="198">
        <f t="shared" si="32"/>
        <v>3</v>
      </c>
      <c r="L190" s="210">
        <v>1890</v>
      </c>
      <c r="M190" s="200" t="s">
        <v>20</v>
      </c>
      <c r="N190" s="200" t="s">
        <v>201</v>
      </c>
      <c r="O190" s="200" t="s">
        <v>2362</v>
      </c>
      <c r="P190" s="200" t="s">
        <v>2363</v>
      </c>
      <c r="Q190" s="200" t="s">
        <v>2364</v>
      </c>
      <c r="R190" s="200" t="s">
        <v>2365</v>
      </c>
      <c r="S190" s="211" t="s">
        <v>132</v>
      </c>
      <c r="T190" s="212">
        <f t="shared" si="37"/>
        <v>47</v>
      </c>
      <c r="U190" s="213">
        <f t="shared" si="41"/>
        <v>2</v>
      </c>
      <c r="V190" s="201">
        <f t="shared" si="33"/>
        <v>3</v>
      </c>
      <c r="W190" s="214">
        <v>1890</v>
      </c>
      <c r="X190" s="3" t="s">
        <v>881</v>
      </c>
      <c r="Y190" s="3" t="s">
        <v>860</v>
      </c>
      <c r="Z190" s="3" t="s">
        <v>2366</v>
      </c>
      <c r="AA190" s="3" t="s">
        <v>2367</v>
      </c>
      <c r="AB190" s="3" t="s">
        <v>2368</v>
      </c>
      <c r="AC190" s="3" t="s">
        <v>2369</v>
      </c>
      <c r="AD190" s="215" t="s">
        <v>132</v>
      </c>
      <c r="AE190" s="216">
        <f t="shared" si="38"/>
        <v>47</v>
      </c>
      <c r="AF190" s="217">
        <f t="shared" si="42"/>
        <v>2</v>
      </c>
      <c r="AG190" s="204">
        <f t="shared" si="34"/>
        <v>3</v>
      </c>
      <c r="AH190" s="210">
        <v>1890</v>
      </c>
      <c r="AI190" s="200" t="s">
        <v>20</v>
      </c>
      <c r="AJ190" s="200" t="s">
        <v>201</v>
      </c>
      <c r="AK190" s="200" t="s">
        <v>2362</v>
      </c>
      <c r="AL190" s="200" t="s">
        <v>2363</v>
      </c>
      <c r="AM190" s="200" t="s">
        <v>2364</v>
      </c>
      <c r="AN190" s="200" t="s">
        <v>2365</v>
      </c>
      <c r="AO190" s="211" t="s">
        <v>132</v>
      </c>
      <c r="AP190" s="212">
        <f t="shared" si="39"/>
        <v>47</v>
      </c>
      <c r="AQ190" s="213">
        <f t="shared" si="43"/>
        <v>2</v>
      </c>
      <c r="AR190" s="201">
        <f t="shared" si="35"/>
        <v>3</v>
      </c>
    </row>
    <row r="191" spans="1:44" ht="31.5" customHeight="1" x14ac:dyDescent="0.25">
      <c r="A191" s="207">
        <v>1900</v>
      </c>
      <c r="B191" s="197" t="str">
        <f>IF(Accueil!$H$49=1,M191,IF(Accueil!$H$49=2,X191,IF(Accueil!$H$49=3,AI191,M191)))</f>
        <v>Bordeaux</v>
      </c>
      <c r="C191" s="197" t="str">
        <f>IF(Accueil!$H$49=1,N191,IF(Accueil!$H$49=2,Y191,IF(Accueil!$H$49=3,AJ191,N191)))</f>
        <v>Blanc opalescent</v>
      </c>
      <c r="D191" s="197" t="str">
        <f>IF(Accueil!$H$49=1,O191,IF(Accueil!$H$49=2,Z191,IF(Accueil!$H$49=3,AK191,O191)))</f>
        <v>besoin d'exprimer sa créativité / besoin de transmettre ses connaissances</v>
      </c>
      <c r="E191" s="197" t="str">
        <f>IF(Accueil!$H$49=1,P191,IF(Accueil!$H$49=2,AA191,IF(Accueil!$H$49=3,AL191,P191)))</f>
        <v>solitude / potentiel de créativité non exprimé ou réprimé</v>
      </c>
      <c r="F191" s="197" t="str">
        <f>IF(Accueil!$H$49=1,Q191,IF(Accueil!$H$49=2,AB191,IF(Accueil!$H$49=3,AM191,Q191)))</f>
        <v>capacité à réaliser son potentiel / le diffuser ou transmettre son acquis</v>
      </c>
      <c r="G191" s="197" t="str">
        <f>IF(Accueil!$H$49=1,R191,IF(Accueil!$H$49=2,AC191,IF(Accueil!$H$49=3,AN191,R191)))</f>
        <v>besoin excessif de transmettre sa création à la collectivité ou l'humanité</v>
      </c>
      <c r="H191" s="208" t="s">
        <v>14</v>
      </c>
      <c r="I191" s="206">
        <f t="shared" si="36"/>
        <v>48</v>
      </c>
      <c r="J191" s="209">
        <f t="shared" si="40"/>
        <v>3</v>
      </c>
      <c r="K191" s="198">
        <f t="shared" si="32"/>
        <v>3</v>
      </c>
      <c r="L191" s="210">
        <v>1900</v>
      </c>
      <c r="M191" s="200" t="s">
        <v>22</v>
      </c>
      <c r="N191" s="200" t="s">
        <v>201</v>
      </c>
      <c r="O191" s="200" t="s">
        <v>2370</v>
      </c>
      <c r="P191" s="200" t="s">
        <v>2371</v>
      </c>
      <c r="Q191" s="200" t="s">
        <v>2372</v>
      </c>
      <c r="R191" s="200" t="s">
        <v>212</v>
      </c>
      <c r="S191" s="211" t="s">
        <v>14</v>
      </c>
      <c r="T191" s="212">
        <f t="shared" si="37"/>
        <v>48</v>
      </c>
      <c r="U191" s="213">
        <f t="shared" si="41"/>
        <v>3</v>
      </c>
      <c r="V191" s="201">
        <f t="shared" si="33"/>
        <v>3</v>
      </c>
      <c r="W191" s="214">
        <v>1900</v>
      </c>
      <c r="X191" s="3" t="s">
        <v>880</v>
      </c>
      <c r="Y191" s="3" t="s">
        <v>860</v>
      </c>
      <c r="Z191" s="3" t="s">
        <v>2373</v>
      </c>
      <c r="AA191" s="3" t="s">
        <v>2374</v>
      </c>
      <c r="AB191" s="3" t="s">
        <v>2375</v>
      </c>
      <c r="AC191" s="3" t="s">
        <v>2376</v>
      </c>
      <c r="AD191" s="215" t="s">
        <v>14</v>
      </c>
      <c r="AE191" s="216">
        <f t="shared" si="38"/>
        <v>48</v>
      </c>
      <c r="AF191" s="217">
        <f t="shared" si="42"/>
        <v>3</v>
      </c>
      <c r="AG191" s="204">
        <f t="shared" si="34"/>
        <v>3</v>
      </c>
      <c r="AH191" s="210">
        <v>1900</v>
      </c>
      <c r="AI191" s="200" t="s">
        <v>22</v>
      </c>
      <c r="AJ191" s="200" t="s">
        <v>201</v>
      </c>
      <c r="AK191" s="200" t="s">
        <v>2370</v>
      </c>
      <c r="AL191" s="200" t="s">
        <v>2371</v>
      </c>
      <c r="AM191" s="200" t="s">
        <v>2372</v>
      </c>
      <c r="AN191" s="200" t="s">
        <v>212</v>
      </c>
      <c r="AO191" s="211" t="s">
        <v>14</v>
      </c>
      <c r="AP191" s="212">
        <f t="shared" si="39"/>
        <v>48</v>
      </c>
      <c r="AQ191" s="213">
        <f t="shared" si="43"/>
        <v>3</v>
      </c>
      <c r="AR191" s="201">
        <f t="shared" si="35"/>
        <v>3</v>
      </c>
    </row>
    <row r="192" spans="1:44" ht="31.5" customHeight="1" x14ac:dyDescent="0.25">
      <c r="A192" s="207">
        <v>1910</v>
      </c>
      <c r="B192" s="197" t="str">
        <f>IF(Accueil!$H$49=1,M192,IF(Accueil!$H$49=2,X192,IF(Accueil!$H$49=3,AI192,M192)))</f>
        <v>Bordeaux</v>
      </c>
      <c r="C192" s="197" t="str">
        <f>IF(Accueil!$H$49=1,N192,IF(Accueil!$H$49=2,Y192,IF(Accueil!$H$49=3,AJ192,N192)))</f>
        <v>Blanc opalescent</v>
      </c>
      <c r="D192" s="197" t="str">
        <f>IF(Accueil!$H$49=1,O192,IF(Accueil!$H$49=2,Z192,IF(Accueil!$H$49=3,AK192,O192)))</f>
        <v>besoin de concrétiser dans la matière et d'aller de l'avant</v>
      </c>
      <c r="E192" s="197" t="str">
        <f>IF(Accueil!$H$49=1,P192,IF(Accueil!$H$49=2,AA192,IF(Accueil!$H$49=3,AL192,P192)))</f>
        <v>être partagé dans des choix de vie et reporter son action à plus tard / procrastination</v>
      </c>
      <c r="F192" s="197" t="str">
        <f>IF(Accueil!$H$49=1,Q192,IF(Accueil!$H$49=2,AB192,IF(Accueil!$H$49=3,AM192,Q192)))</f>
        <v>s'exprimer sans filtre / faire les choses de manière naturelle</v>
      </c>
      <c r="G192" s="197" t="str">
        <f>IF(Accueil!$H$49=1,R192,IF(Accueil!$H$49=2,AC192,IF(Accueil!$H$49=3,AN192,R192)))</f>
        <v>refus de toute autorité / stress de devoir passer à un acte concret</v>
      </c>
      <c r="H192" s="208" t="s">
        <v>132</v>
      </c>
      <c r="I192" s="206">
        <f t="shared" si="36"/>
        <v>48</v>
      </c>
      <c r="J192" s="209">
        <f t="shared" si="40"/>
        <v>3</v>
      </c>
      <c r="K192" s="198">
        <f t="shared" si="32"/>
        <v>3</v>
      </c>
      <c r="L192" s="210">
        <v>1910</v>
      </c>
      <c r="M192" s="200" t="s">
        <v>22</v>
      </c>
      <c r="N192" s="200" t="s">
        <v>201</v>
      </c>
      <c r="O192" s="200" t="s">
        <v>282</v>
      </c>
      <c r="P192" s="200" t="s">
        <v>2377</v>
      </c>
      <c r="Q192" s="200" t="s">
        <v>2378</v>
      </c>
      <c r="R192" s="200" t="s">
        <v>2379</v>
      </c>
      <c r="S192" s="211" t="s">
        <v>132</v>
      </c>
      <c r="T192" s="212">
        <f t="shared" si="37"/>
        <v>48</v>
      </c>
      <c r="U192" s="213">
        <f t="shared" si="41"/>
        <v>3</v>
      </c>
      <c r="V192" s="201">
        <f t="shared" si="33"/>
        <v>3</v>
      </c>
      <c r="W192" s="214">
        <v>1910</v>
      </c>
      <c r="X192" s="3" t="s">
        <v>880</v>
      </c>
      <c r="Y192" s="3" t="s">
        <v>860</v>
      </c>
      <c r="Z192" s="3" t="s">
        <v>2380</v>
      </c>
      <c r="AA192" s="3" t="s">
        <v>2381</v>
      </c>
      <c r="AB192" s="3" t="s">
        <v>2382</v>
      </c>
      <c r="AC192" s="3" t="s">
        <v>2383</v>
      </c>
      <c r="AD192" s="215" t="s">
        <v>132</v>
      </c>
      <c r="AE192" s="216">
        <f t="shared" si="38"/>
        <v>48</v>
      </c>
      <c r="AF192" s="217">
        <f t="shared" si="42"/>
        <v>3</v>
      </c>
      <c r="AG192" s="204">
        <f t="shared" si="34"/>
        <v>3</v>
      </c>
      <c r="AH192" s="210">
        <v>1910</v>
      </c>
      <c r="AI192" s="200" t="s">
        <v>22</v>
      </c>
      <c r="AJ192" s="200" t="s">
        <v>201</v>
      </c>
      <c r="AK192" s="200" t="s">
        <v>282</v>
      </c>
      <c r="AL192" s="200" t="s">
        <v>2377</v>
      </c>
      <c r="AM192" s="200" t="s">
        <v>2378</v>
      </c>
      <c r="AN192" s="200" t="s">
        <v>2379</v>
      </c>
      <c r="AO192" s="211" t="s">
        <v>132</v>
      </c>
      <c r="AP192" s="212">
        <f t="shared" si="39"/>
        <v>48</v>
      </c>
      <c r="AQ192" s="213">
        <f t="shared" si="43"/>
        <v>3</v>
      </c>
      <c r="AR192" s="201">
        <f t="shared" si="35"/>
        <v>3</v>
      </c>
    </row>
    <row r="193" spans="1:44" ht="31.5" customHeight="1" x14ac:dyDescent="0.25">
      <c r="A193" s="207">
        <v>1920</v>
      </c>
      <c r="B193" s="197" t="str">
        <f>IF(Accueil!$H$49=1,M193,IF(Accueil!$H$49=2,X193,IF(Accueil!$H$49=3,AI193,M193)))</f>
        <v>Ecarlate</v>
      </c>
      <c r="C193" s="197" t="str">
        <f>IF(Accueil!$H$49=1,N193,IF(Accueil!$H$49=2,Y193,IF(Accueil!$H$49=3,AJ193,N193)))</f>
        <v>Blanc opalescent</v>
      </c>
      <c r="D193" s="197" t="str">
        <f>IF(Accueil!$H$49=1,O193,IF(Accueil!$H$49=2,Z193,IF(Accueil!$H$49=3,AK193,O193)))</f>
        <v>besoin de trouver sa place sur Terre</v>
      </c>
      <c r="E193" s="197" t="str">
        <f>IF(Accueil!$H$49=1,P193,IF(Accueil!$H$49=2,AA193,IF(Accueil!$H$49=3,AL193,P193)))</f>
        <v>subir une autorité injuste / vivre par procuration (par ex. jumeau mort-né)</v>
      </c>
      <c r="F193" s="197" t="str">
        <f>IF(Accueil!$H$49=1,Q193,IF(Accueil!$H$49=2,AB193,IF(Accueil!$H$49=3,AM193,Q193)))</f>
        <v>capacité d'être partout à sa place / sentiment d'être bien avec les autres</v>
      </c>
      <c r="G193" s="197" t="str">
        <f>IF(Accueil!$H$49=1,R193,IF(Accueil!$H$49=2,AC193,IF(Accueil!$H$49=3,AN193,R193)))</f>
        <v>se battre pour avoir sa place sur Terre / se confronter aux mémoires liées à la mère</v>
      </c>
      <c r="H193" s="208" t="s">
        <v>14</v>
      </c>
      <c r="I193" s="206">
        <f t="shared" si="36"/>
        <v>49</v>
      </c>
      <c r="J193" s="209">
        <f t="shared" si="40"/>
        <v>4</v>
      </c>
      <c r="K193" s="198">
        <f t="shared" si="32"/>
        <v>3</v>
      </c>
      <c r="L193" s="210">
        <v>1920</v>
      </c>
      <c r="M193" s="200" t="s">
        <v>24</v>
      </c>
      <c r="N193" s="200" t="s">
        <v>201</v>
      </c>
      <c r="O193" s="200" t="s">
        <v>283</v>
      </c>
      <c r="P193" s="200" t="s">
        <v>2384</v>
      </c>
      <c r="Q193" s="200" t="s">
        <v>2385</v>
      </c>
      <c r="R193" s="200" t="s">
        <v>2386</v>
      </c>
      <c r="S193" s="211" t="s">
        <v>14</v>
      </c>
      <c r="T193" s="212">
        <f t="shared" si="37"/>
        <v>49</v>
      </c>
      <c r="U193" s="213">
        <f t="shared" si="41"/>
        <v>4</v>
      </c>
      <c r="V193" s="201">
        <f t="shared" si="33"/>
        <v>3</v>
      </c>
      <c r="W193" s="214">
        <v>1920</v>
      </c>
      <c r="X193" s="3" t="s">
        <v>879</v>
      </c>
      <c r="Y193" s="3" t="s">
        <v>860</v>
      </c>
      <c r="Z193" s="3" t="s">
        <v>2387</v>
      </c>
      <c r="AA193" s="3" t="s">
        <v>2388</v>
      </c>
      <c r="AB193" s="3" t="s">
        <v>2389</v>
      </c>
      <c r="AC193" s="3" t="s">
        <v>2390</v>
      </c>
      <c r="AD193" s="215" t="s">
        <v>14</v>
      </c>
      <c r="AE193" s="216">
        <f t="shared" si="38"/>
        <v>49</v>
      </c>
      <c r="AF193" s="217">
        <f t="shared" si="42"/>
        <v>4</v>
      </c>
      <c r="AG193" s="204">
        <f t="shared" si="34"/>
        <v>3</v>
      </c>
      <c r="AH193" s="210">
        <v>1920</v>
      </c>
      <c r="AI193" s="200" t="s">
        <v>24</v>
      </c>
      <c r="AJ193" s="200" t="s">
        <v>201</v>
      </c>
      <c r="AK193" s="200" t="s">
        <v>283</v>
      </c>
      <c r="AL193" s="200" t="s">
        <v>2384</v>
      </c>
      <c r="AM193" s="200" t="s">
        <v>2385</v>
      </c>
      <c r="AN193" s="200" t="s">
        <v>2386</v>
      </c>
      <c r="AO193" s="211" t="s">
        <v>14</v>
      </c>
      <c r="AP193" s="212">
        <f t="shared" si="39"/>
        <v>49</v>
      </c>
      <c r="AQ193" s="213">
        <f t="shared" si="43"/>
        <v>4</v>
      </c>
      <c r="AR193" s="201">
        <f t="shared" si="35"/>
        <v>3</v>
      </c>
    </row>
    <row r="194" spans="1:44" ht="31.5" customHeight="1" x14ac:dyDescent="0.25">
      <c r="A194" s="207">
        <v>1930</v>
      </c>
      <c r="B194" s="197" t="str">
        <f>IF(Accueil!$H$49=1,M194,IF(Accueil!$H$49=2,X194,IF(Accueil!$H$49=3,AI194,M194)))</f>
        <v>Ecarlate</v>
      </c>
      <c r="C194" s="197" t="str">
        <f>IF(Accueil!$H$49=1,N194,IF(Accueil!$H$49=2,Y194,IF(Accueil!$H$49=3,AJ194,N194)))</f>
        <v>Blanc opalescent</v>
      </c>
      <c r="D194" s="197" t="str">
        <f>IF(Accueil!$H$49=1,O194,IF(Accueil!$H$49=2,Z194,IF(Accueil!$H$49=3,AK194,O194)))</f>
        <v>besoin d'agir pour avoir sa place sur Terre / pour sentir vivant</v>
      </c>
      <c r="E194" s="197" t="str">
        <f>IF(Accueil!$H$49=1,P194,IF(Accueil!$H$49=2,AA194,IF(Accueil!$H$49=3,AL194,P194)))</f>
        <v xml:space="preserve">abandonner ou renoncer si ce n'est pas juste </v>
      </c>
      <c r="F194" s="197" t="str">
        <f>IF(Accueil!$H$49=1,Q194,IF(Accueil!$H$49=2,AB194,IF(Accueil!$H$49=3,AM194,Q194)))</f>
        <v>être à sa juste place au sein de la création / vivre en harmonie avec tout</v>
      </c>
      <c r="G194" s="197" t="str">
        <f>IF(Accueil!$H$49=1,R194,IF(Accueil!$H$49=2,AC194,IF(Accueil!$H$49=3,AN194,R194)))</f>
        <v>se confronter aux grandes forces</v>
      </c>
      <c r="H194" s="208" t="s">
        <v>132</v>
      </c>
      <c r="I194" s="206">
        <f t="shared" si="36"/>
        <v>49</v>
      </c>
      <c r="J194" s="209">
        <f t="shared" si="40"/>
        <v>4</v>
      </c>
      <c r="K194" s="198">
        <f t="shared" si="32"/>
        <v>3</v>
      </c>
      <c r="L194" s="210">
        <v>1930</v>
      </c>
      <c r="M194" s="200" t="s">
        <v>24</v>
      </c>
      <c r="N194" s="200" t="s">
        <v>201</v>
      </c>
      <c r="O194" s="200" t="s">
        <v>2391</v>
      </c>
      <c r="P194" s="200" t="s">
        <v>213</v>
      </c>
      <c r="Q194" s="200" t="s">
        <v>2392</v>
      </c>
      <c r="R194" s="200" t="s">
        <v>214</v>
      </c>
      <c r="S194" s="211" t="s">
        <v>132</v>
      </c>
      <c r="T194" s="212">
        <f t="shared" si="37"/>
        <v>49</v>
      </c>
      <c r="U194" s="213">
        <f t="shared" si="41"/>
        <v>4</v>
      </c>
      <c r="V194" s="201">
        <f t="shared" si="33"/>
        <v>3</v>
      </c>
      <c r="W194" s="214">
        <v>1930</v>
      </c>
      <c r="X194" s="3" t="s">
        <v>879</v>
      </c>
      <c r="Y194" s="3" t="s">
        <v>860</v>
      </c>
      <c r="Z194" s="3" t="s">
        <v>2393</v>
      </c>
      <c r="AA194" s="3" t="s">
        <v>2394</v>
      </c>
      <c r="AB194" s="3" t="s">
        <v>2395</v>
      </c>
      <c r="AC194" s="3" t="s">
        <v>2396</v>
      </c>
      <c r="AD194" s="215" t="s">
        <v>132</v>
      </c>
      <c r="AE194" s="216">
        <f t="shared" si="38"/>
        <v>49</v>
      </c>
      <c r="AF194" s="217">
        <f t="shared" si="42"/>
        <v>4</v>
      </c>
      <c r="AG194" s="204">
        <f t="shared" si="34"/>
        <v>3</v>
      </c>
      <c r="AH194" s="210">
        <v>1930</v>
      </c>
      <c r="AI194" s="200" t="s">
        <v>24</v>
      </c>
      <c r="AJ194" s="200" t="s">
        <v>201</v>
      </c>
      <c r="AK194" s="200" t="s">
        <v>2391</v>
      </c>
      <c r="AL194" s="200" t="s">
        <v>213</v>
      </c>
      <c r="AM194" s="200" t="s">
        <v>2392</v>
      </c>
      <c r="AN194" s="200" t="s">
        <v>214</v>
      </c>
      <c r="AO194" s="211" t="s">
        <v>132</v>
      </c>
      <c r="AP194" s="212">
        <f t="shared" si="39"/>
        <v>49</v>
      </c>
      <c r="AQ194" s="213">
        <f t="shared" si="43"/>
        <v>4</v>
      </c>
      <c r="AR194" s="201">
        <f t="shared" si="35"/>
        <v>3</v>
      </c>
    </row>
    <row r="195" spans="1:44" ht="31.5" customHeight="1" x14ac:dyDescent="0.25">
      <c r="A195" s="207">
        <v>1940</v>
      </c>
      <c r="B195" s="197" t="str">
        <f>IF(Accueil!$H$49=1,M195,IF(Accueil!$H$49=2,X195,IF(Accueil!$H$49=3,AI195,M195)))</f>
        <v>Rouge</v>
      </c>
      <c r="C195" s="197" t="str">
        <f>IF(Accueil!$H$49=1,N195,IF(Accueil!$H$49=2,Y195,IF(Accueil!$H$49=3,AJ195,N195)))</f>
        <v>Blanc  scintillant</v>
      </c>
      <c r="D195" s="197" t="str">
        <f>IF(Accueil!$H$49=1,O195,IF(Accueil!$H$49=2,Z195,IF(Accueil!$H$49=3,AK195,O195)))</f>
        <v>Besoin de recevoir / besoin de célébrer la vie</v>
      </c>
      <c r="E195" s="197" t="str">
        <f>IF(Accueil!$H$49=1,P195,IF(Accueil!$H$49=2,AA195,IF(Accueil!$H$49=3,AL195,P195)))</f>
        <v>sentiment de ne pas recevoir / ingratitude</v>
      </c>
      <c r="F195" s="197" t="str">
        <f>IF(Accueil!$H$49=1,Q195,IF(Accueil!$H$49=2,AB195,IF(Accueil!$H$49=3,AM195,Q195)))</f>
        <v>stabilité intérieure / gratitude envers la vie</v>
      </c>
      <c r="G195" s="197" t="str">
        <f>IF(Accueil!$H$49=1,R195,IF(Accueil!$H$49=2,AC195,IF(Accueil!$H$49=3,AN195,R195)))</f>
        <v>se battre pour avoir plus / individualisme excessif</v>
      </c>
      <c r="H195" s="208" t="s">
        <v>11</v>
      </c>
      <c r="I195" s="206">
        <f t="shared" si="36"/>
        <v>50</v>
      </c>
      <c r="J195" s="209">
        <f t="shared" si="40"/>
        <v>5</v>
      </c>
      <c r="K195" s="198">
        <f t="shared" ref="K195:K217" si="44">ROUNDDOWN(I195/15.001,0)</f>
        <v>3</v>
      </c>
      <c r="L195" s="210">
        <v>1940</v>
      </c>
      <c r="M195" s="200" t="s">
        <v>27</v>
      </c>
      <c r="N195" s="200" t="s">
        <v>215</v>
      </c>
      <c r="O195" s="200" t="s">
        <v>2397</v>
      </c>
      <c r="P195" s="200" t="s">
        <v>2398</v>
      </c>
      <c r="Q195" s="200" t="s">
        <v>2399</v>
      </c>
      <c r="R195" s="200" t="s">
        <v>2400</v>
      </c>
      <c r="S195" s="211" t="s">
        <v>11</v>
      </c>
      <c r="T195" s="212">
        <f t="shared" si="37"/>
        <v>50</v>
      </c>
      <c r="U195" s="213">
        <f t="shared" si="41"/>
        <v>5</v>
      </c>
      <c r="V195" s="201">
        <f t="shared" ref="V195:V217" si="45">ROUNDDOWN(T195/15.001,0)</f>
        <v>3</v>
      </c>
      <c r="W195" s="214">
        <v>1940</v>
      </c>
      <c r="X195" s="3" t="s">
        <v>878</v>
      </c>
      <c r="Y195" s="3" t="s">
        <v>859</v>
      </c>
      <c r="Z195" s="3" t="s">
        <v>2401</v>
      </c>
      <c r="AA195" s="3" t="s">
        <v>2402</v>
      </c>
      <c r="AB195" s="3" t="s">
        <v>2403</v>
      </c>
      <c r="AC195" s="3" t="s">
        <v>2404</v>
      </c>
      <c r="AD195" s="215" t="s">
        <v>11</v>
      </c>
      <c r="AE195" s="216">
        <f t="shared" si="38"/>
        <v>50</v>
      </c>
      <c r="AF195" s="217">
        <f t="shared" si="42"/>
        <v>5</v>
      </c>
      <c r="AG195" s="204">
        <f t="shared" ref="AG195:AG217" si="46">ROUNDDOWN(AE195/15.001,0)</f>
        <v>3</v>
      </c>
      <c r="AH195" s="210">
        <v>1940</v>
      </c>
      <c r="AI195" s="200" t="s">
        <v>27</v>
      </c>
      <c r="AJ195" s="200" t="s">
        <v>215</v>
      </c>
      <c r="AK195" s="200" t="s">
        <v>2397</v>
      </c>
      <c r="AL195" s="200" t="s">
        <v>2398</v>
      </c>
      <c r="AM195" s="200" t="s">
        <v>2399</v>
      </c>
      <c r="AN195" s="200" t="s">
        <v>2400</v>
      </c>
      <c r="AO195" s="211" t="s">
        <v>11</v>
      </c>
      <c r="AP195" s="212">
        <f t="shared" si="39"/>
        <v>50</v>
      </c>
      <c r="AQ195" s="213">
        <f t="shared" si="43"/>
        <v>5</v>
      </c>
      <c r="AR195" s="201">
        <f t="shared" ref="AR195:AR217" si="47">ROUNDDOWN(AP195/15.001,0)</f>
        <v>3</v>
      </c>
    </row>
    <row r="196" spans="1:44" ht="31.5" customHeight="1" x14ac:dyDescent="0.25">
      <c r="A196" s="207">
        <v>1950</v>
      </c>
      <c r="B196" s="197" t="str">
        <f>IF(Accueil!$H$49=1,M196,IF(Accueil!$H$49=2,X196,IF(Accueil!$H$49=3,AI196,M196)))</f>
        <v>Rouge</v>
      </c>
      <c r="C196" s="197" t="str">
        <f>IF(Accueil!$H$49=1,N196,IF(Accueil!$H$49=2,Y196,IF(Accueil!$H$49=3,AJ196,N196)))</f>
        <v>Blanc  scintillant</v>
      </c>
      <c r="D196" s="197" t="str">
        <f>IF(Accueil!$H$49=1,O196,IF(Accueil!$H$49=2,Z196,IF(Accueil!$H$49=3,AK196,O196)))</f>
        <v>besoin de changer de vie / besoin de se consacrer à quelque chose d'autre</v>
      </c>
      <c r="E196" s="197" t="str">
        <f>IF(Accueil!$H$49=1,P196,IF(Accueil!$H$49=2,AA196,IF(Accueil!$H$49=3,AL196,P196)))</f>
        <v>subir l'existence / encaisser / sentiment de ne pas être respecté</v>
      </c>
      <c r="F196" s="197" t="str">
        <f>IF(Accueil!$H$49=1,Q196,IF(Accueil!$H$49=2,AB196,IF(Accueil!$H$49=3,AM196,Q196)))</f>
        <v>être respecté et reconnu par les plans supérieurs ou pour sa spiritualité</v>
      </c>
      <c r="G196" s="197" t="str">
        <f>IF(Accueil!$H$49=1,R196,IF(Accueil!$H$49=2,AC196,IF(Accueil!$H$49=3,AN196,R196)))</f>
        <v>besoin excessif d'être respecté et reconnu sur le plan spirituel</v>
      </c>
      <c r="H196" s="208" t="s">
        <v>132</v>
      </c>
      <c r="I196" s="206">
        <f t="shared" si="36"/>
        <v>50</v>
      </c>
      <c r="J196" s="209">
        <f t="shared" si="40"/>
        <v>5</v>
      </c>
      <c r="K196" s="198">
        <f t="shared" si="44"/>
        <v>3</v>
      </c>
      <c r="L196" s="210">
        <v>1950</v>
      </c>
      <c r="M196" s="200" t="s">
        <v>27</v>
      </c>
      <c r="N196" s="219" t="s">
        <v>215</v>
      </c>
      <c r="O196" s="219" t="s">
        <v>2405</v>
      </c>
      <c r="P196" s="219" t="s">
        <v>2406</v>
      </c>
      <c r="Q196" s="219" t="s">
        <v>2407</v>
      </c>
      <c r="R196" s="219" t="s">
        <v>284</v>
      </c>
      <c r="S196" s="211" t="s">
        <v>132</v>
      </c>
      <c r="T196" s="212">
        <f t="shared" si="37"/>
        <v>50</v>
      </c>
      <c r="U196" s="213">
        <f t="shared" si="41"/>
        <v>5</v>
      </c>
      <c r="V196" s="201">
        <f t="shared" si="45"/>
        <v>3</v>
      </c>
      <c r="W196" s="214">
        <v>1950</v>
      </c>
      <c r="X196" s="3" t="s">
        <v>878</v>
      </c>
      <c r="Y196" s="3" t="s">
        <v>859</v>
      </c>
      <c r="Z196" s="3" t="s">
        <v>2408</v>
      </c>
      <c r="AA196" s="3" t="s">
        <v>2409</v>
      </c>
      <c r="AB196" s="3" t="s">
        <v>2410</v>
      </c>
      <c r="AC196" s="3" t="s">
        <v>2411</v>
      </c>
      <c r="AD196" s="215" t="s">
        <v>132</v>
      </c>
      <c r="AE196" s="216">
        <f t="shared" si="38"/>
        <v>50</v>
      </c>
      <c r="AF196" s="217">
        <f t="shared" si="42"/>
        <v>5</v>
      </c>
      <c r="AG196" s="204">
        <f t="shared" si="46"/>
        <v>3</v>
      </c>
      <c r="AH196" s="210">
        <v>1950</v>
      </c>
      <c r="AI196" s="200" t="s">
        <v>27</v>
      </c>
      <c r="AJ196" s="219" t="s">
        <v>215</v>
      </c>
      <c r="AK196" s="219" t="s">
        <v>2405</v>
      </c>
      <c r="AL196" s="219" t="s">
        <v>2406</v>
      </c>
      <c r="AM196" s="219" t="s">
        <v>2407</v>
      </c>
      <c r="AN196" s="219" t="s">
        <v>284</v>
      </c>
      <c r="AO196" s="211" t="s">
        <v>132</v>
      </c>
      <c r="AP196" s="212">
        <f t="shared" si="39"/>
        <v>50</v>
      </c>
      <c r="AQ196" s="213">
        <f t="shared" si="43"/>
        <v>5</v>
      </c>
      <c r="AR196" s="201">
        <f t="shared" si="47"/>
        <v>3</v>
      </c>
    </row>
    <row r="197" spans="1:44" ht="31.5" customHeight="1" x14ac:dyDescent="0.25">
      <c r="A197" s="207">
        <v>1960</v>
      </c>
      <c r="B197" s="197" t="str">
        <f>IF(Accueil!$H$49=1,M197,IF(Accueil!$H$49=2,X197,IF(Accueil!$H$49=3,AI197,M197)))</f>
        <v>Orange</v>
      </c>
      <c r="C197" s="197" t="str">
        <f>IF(Accueil!$H$49=1,N197,IF(Accueil!$H$49=2,Y197,IF(Accueil!$H$49=3,AJ197,N197)))</f>
        <v>Blanc scintillant</v>
      </c>
      <c r="D197" s="197" t="str">
        <f>IF(Accueil!$H$49=1,O197,IF(Accueil!$H$49=2,Z197,IF(Accueil!$H$49=3,AK197,O197)))</f>
        <v>besoin de changer son karma</v>
      </c>
      <c r="E197" s="197" t="str">
        <f>IF(Accueil!$H$49=1,P197,IF(Accueil!$H$49=2,AA197,IF(Accueil!$H$49=3,AL197,P197)))</f>
        <v>négativisme / subir le karma familial</v>
      </c>
      <c r="F197" s="197" t="str">
        <f>IF(Accueil!$H$49=1,Q197,IF(Accueil!$H$49=2,AB197,IF(Accueil!$H$49=3,AM197,Q197)))</f>
        <v>en paix avec son karma / humilité</v>
      </c>
      <c r="G197" s="197" t="str">
        <f>IF(Accueil!$H$49=1,R197,IF(Accueil!$H$49=2,AC197,IF(Accueil!$H$49=3,AN197,R197)))</f>
        <v>refus du karma des parents / générer des conflits d'autorité sur le plan spirituel</v>
      </c>
      <c r="H197" s="208" t="s">
        <v>14</v>
      </c>
      <c r="I197" s="206">
        <f t="shared" si="36"/>
        <v>51</v>
      </c>
      <c r="J197" s="209">
        <f t="shared" si="40"/>
        <v>6</v>
      </c>
      <c r="K197" s="198">
        <f t="shared" si="44"/>
        <v>3</v>
      </c>
      <c r="L197" s="210">
        <v>1960</v>
      </c>
      <c r="M197" s="200" t="s">
        <v>32</v>
      </c>
      <c r="N197" s="219" t="s">
        <v>216</v>
      </c>
      <c r="O197" s="219" t="s">
        <v>217</v>
      </c>
      <c r="P197" s="219" t="s">
        <v>2412</v>
      </c>
      <c r="Q197" s="219" t="s">
        <v>2413</v>
      </c>
      <c r="R197" s="219" t="s">
        <v>2414</v>
      </c>
      <c r="S197" s="211" t="s">
        <v>14</v>
      </c>
      <c r="T197" s="212">
        <f t="shared" si="37"/>
        <v>51</v>
      </c>
      <c r="U197" s="213">
        <f t="shared" si="41"/>
        <v>6</v>
      </c>
      <c r="V197" s="201">
        <f t="shared" si="45"/>
        <v>3</v>
      </c>
      <c r="W197" s="214">
        <v>1960</v>
      </c>
      <c r="X197" s="3" t="s">
        <v>877</v>
      </c>
      <c r="Y197" s="3" t="s">
        <v>859</v>
      </c>
      <c r="Z197" s="3" t="s">
        <v>2415</v>
      </c>
      <c r="AA197" s="3" t="s">
        <v>2416</v>
      </c>
      <c r="AB197" s="3" t="s">
        <v>2417</v>
      </c>
      <c r="AC197" s="3" t="s">
        <v>2418</v>
      </c>
      <c r="AD197" s="215" t="s">
        <v>14</v>
      </c>
      <c r="AE197" s="216">
        <f t="shared" si="38"/>
        <v>51</v>
      </c>
      <c r="AF197" s="217">
        <f t="shared" si="42"/>
        <v>6</v>
      </c>
      <c r="AG197" s="204">
        <f t="shared" si="46"/>
        <v>3</v>
      </c>
      <c r="AH197" s="210">
        <v>1960</v>
      </c>
      <c r="AI197" s="200" t="s">
        <v>32</v>
      </c>
      <c r="AJ197" s="219" t="s">
        <v>216</v>
      </c>
      <c r="AK197" s="219" t="s">
        <v>217</v>
      </c>
      <c r="AL197" s="219" t="s">
        <v>2412</v>
      </c>
      <c r="AM197" s="219" t="s">
        <v>2413</v>
      </c>
      <c r="AN197" s="219" t="s">
        <v>2414</v>
      </c>
      <c r="AO197" s="211" t="s">
        <v>14</v>
      </c>
      <c r="AP197" s="212">
        <f t="shared" si="39"/>
        <v>51</v>
      </c>
      <c r="AQ197" s="213">
        <f t="shared" si="43"/>
        <v>6</v>
      </c>
      <c r="AR197" s="201">
        <f t="shared" si="47"/>
        <v>3</v>
      </c>
    </row>
    <row r="198" spans="1:44" ht="31.5" customHeight="1" x14ac:dyDescent="0.25">
      <c r="A198" s="207">
        <v>1970</v>
      </c>
      <c r="B198" s="197" t="str">
        <f>IF(Accueil!$H$49=1,M198,IF(Accueil!$H$49=2,X198,IF(Accueil!$H$49=3,AI198,M198)))</f>
        <v>Orange</v>
      </c>
      <c r="C198" s="197" t="str">
        <f>IF(Accueil!$H$49=1,N198,IF(Accueil!$H$49=2,Y198,IF(Accueil!$H$49=3,AJ198,N198)))</f>
        <v>Blanc scintillant</v>
      </c>
      <c r="D198" s="197" t="str">
        <f>IF(Accueil!$H$49=1,O198,IF(Accueil!$H$49=2,Z198,IF(Accueil!$H$49=3,AK198,O198)))</f>
        <v>besoin de participer à l'équilibre des polarités ou des forces</v>
      </c>
      <c r="E198" s="197" t="str">
        <f>IF(Accueil!$H$49=1,P198,IF(Accueil!$H$49=2,AA198,IF(Accueil!$H$49=3,AL198,P198)))</f>
        <v>impuissance face aux déséquilibres et aux injustices</v>
      </c>
      <c r="F198" s="197" t="str">
        <f>IF(Accueil!$H$49=1,Q198,IF(Accueil!$H$49=2,AB198,IF(Accueil!$H$49=3,AM198,Q198)))</f>
        <v>équilibre entre deux forces opposées / sortir du jugement du collectif / neutralité</v>
      </c>
      <c r="G198" s="197" t="str">
        <f>IF(Accueil!$H$49=1,R198,IF(Accueil!$H$49=2,AC198,IF(Accueil!$H$49=3,AN198,R198)))</f>
        <v>résistance et révolte chroniques / générer des déséquilibres</v>
      </c>
      <c r="H198" s="198" t="s">
        <v>132</v>
      </c>
      <c r="I198" s="206">
        <f t="shared" si="36"/>
        <v>51</v>
      </c>
      <c r="J198" s="209">
        <f t="shared" si="40"/>
        <v>6</v>
      </c>
      <c r="K198" s="198">
        <f t="shared" si="44"/>
        <v>3</v>
      </c>
      <c r="L198" s="210">
        <v>1970</v>
      </c>
      <c r="M198" s="200" t="s">
        <v>32</v>
      </c>
      <c r="N198" s="219" t="s">
        <v>216</v>
      </c>
      <c r="O198" s="219" t="s">
        <v>2419</v>
      </c>
      <c r="P198" s="219" t="s">
        <v>218</v>
      </c>
      <c r="Q198" s="219" t="s">
        <v>2420</v>
      </c>
      <c r="R198" s="219" t="s">
        <v>2421</v>
      </c>
      <c r="S198" s="201" t="s">
        <v>132</v>
      </c>
      <c r="T198" s="212">
        <f t="shared" si="37"/>
        <v>51</v>
      </c>
      <c r="U198" s="213">
        <f t="shared" si="41"/>
        <v>6</v>
      </c>
      <c r="V198" s="201">
        <f t="shared" si="45"/>
        <v>3</v>
      </c>
      <c r="W198" s="214">
        <v>1970</v>
      </c>
      <c r="X198" s="3" t="s">
        <v>877</v>
      </c>
      <c r="Y198" s="3" t="s">
        <v>859</v>
      </c>
      <c r="Z198" s="3" t="s">
        <v>2422</v>
      </c>
      <c r="AA198" s="3" t="s">
        <v>2423</v>
      </c>
      <c r="AB198" s="3" t="s">
        <v>2424</v>
      </c>
      <c r="AC198" s="3" t="s">
        <v>2425</v>
      </c>
      <c r="AD198" s="204" t="s">
        <v>132</v>
      </c>
      <c r="AE198" s="216">
        <f t="shared" si="38"/>
        <v>51</v>
      </c>
      <c r="AF198" s="217">
        <f t="shared" si="42"/>
        <v>6</v>
      </c>
      <c r="AG198" s="204">
        <f t="shared" si="46"/>
        <v>3</v>
      </c>
      <c r="AH198" s="210">
        <v>1970</v>
      </c>
      <c r="AI198" s="200" t="s">
        <v>32</v>
      </c>
      <c r="AJ198" s="219" t="s">
        <v>216</v>
      </c>
      <c r="AK198" s="219" t="s">
        <v>2419</v>
      </c>
      <c r="AL198" s="219" t="s">
        <v>218</v>
      </c>
      <c r="AM198" s="219" t="s">
        <v>2420</v>
      </c>
      <c r="AN198" s="219" t="s">
        <v>2421</v>
      </c>
      <c r="AO198" s="201" t="s">
        <v>132</v>
      </c>
      <c r="AP198" s="212">
        <f t="shared" si="39"/>
        <v>51</v>
      </c>
      <c r="AQ198" s="213">
        <f t="shared" si="43"/>
        <v>6</v>
      </c>
      <c r="AR198" s="201">
        <f t="shared" si="47"/>
        <v>3</v>
      </c>
    </row>
    <row r="199" spans="1:44" ht="31.5" customHeight="1" x14ac:dyDescent="0.25">
      <c r="A199" s="207">
        <v>1980</v>
      </c>
      <c r="B199" s="197" t="str">
        <f>IF(Accueil!$H$49=1,M199,IF(Accueil!$H$49=2,X199,IF(Accueil!$H$49=3,AI199,M199)))</f>
        <v>Jaune</v>
      </c>
      <c r="C199" s="197" t="str">
        <f>IF(Accueil!$H$49=1,N199,IF(Accueil!$H$49=2,Y199,IF(Accueil!$H$49=3,AJ199,N199)))</f>
        <v>Blanc scintillant</v>
      </c>
      <c r="D199" s="197" t="str">
        <f>IF(Accueil!$H$49=1,O199,IF(Accueil!$H$49=2,Z199,IF(Accueil!$H$49=3,AK199,O199)))</f>
        <v>besoin de mettre en œuvre son idéal ou son idéologie</v>
      </c>
      <c r="E199" s="197" t="str">
        <f>IF(Accueil!$H$49=1,P199,IF(Accueil!$H$49=2,AA199,IF(Accueil!$H$49=3,AL199,P199)))</f>
        <v>se limiter volontairement ou se sentir limité</v>
      </c>
      <c r="F199" s="197" t="str">
        <f>IF(Accueil!$H$49=1,Q199,IF(Accueil!$H$49=2,AB199,IF(Accueil!$H$49=3,AM199,Q199)))</f>
        <v>efficience / se contenter de peu / fonctionner avec ce que l'on a</v>
      </c>
      <c r="G199" s="197" t="str">
        <f>IF(Accueil!$H$49=1,R199,IF(Accueil!$H$49=2,AC199,IF(Accueil!$H$49=3,AN199,R199)))</f>
        <v>imposer son idéal ou son idéologie / en conflit avec l'autorité supérieure</v>
      </c>
      <c r="H199" s="208" t="s">
        <v>11</v>
      </c>
      <c r="I199" s="206">
        <f t="shared" si="36"/>
        <v>52</v>
      </c>
      <c r="J199" s="209">
        <f t="shared" si="40"/>
        <v>7</v>
      </c>
      <c r="K199" s="198">
        <f t="shared" si="44"/>
        <v>3</v>
      </c>
      <c r="L199" s="210">
        <v>1980</v>
      </c>
      <c r="M199" s="200" t="s">
        <v>40</v>
      </c>
      <c r="N199" s="219" t="s">
        <v>216</v>
      </c>
      <c r="O199" s="219" t="s">
        <v>2426</v>
      </c>
      <c r="P199" s="219" t="s">
        <v>219</v>
      </c>
      <c r="Q199" s="219" t="s">
        <v>2427</v>
      </c>
      <c r="R199" s="219" t="s">
        <v>2428</v>
      </c>
      <c r="S199" s="211" t="s">
        <v>11</v>
      </c>
      <c r="T199" s="212">
        <f t="shared" si="37"/>
        <v>52</v>
      </c>
      <c r="U199" s="213">
        <f t="shared" si="41"/>
        <v>7</v>
      </c>
      <c r="V199" s="201">
        <f t="shared" si="45"/>
        <v>3</v>
      </c>
      <c r="W199" s="214">
        <v>1980</v>
      </c>
      <c r="X199" s="3" t="s">
        <v>876</v>
      </c>
      <c r="Y199" s="3" t="s">
        <v>859</v>
      </c>
      <c r="Z199" s="3" t="s">
        <v>2429</v>
      </c>
      <c r="AA199" s="3" t="s">
        <v>2430</v>
      </c>
      <c r="AB199" s="3" t="s">
        <v>2431</v>
      </c>
      <c r="AC199" s="3" t="s">
        <v>2432</v>
      </c>
      <c r="AD199" s="215" t="s">
        <v>11</v>
      </c>
      <c r="AE199" s="216">
        <f t="shared" si="38"/>
        <v>52</v>
      </c>
      <c r="AF199" s="217">
        <f t="shared" si="42"/>
        <v>7</v>
      </c>
      <c r="AG199" s="204">
        <f t="shared" si="46"/>
        <v>3</v>
      </c>
      <c r="AH199" s="210">
        <v>1980</v>
      </c>
      <c r="AI199" s="200" t="s">
        <v>40</v>
      </c>
      <c r="AJ199" s="219" t="s">
        <v>216</v>
      </c>
      <c r="AK199" s="219" t="s">
        <v>2426</v>
      </c>
      <c r="AL199" s="219" t="s">
        <v>219</v>
      </c>
      <c r="AM199" s="219" t="s">
        <v>2427</v>
      </c>
      <c r="AN199" s="219" t="s">
        <v>2428</v>
      </c>
      <c r="AO199" s="211" t="s">
        <v>11</v>
      </c>
      <c r="AP199" s="212">
        <f t="shared" si="39"/>
        <v>52</v>
      </c>
      <c r="AQ199" s="213">
        <f t="shared" si="43"/>
        <v>7</v>
      </c>
      <c r="AR199" s="201">
        <f t="shared" si="47"/>
        <v>3</v>
      </c>
    </row>
    <row r="200" spans="1:44" ht="31.5" customHeight="1" x14ac:dyDescent="0.25">
      <c r="A200" s="207">
        <v>1990</v>
      </c>
      <c r="B200" s="197" t="str">
        <f>IF(Accueil!$H$49=1,M200,IF(Accueil!$H$49=2,X200,IF(Accueil!$H$49=3,AI200,M200)))</f>
        <v>Jaune</v>
      </c>
      <c r="C200" s="197" t="str">
        <f>IF(Accueil!$H$49=1,N200,IF(Accueil!$H$49=2,Y200,IF(Accueil!$H$49=3,AJ200,N200)))</f>
        <v>Blanc scintillant</v>
      </c>
      <c r="D200" s="197" t="str">
        <f>IF(Accueil!$H$49=1,O200,IF(Accueil!$H$49=2,Z200,IF(Accueil!$H$49=3,AK200,O200)))</f>
        <v>besoin de faire de l'ordre pour diminuer les charges / besoin de reprendre le contrôle de sa vie</v>
      </c>
      <c r="E200" s="197" t="str">
        <f>IF(Accueil!$H$49=1,P200,IF(Accueil!$H$49=2,AA200,IF(Accueil!$H$49=3,AL200,P200)))</f>
        <v>subir les charges données par le collectif / limités par les peurs ancestrales</v>
      </c>
      <c r="F200" s="197" t="str">
        <f>IF(Accueil!$H$49=1,Q200,IF(Accueil!$H$49=2,AB200,IF(Accueil!$H$49=3,AM200,Q200)))</f>
        <v>capacité à sortir des charges du collectif / être soutenu et porté par le collectif</v>
      </c>
      <c r="G200" s="197" t="str">
        <f>IF(Accueil!$H$49=1,R200,IF(Accueil!$H$49=2,AC200,IF(Accueil!$H$49=3,AN200,R200)))</f>
        <v>devoir prendre sur soi pour soutenir les autres / devoir affronter ses peurs ancestrales</v>
      </c>
      <c r="H200" s="208" t="s">
        <v>132</v>
      </c>
      <c r="I200" s="206">
        <f t="shared" si="36"/>
        <v>52</v>
      </c>
      <c r="J200" s="209">
        <f t="shared" si="40"/>
        <v>7</v>
      </c>
      <c r="K200" s="198">
        <f t="shared" si="44"/>
        <v>3</v>
      </c>
      <c r="L200" s="210">
        <v>1990</v>
      </c>
      <c r="M200" s="200" t="s">
        <v>40</v>
      </c>
      <c r="N200" s="200" t="s">
        <v>216</v>
      </c>
      <c r="O200" s="201" t="s">
        <v>2433</v>
      </c>
      <c r="P200" s="201" t="s">
        <v>2434</v>
      </c>
      <c r="Q200" s="201" t="s">
        <v>2435</v>
      </c>
      <c r="R200" s="201" t="s">
        <v>2436</v>
      </c>
      <c r="S200" s="211" t="s">
        <v>132</v>
      </c>
      <c r="T200" s="212">
        <f t="shared" si="37"/>
        <v>52</v>
      </c>
      <c r="U200" s="213">
        <f t="shared" si="41"/>
        <v>7</v>
      </c>
      <c r="V200" s="201">
        <f t="shared" si="45"/>
        <v>3</v>
      </c>
      <c r="W200" s="214">
        <v>1990</v>
      </c>
      <c r="X200" s="3" t="s">
        <v>876</v>
      </c>
      <c r="Y200" s="3" t="s">
        <v>859</v>
      </c>
      <c r="Z200" s="3" t="s">
        <v>2437</v>
      </c>
      <c r="AA200" s="3" t="s">
        <v>2438</v>
      </c>
      <c r="AB200" s="3" t="s">
        <v>2439</v>
      </c>
      <c r="AC200" s="3" t="s">
        <v>2440</v>
      </c>
      <c r="AD200" s="215" t="s">
        <v>132</v>
      </c>
      <c r="AE200" s="216">
        <f t="shared" si="38"/>
        <v>52</v>
      </c>
      <c r="AF200" s="217">
        <f t="shared" si="42"/>
        <v>7</v>
      </c>
      <c r="AG200" s="204">
        <f t="shared" si="46"/>
        <v>3</v>
      </c>
      <c r="AH200" s="210">
        <v>1990</v>
      </c>
      <c r="AI200" s="200" t="s">
        <v>40</v>
      </c>
      <c r="AJ200" s="200" t="s">
        <v>216</v>
      </c>
      <c r="AK200" s="201" t="s">
        <v>2433</v>
      </c>
      <c r="AL200" s="201" t="s">
        <v>2434</v>
      </c>
      <c r="AM200" s="201" t="s">
        <v>2435</v>
      </c>
      <c r="AN200" s="201" t="s">
        <v>2436</v>
      </c>
      <c r="AO200" s="211" t="s">
        <v>132</v>
      </c>
      <c r="AP200" s="212">
        <f t="shared" si="39"/>
        <v>52</v>
      </c>
      <c r="AQ200" s="213">
        <f t="shared" si="43"/>
        <v>7</v>
      </c>
      <c r="AR200" s="201">
        <f t="shared" si="47"/>
        <v>3</v>
      </c>
    </row>
    <row r="201" spans="1:44" ht="31.5" customHeight="1" x14ac:dyDescent="0.25">
      <c r="A201" s="207">
        <v>2000</v>
      </c>
      <c r="B201" s="197" t="str">
        <f>IF(Accueil!$H$49=1,M201,IF(Accueil!$H$49=2,X201,IF(Accueil!$H$49=3,AI201,M201)))</f>
        <v>Vert pomme</v>
      </c>
      <c r="C201" s="197" t="str">
        <f>IF(Accueil!$H$49=1,N201,IF(Accueil!$H$49=2,Y201,IF(Accueil!$H$49=3,AJ201,N201)))</f>
        <v>Blanc scintillant</v>
      </c>
      <c r="D201" s="197" t="str">
        <f>IF(Accueil!$H$49=1,O201,IF(Accueil!$H$49=2,Z201,IF(Accueil!$H$49=3,AK201,O201)))</f>
        <v>beoin de retrouver son centre et son calme</v>
      </c>
      <c r="E201" s="197" t="str">
        <f>IF(Accueil!$H$49=1,P201,IF(Accueil!$H$49=2,AA201,IF(Accueil!$H$49=3,AL201,P201)))</f>
        <v>submergé par la situation / manque de ressources / perte de moyens</v>
      </c>
      <c r="F201" s="197" t="str">
        <f>IF(Accueil!$H$49=1,Q201,IF(Accueil!$H$49=2,AB201,IF(Accueil!$H$49=3,AM201,Q201)))</f>
        <v>capactié à retrouver le calme en restant centré sur soi</v>
      </c>
      <c r="G201" s="197" t="str">
        <f>IF(Accueil!$H$49=1,R201,IF(Accueil!$H$49=2,AC201,IF(Accueil!$H$49=3,AN201,R201)))</f>
        <v>avoir le collectif contre soi / devoir faire face aux imprévus / avoir une personnalité éclatée</v>
      </c>
      <c r="H201" s="208" t="s">
        <v>14</v>
      </c>
      <c r="I201" s="206">
        <f t="shared" si="36"/>
        <v>53</v>
      </c>
      <c r="J201" s="209">
        <f t="shared" si="40"/>
        <v>8</v>
      </c>
      <c r="K201" s="198">
        <f t="shared" si="44"/>
        <v>3</v>
      </c>
      <c r="L201" s="210">
        <v>2000</v>
      </c>
      <c r="M201" s="200" t="s">
        <v>146</v>
      </c>
      <c r="N201" s="200" t="s">
        <v>216</v>
      </c>
      <c r="O201" s="201" t="s">
        <v>2441</v>
      </c>
      <c r="P201" s="201" t="s">
        <v>2442</v>
      </c>
      <c r="Q201" s="201" t="s">
        <v>220</v>
      </c>
      <c r="R201" s="201" t="s">
        <v>2443</v>
      </c>
      <c r="S201" s="211" t="s">
        <v>14</v>
      </c>
      <c r="T201" s="212">
        <f t="shared" si="37"/>
        <v>53</v>
      </c>
      <c r="U201" s="213">
        <f t="shared" si="41"/>
        <v>8</v>
      </c>
      <c r="V201" s="201">
        <f t="shared" si="45"/>
        <v>3</v>
      </c>
      <c r="W201" s="214">
        <v>2000</v>
      </c>
      <c r="X201" s="3" t="s">
        <v>875</v>
      </c>
      <c r="Y201" s="3" t="s">
        <v>859</v>
      </c>
      <c r="Z201" s="3" t="s">
        <v>2444</v>
      </c>
      <c r="AA201" s="3" t="s">
        <v>2445</v>
      </c>
      <c r="AB201" s="3" t="s">
        <v>2446</v>
      </c>
      <c r="AC201" s="3" t="s">
        <v>2447</v>
      </c>
      <c r="AD201" s="215" t="s">
        <v>14</v>
      </c>
      <c r="AE201" s="216">
        <f t="shared" si="38"/>
        <v>53</v>
      </c>
      <c r="AF201" s="217">
        <f t="shared" si="42"/>
        <v>8</v>
      </c>
      <c r="AG201" s="204">
        <f t="shared" si="46"/>
        <v>3</v>
      </c>
      <c r="AH201" s="210">
        <v>2000</v>
      </c>
      <c r="AI201" s="200" t="s">
        <v>146</v>
      </c>
      <c r="AJ201" s="200" t="s">
        <v>216</v>
      </c>
      <c r="AK201" s="201" t="s">
        <v>2441</v>
      </c>
      <c r="AL201" s="201" t="s">
        <v>2442</v>
      </c>
      <c r="AM201" s="201" t="s">
        <v>220</v>
      </c>
      <c r="AN201" s="201" t="s">
        <v>2443</v>
      </c>
      <c r="AO201" s="211" t="s">
        <v>14</v>
      </c>
      <c r="AP201" s="212">
        <f t="shared" si="39"/>
        <v>53</v>
      </c>
      <c r="AQ201" s="213">
        <f t="shared" si="43"/>
        <v>8</v>
      </c>
      <c r="AR201" s="201">
        <f t="shared" si="47"/>
        <v>3</v>
      </c>
    </row>
    <row r="202" spans="1:44" ht="31.5" customHeight="1" x14ac:dyDescent="0.25">
      <c r="A202" s="207">
        <v>2010</v>
      </c>
      <c r="B202" s="197" t="str">
        <f>IF(Accueil!$H$49=1,M202,IF(Accueil!$H$49=2,X202,IF(Accueil!$H$49=3,AI202,M202)))</f>
        <v>Vert pomme</v>
      </c>
      <c r="C202" s="197" t="str">
        <f>IF(Accueil!$H$49=1,N202,IF(Accueil!$H$49=2,Y202,IF(Accueil!$H$49=3,AJ202,N202)))</f>
        <v>Blanc scintillant</v>
      </c>
      <c r="D202" s="197" t="str">
        <f>IF(Accueil!$H$49=1,O202,IF(Accueil!$H$49=2,Z202,IF(Accueil!$H$49=3,AK202,O202)))</f>
        <v>besoin d'un espace de liberté</v>
      </c>
      <c r="E202" s="197" t="str">
        <f>IF(Accueil!$H$49=1,P202,IF(Accueil!$H$49=2,AA202,IF(Accueil!$H$49=3,AL202,P202)))</f>
        <v>liberté individuelle restreinte / espace de liberté limité</v>
      </c>
      <c r="F202" s="197" t="str">
        <f>IF(Accueil!$H$49=1,Q202,IF(Accueil!$H$49=2,AB202,IF(Accueil!$H$49=3,AM202,Q202)))</f>
        <v>grand espace de liberté</v>
      </c>
      <c r="G202" s="197" t="str">
        <f>IF(Accueil!$H$49=1,R202,IF(Accueil!$H$49=2,AC202,IF(Accueil!$H$49=3,AN202,R202)))</f>
        <v>refus de se laisser imposer par les autres / devoir défendre sa liberté</v>
      </c>
      <c r="H202" s="208" t="s">
        <v>132</v>
      </c>
      <c r="I202" s="206">
        <f t="shared" si="36"/>
        <v>53</v>
      </c>
      <c r="J202" s="209">
        <f t="shared" si="40"/>
        <v>8</v>
      </c>
      <c r="K202" s="198">
        <f t="shared" si="44"/>
        <v>3</v>
      </c>
      <c r="L202" s="210">
        <v>2010</v>
      </c>
      <c r="M202" s="200" t="s">
        <v>146</v>
      </c>
      <c r="N202" s="200" t="s">
        <v>216</v>
      </c>
      <c r="O202" s="201" t="s">
        <v>221</v>
      </c>
      <c r="P202" s="201" t="s">
        <v>2448</v>
      </c>
      <c r="Q202" s="201" t="s">
        <v>222</v>
      </c>
      <c r="R202" s="201" t="s">
        <v>2449</v>
      </c>
      <c r="S202" s="211" t="s">
        <v>132</v>
      </c>
      <c r="T202" s="212">
        <f t="shared" si="37"/>
        <v>53</v>
      </c>
      <c r="U202" s="213">
        <f t="shared" si="41"/>
        <v>8</v>
      </c>
      <c r="V202" s="201">
        <f t="shared" si="45"/>
        <v>3</v>
      </c>
      <c r="W202" s="214">
        <v>2010</v>
      </c>
      <c r="X202" s="3" t="s">
        <v>875</v>
      </c>
      <c r="Y202" s="3" t="s">
        <v>859</v>
      </c>
      <c r="Z202" s="3" t="s">
        <v>2450</v>
      </c>
      <c r="AA202" s="3" t="s">
        <v>2451</v>
      </c>
      <c r="AB202" s="3" t="s">
        <v>2452</v>
      </c>
      <c r="AC202" s="3" t="s">
        <v>2453</v>
      </c>
      <c r="AD202" s="215" t="s">
        <v>132</v>
      </c>
      <c r="AE202" s="216">
        <f t="shared" si="38"/>
        <v>53</v>
      </c>
      <c r="AF202" s="217">
        <f t="shared" si="42"/>
        <v>8</v>
      </c>
      <c r="AG202" s="204">
        <f t="shared" si="46"/>
        <v>3</v>
      </c>
      <c r="AH202" s="210">
        <v>2010</v>
      </c>
      <c r="AI202" s="200" t="s">
        <v>146</v>
      </c>
      <c r="AJ202" s="200" t="s">
        <v>216</v>
      </c>
      <c r="AK202" s="201" t="s">
        <v>221</v>
      </c>
      <c r="AL202" s="201" t="s">
        <v>2448</v>
      </c>
      <c r="AM202" s="201" t="s">
        <v>222</v>
      </c>
      <c r="AN202" s="201" t="s">
        <v>2449</v>
      </c>
      <c r="AO202" s="211" t="s">
        <v>132</v>
      </c>
      <c r="AP202" s="212">
        <f t="shared" si="39"/>
        <v>53</v>
      </c>
      <c r="AQ202" s="213">
        <f t="shared" si="43"/>
        <v>8</v>
      </c>
      <c r="AR202" s="201">
        <f t="shared" si="47"/>
        <v>3</v>
      </c>
    </row>
    <row r="203" spans="1:44" ht="31.5" customHeight="1" x14ac:dyDescent="0.25">
      <c r="A203" s="207">
        <v>2020</v>
      </c>
      <c r="B203" s="197" t="str">
        <f>IF(Accueil!$H$49=1,M203,IF(Accueil!$H$49=2,X203,IF(Accueil!$H$49=3,AI203,M203)))</f>
        <v>Vert</v>
      </c>
      <c r="C203" s="197" t="str">
        <f>IF(Accueil!$H$49=1,N203,IF(Accueil!$H$49=2,Y203,IF(Accueil!$H$49=3,AJ203,N203)))</f>
        <v>Blanc scintillant</v>
      </c>
      <c r="D203" s="197" t="str">
        <f>IF(Accueil!$H$49=1,O203,IF(Accueil!$H$49=2,Z203,IF(Accueil!$H$49=3,AK203,O203)))</f>
        <v>besoin de s'identifier à un rôle clair</v>
      </c>
      <c r="E203" s="197" t="str">
        <f>IF(Accueil!$H$49=1,P203,IF(Accueil!$H$49=2,AA203,IF(Accueil!$H$49=3,AL203,P203)))</f>
        <v>avoir mis une partie de soi de côté / sentiment d'inexister pour les autres</v>
      </c>
      <c r="F203" s="197" t="str">
        <f>IF(Accueil!$H$49=1,Q203,IF(Accueil!$H$49=2,AB203,IF(Accueil!$H$49=3,AM203,Q203)))</f>
        <v>être clair sur qui l'on est / ne pas générer de dépendances sur aucun plan</v>
      </c>
      <c r="G203" s="197" t="str">
        <f>IF(Accueil!$H$49=1,R203,IF(Accueil!$H$49=2,AC203,IF(Accueil!$H$49=3,AN203,R203)))</f>
        <v>dépendance affective (proche / maître spirituel / défunt) / rôle exagéré ou inapproprié</v>
      </c>
      <c r="H203" s="208" t="s">
        <v>11</v>
      </c>
      <c r="I203" s="206">
        <f t="shared" si="36"/>
        <v>54</v>
      </c>
      <c r="J203" s="209">
        <f t="shared" si="40"/>
        <v>9</v>
      </c>
      <c r="K203" s="198">
        <f t="shared" si="44"/>
        <v>3</v>
      </c>
      <c r="L203" s="210">
        <v>2020</v>
      </c>
      <c r="M203" s="200" t="s">
        <v>65</v>
      </c>
      <c r="N203" s="200" t="s">
        <v>216</v>
      </c>
      <c r="O203" s="220" t="s">
        <v>223</v>
      </c>
      <c r="P203" s="219" t="s">
        <v>2454</v>
      </c>
      <c r="Q203" s="219" t="s">
        <v>2455</v>
      </c>
      <c r="R203" s="219" t="s">
        <v>2456</v>
      </c>
      <c r="S203" s="211" t="s">
        <v>11</v>
      </c>
      <c r="T203" s="212">
        <f t="shared" si="37"/>
        <v>54</v>
      </c>
      <c r="U203" s="213">
        <f t="shared" si="41"/>
        <v>9</v>
      </c>
      <c r="V203" s="201">
        <f t="shared" si="45"/>
        <v>3</v>
      </c>
      <c r="W203" s="214">
        <v>2020</v>
      </c>
      <c r="X203" s="3" t="s">
        <v>874</v>
      </c>
      <c r="Y203" s="3" t="s">
        <v>859</v>
      </c>
      <c r="Z203" s="221" t="s">
        <v>2457</v>
      </c>
      <c r="AA203" s="222" t="s">
        <v>2458</v>
      </c>
      <c r="AB203" s="222" t="s">
        <v>2459</v>
      </c>
      <c r="AC203" s="222" t="s">
        <v>2460</v>
      </c>
      <c r="AD203" s="215" t="s">
        <v>11</v>
      </c>
      <c r="AE203" s="216">
        <f t="shared" si="38"/>
        <v>54</v>
      </c>
      <c r="AF203" s="217">
        <f t="shared" si="42"/>
        <v>9</v>
      </c>
      <c r="AG203" s="204">
        <f t="shared" si="46"/>
        <v>3</v>
      </c>
      <c r="AH203" s="210">
        <v>2020</v>
      </c>
      <c r="AI203" s="200" t="s">
        <v>65</v>
      </c>
      <c r="AJ203" s="200" t="s">
        <v>216</v>
      </c>
      <c r="AK203" s="220" t="s">
        <v>223</v>
      </c>
      <c r="AL203" s="219" t="s">
        <v>2454</v>
      </c>
      <c r="AM203" s="219" t="s">
        <v>2455</v>
      </c>
      <c r="AN203" s="219" t="s">
        <v>2456</v>
      </c>
      <c r="AO203" s="211" t="s">
        <v>11</v>
      </c>
      <c r="AP203" s="212">
        <f t="shared" si="39"/>
        <v>54</v>
      </c>
      <c r="AQ203" s="213">
        <f t="shared" si="43"/>
        <v>9</v>
      </c>
      <c r="AR203" s="201">
        <f t="shared" si="47"/>
        <v>3</v>
      </c>
    </row>
    <row r="204" spans="1:44" ht="31.5" customHeight="1" x14ac:dyDescent="0.25">
      <c r="A204" s="207">
        <v>2030</v>
      </c>
      <c r="B204" s="197" t="str">
        <f>IF(Accueil!$H$49=1,M204,IF(Accueil!$H$49=2,X204,IF(Accueil!$H$49=3,AI204,M204)))</f>
        <v>Vert</v>
      </c>
      <c r="C204" s="197" t="str">
        <f>IF(Accueil!$H$49=1,N204,IF(Accueil!$H$49=2,Y204,IF(Accueil!$H$49=3,AJ204,N204)))</f>
        <v>Blanc scintillant</v>
      </c>
      <c r="D204" s="197" t="str">
        <f>IF(Accueil!$H$49=1,O204,IF(Accueil!$H$49=2,Z204,IF(Accueil!$H$49=3,AK204,O204)))</f>
        <v>besoin d'agir et de décider pour aller de l'avant / besoin de synchronicités</v>
      </c>
      <c r="E204" s="197" t="str">
        <f>IF(Accueil!$H$49=1,P204,IF(Accueil!$H$49=2,AA204,IF(Accueil!$H$49=3,AL204,P204)))</f>
        <v>ne pas voir les synchronicités qui se présentent / passer à côté</v>
      </c>
      <c r="F204" s="197" t="str">
        <f>IF(Accueil!$H$49=1,Q204,IF(Accueil!$H$49=2,AB204,IF(Accueil!$H$49=3,AM204,Q204)))</f>
        <v>en phase avec sa destinée /  foi / utiliser les synchronicités pour décider et avancer</v>
      </c>
      <c r="G204" s="197" t="str">
        <f>IF(Accueil!$H$49=1,R204,IF(Accueil!$H$49=2,AC204,IF(Accueil!$H$49=3,AN204,R204)))</f>
        <v>forcer le destin pour avancer</v>
      </c>
      <c r="H204" s="208" t="s">
        <v>132</v>
      </c>
      <c r="I204" s="206">
        <f t="shared" si="36"/>
        <v>54</v>
      </c>
      <c r="J204" s="209">
        <f t="shared" si="40"/>
        <v>9</v>
      </c>
      <c r="K204" s="198">
        <f t="shared" si="44"/>
        <v>3</v>
      </c>
      <c r="L204" s="210">
        <v>2030</v>
      </c>
      <c r="M204" s="223" t="s">
        <v>65</v>
      </c>
      <c r="N204" s="223" t="s">
        <v>216</v>
      </c>
      <c r="O204" s="219" t="s">
        <v>2461</v>
      </c>
      <c r="P204" s="219" t="s">
        <v>2462</v>
      </c>
      <c r="Q204" s="219" t="s">
        <v>2463</v>
      </c>
      <c r="R204" s="219" t="s">
        <v>224</v>
      </c>
      <c r="S204" s="211" t="s">
        <v>132</v>
      </c>
      <c r="T204" s="212">
        <f t="shared" si="37"/>
        <v>54</v>
      </c>
      <c r="U204" s="213">
        <f t="shared" si="41"/>
        <v>9</v>
      </c>
      <c r="V204" s="201">
        <f t="shared" si="45"/>
        <v>3</v>
      </c>
      <c r="W204" s="214">
        <v>2030</v>
      </c>
      <c r="X204" s="6" t="s">
        <v>874</v>
      </c>
      <c r="Y204" s="6" t="s">
        <v>859</v>
      </c>
      <c r="Z204" s="224" t="s">
        <v>2464</v>
      </c>
      <c r="AA204" s="224" t="s">
        <v>2465</v>
      </c>
      <c r="AB204" s="224" t="s">
        <v>2466</v>
      </c>
      <c r="AC204" s="224" t="s">
        <v>2467</v>
      </c>
      <c r="AD204" s="215" t="s">
        <v>132</v>
      </c>
      <c r="AE204" s="216">
        <f t="shared" si="38"/>
        <v>54</v>
      </c>
      <c r="AF204" s="217">
        <f t="shared" si="42"/>
        <v>9</v>
      </c>
      <c r="AG204" s="204">
        <f t="shared" si="46"/>
        <v>3</v>
      </c>
      <c r="AH204" s="210">
        <v>2030</v>
      </c>
      <c r="AI204" s="223" t="s">
        <v>65</v>
      </c>
      <c r="AJ204" s="223" t="s">
        <v>216</v>
      </c>
      <c r="AK204" s="219" t="s">
        <v>2461</v>
      </c>
      <c r="AL204" s="219" t="s">
        <v>2462</v>
      </c>
      <c r="AM204" s="219" t="s">
        <v>2463</v>
      </c>
      <c r="AN204" s="219" t="s">
        <v>224</v>
      </c>
      <c r="AO204" s="211" t="s">
        <v>132</v>
      </c>
      <c r="AP204" s="212">
        <f t="shared" si="39"/>
        <v>54</v>
      </c>
      <c r="AQ204" s="213">
        <f t="shared" si="43"/>
        <v>9</v>
      </c>
      <c r="AR204" s="201">
        <f t="shared" si="47"/>
        <v>3</v>
      </c>
    </row>
    <row r="205" spans="1:44" ht="31.5" customHeight="1" x14ac:dyDescent="0.25">
      <c r="A205" s="207">
        <v>2040</v>
      </c>
      <c r="B205" s="197" t="str">
        <f>IF(Accueil!$H$49=1,M205,IF(Accueil!$H$49=2,X205,IF(Accueil!$H$49=3,AI205,M205)))</f>
        <v>Turquoise</v>
      </c>
      <c r="C205" s="197" t="str">
        <f>IF(Accueil!$H$49=1,N205,IF(Accueil!$H$49=2,Y205,IF(Accueil!$H$49=3,AJ205,N205)))</f>
        <v>Blanc scintillant</v>
      </c>
      <c r="D205" s="197" t="str">
        <f>IF(Accueil!$H$49=1,O205,IF(Accueil!$H$49=2,Z205,IF(Accueil!$H$49=3,AK205,O205)))</f>
        <v>besoin d'extérioriser pour se sentir vivant</v>
      </c>
      <c r="E205" s="197" t="str">
        <f>IF(Accueil!$H$49=1,P205,IF(Accueil!$H$49=2,AA205,IF(Accueil!$H$49=3,AL205,P205)))</f>
        <v>angoisse existentielle / repli sur soi / peur de la maladie / peur de mourir</v>
      </c>
      <c r="F205" s="197" t="str">
        <f>IF(Accueil!$H$49=1,Q205,IF(Accueil!$H$49=2,AB205,IF(Accueil!$H$49=3,AM205,Q205)))</f>
        <v>faire plaisir à son corps / sentir à l'avance les besoins de son corps</v>
      </c>
      <c r="G205" s="197" t="str">
        <f>IF(Accueil!$H$49=1,R205,IF(Accueil!$H$49=2,AC205,IF(Accueil!$H$49=3,AN205,R205)))</f>
        <v>être en conflit avec son corps / générer des actions inutiles pour se sentir exister</v>
      </c>
      <c r="H205" s="208" t="s">
        <v>14</v>
      </c>
      <c r="I205" s="206">
        <f t="shared" si="36"/>
        <v>55</v>
      </c>
      <c r="J205" s="209">
        <f t="shared" si="40"/>
        <v>10</v>
      </c>
      <c r="K205" s="198">
        <f t="shared" si="44"/>
        <v>3</v>
      </c>
      <c r="L205" s="210">
        <v>2040</v>
      </c>
      <c r="M205" s="223" t="s">
        <v>77</v>
      </c>
      <c r="N205" s="223" t="s">
        <v>216</v>
      </c>
      <c r="O205" s="220" t="s">
        <v>225</v>
      </c>
      <c r="P205" s="219" t="s">
        <v>2468</v>
      </c>
      <c r="Q205" s="219" t="s">
        <v>2469</v>
      </c>
      <c r="R205" s="219" t="s">
        <v>2470</v>
      </c>
      <c r="S205" s="211" t="s">
        <v>14</v>
      </c>
      <c r="T205" s="212">
        <f t="shared" si="37"/>
        <v>55</v>
      </c>
      <c r="U205" s="213">
        <f t="shared" si="41"/>
        <v>10</v>
      </c>
      <c r="V205" s="201">
        <f t="shared" si="45"/>
        <v>3</v>
      </c>
      <c r="W205" s="214">
        <v>2040</v>
      </c>
      <c r="X205" s="6" t="s">
        <v>873</v>
      </c>
      <c r="Y205" s="6" t="s">
        <v>859</v>
      </c>
      <c r="Z205" s="221" t="s">
        <v>2471</v>
      </c>
      <c r="AA205" s="222" t="s">
        <v>2472</v>
      </c>
      <c r="AB205" s="222" t="s">
        <v>2473</v>
      </c>
      <c r="AC205" s="222" t="s">
        <v>2474</v>
      </c>
      <c r="AD205" s="215" t="s">
        <v>14</v>
      </c>
      <c r="AE205" s="216">
        <f t="shared" si="38"/>
        <v>55</v>
      </c>
      <c r="AF205" s="217">
        <f t="shared" si="42"/>
        <v>10</v>
      </c>
      <c r="AG205" s="204">
        <f t="shared" si="46"/>
        <v>3</v>
      </c>
      <c r="AH205" s="210">
        <v>2040</v>
      </c>
      <c r="AI205" s="223" t="s">
        <v>77</v>
      </c>
      <c r="AJ205" s="223" t="s">
        <v>216</v>
      </c>
      <c r="AK205" s="220" t="s">
        <v>225</v>
      </c>
      <c r="AL205" s="219" t="s">
        <v>2468</v>
      </c>
      <c r="AM205" s="219" t="s">
        <v>2469</v>
      </c>
      <c r="AN205" s="219" t="s">
        <v>2470</v>
      </c>
      <c r="AO205" s="211" t="s">
        <v>14</v>
      </c>
      <c r="AP205" s="212">
        <f t="shared" si="39"/>
        <v>55</v>
      </c>
      <c r="AQ205" s="213">
        <f t="shared" si="43"/>
        <v>10</v>
      </c>
      <c r="AR205" s="201">
        <f t="shared" si="47"/>
        <v>3</v>
      </c>
    </row>
    <row r="206" spans="1:44" ht="31.5" customHeight="1" x14ac:dyDescent="0.25">
      <c r="A206" s="207">
        <v>2050</v>
      </c>
      <c r="B206" s="197" t="str">
        <f>IF(Accueil!$H$49=1,M206,IF(Accueil!$H$49=2,X206,IF(Accueil!$H$49=3,AI206,M206)))</f>
        <v>Turquoise</v>
      </c>
      <c r="C206" s="197" t="str">
        <f>IF(Accueil!$H$49=1,N206,IF(Accueil!$H$49=2,Y206,IF(Accueil!$H$49=3,AJ206,N206)))</f>
        <v>Blanc scintillant</v>
      </c>
      <c r="D206" s="197" t="str">
        <f>IF(Accueil!$H$49=1,O206,IF(Accueil!$H$49=2,Z206,IF(Accueil!$H$49=3,AK206,O206)))</f>
        <v>besoin de retrouver son enfant intérieur / besoin de trouver l'âme sœur / besoin de se sentir accompagné</v>
      </c>
      <c r="E206" s="197" t="str">
        <f>IF(Accueil!$H$49=1,P206,IF(Accueil!$H$49=2,AA206,IF(Accueil!$H$49=3,AL206,P206)))</f>
        <v>coupé de son enfant intérieur / séparé de son âme sœur / perdu son innocence</v>
      </c>
      <c r="F206" s="197" t="str">
        <f>IF(Accueil!$H$49=1,Q206,IF(Accueil!$H$49=2,AB206,IF(Accueil!$H$49=3,AM206,Q206)))</f>
        <v>joie simple / se sentir accompagné (âme sœur / ange gardien / défunt / être spirituel)</v>
      </c>
      <c r="G206" s="197" t="str">
        <f>IF(Accueil!$H$49=1,R206,IF(Accueil!$H$49=2,AC206,IF(Accueil!$H$49=3,AN206,R206)))</f>
        <v>réprimer son enfant intérieur / tristesse cachée par une fausse joie / vécu traumatisant</v>
      </c>
      <c r="H206" s="208" t="s">
        <v>132</v>
      </c>
      <c r="I206" s="206">
        <f t="shared" si="36"/>
        <v>55</v>
      </c>
      <c r="J206" s="209">
        <f t="shared" si="40"/>
        <v>10</v>
      </c>
      <c r="K206" s="198">
        <f t="shared" si="44"/>
        <v>3</v>
      </c>
      <c r="L206" s="210">
        <v>2050</v>
      </c>
      <c r="M206" s="223" t="s">
        <v>77</v>
      </c>
      <c r="N206" s="223" t="s">
        <v>216</v>
      </c>
      <c r="O206" s="220" t="s">
        <v>2475</v>
      </c>
      <c r="P206" s="219" t="s">
        <v>2476</v>
      </c>
      <c r="Q206" s="219" t="s">
        <v>2477</v>
      </c>
      <c r="R206" s="219" t="s">
        <v>2478</v>
      </c>
      <c r="S206" s="211" t="s">
        <v>132</v>
      </c>
      <c r="T206" s="212">
        <f t="shared" si="37"/>
        <v>55</v>
      </c>
      <c r="U206" s="213">
        <f t="shared" si="41"/>
        <v>10</v>
      </c>
      <c r="V206" s="201">
        <f t="shared" si="45"/>
        <v>3</v>
      </c>
      <c r="W206" s="214">
        <v>2050</v>
      </c>
      <c r="X206" s="6" t="s">
        <v>873</v>
      </c>
      <c r="Y206" s="6" t="s">
        <v>859</v>
      </c>
      <c r="Z206" s="221" t="s">
        <v>2479</v>
      </c>
      <c r="AA206" s="222" t="s">
        <v>2480</v>
      </c>
      <c r="AB206" s="222" t="s">
        <v>2481</v>
      </c>
      <c r="AC206" s="222" t="s">
        <v>2482</v>
      </c>
      <c r="AD206" s="215" t="s">
        <v>132</v>
      </c>
      <c r="AE206" s="216">
        <f t="shared" si="38"/>
        <v>55</v>
      </c>
      <c r="AF206" s="217">
        <f t="shared" si="42"/>
        <v>10</v>
      </c>
      <c r="AG206" s="204">
        <f t="shared" si="46"/>
        <v>3</v>
      </c>
      <c r="AH206" s="210">
        <v>2050</v>
      </c>
      <c r="AI206" s="223" t="s">
        <v>77</v>
      </c>
      <c r="AJ206" s="223" t="s">
        <v>216</v>
      </c>
      <c r="AK206" s="220" t="s">
        <v>2475</v>
      </c>
      <c r="AL206" s="219" t="s">
        <v>2476</v>
      </c>
      <c r="AM206" s="219" t="s">
        <v>2477</v>
      </c>
      <c r="AN206" s="219" t="s">
        <v>2478</v>
      </c>
      <c r="AO206" s="211" t="s">
        <v>132</v>
      </c>
      <c r="AP206" s="212">
        <f t="shared" si="39"/>
        <v>55</v>
      </c>
      <c r="AQ206" s="213">
        <f t="shared" si="43"/>
        <v>10</v>
      </c>
      <c r="AR206" s="201">
        <f t="shared" si="47"/>
        <v>3</v>
      </c>
    </row>
    <row r="207" spans="1:44" ht="31.5" customHeight="1" x14ac:dyDescent="0.25">
      <c r="A207" s="207">
        <v>2060</v>
      </c>
      <c r="B207" s="197" t="str">
        <f>IF(Accueil!$H$49=1,M207,IF(Accueil!$H$49=2,X207,IF(Accueil!$H$49=3,AI207,M207)))</f>
        <v>Cyan</v>
      </c>
      <c r="C207" s="197" t="str">
        <f>IF(Accueil!$H$49=1,N207,IF(Accueil!$H$49=2,Y207,IF(Accueil!$H$49=3,AJ207,N207)))</f>
        <v>Blanc scintillant</v>
      </c>
      <c r="D207" s="197" t="str">
        <f>IF(Accueil!$H$49=1,O207,IF(Accueil!$H$49=2,Z207,IF(Accueil!$H$49=3,AK207,O207)))</f>
        <v>besoin de s'engager pleinement dans cette vie</v>
      </c>
      <c r="E207" s="197" t="str">
        <f>IF(Accueil!$H$49=1,P207,IF(Accueil!$H$49=2,AA207,IF(Accueil!$H$49=3,AL207,P207)))</f>
        <v>incarnation difficile / souffrance d'être dans un corps / peur de vivre / peur de souffrir</v>
      </c>
      <c r="F207" s="197" t="str">
        <f>IF(Accueil!$H$49=1,Q207,IF(Accueil!$H$49=2,AB207,IF(Accueil!$H$49=3,AM207,Q207)))</f>
        <v>vivre pleinement cette existence</v>
      </c>
      <c r="G207" s="197" t="str">
        <f>IF(Accueil!$H$49=1,R207,IF(Accueil!$H$49=2,AC207,IF(Accueil!$H$49=3,AN207,R207)))</f>
        <v>refus de son incarnation / de son karma personnel et familial</v>
      </c>
      <c r="H207" s="208" t="s">
        <v>11</v>
      </c>
      <c r="I207" s="206">
        <f t="shared" si="36"/>
        <v>56</v>
      </c>
      <c r="J207" s="209">
        <f t="shared" si="40"/>
        <v>11</v>
      </c>
      <c r="K207" s="198">
        <f t="shared" si="44"/>
        <v>3</v>
      </c>
      <c r="L207" s="210">
        <v>2060</v>
      </c>
      <c r="M207" s="223" t="s">
        <v>87</v>
      </c>
      <c r="N207" s="200" t="s">
        <v>216</v>
      </c>
      <c r="O207" s="220" t="s">
        <v>226</v>
      </c>
      <c r="P207" s="219" t="s">
        <v>2483</v>
      </c>
      <c r="Q207" s="219" t="s">
        <v>227</v>
      </c>
      <c r="R207" s="219" t="s">
        <v>2484</v>
      </c>
      <c r="S207" s="211" t="s">
        <v>11</v>
      </c>
      <c r="T207" s="212">
        <f t="shared" si="37"/>
        <v>56</v>
      </c>
      <c r="U207" s="213">
        <f t="shared" si="41"/>
        <v>11</v>
      </c>
      <c r="V207" s="201">
        <f t="shared" si="45"/>
        <v>3</v>
      </c>
      <c r="W207" s="214">
        <v>2060</v>
      </c>
      <c r="X207" s="6" t="s">
        <v>872</v>
      </c>
      <c r="Y207" s="3" t="s">
        <v>859</v>
      </c>
      <c r="Z207" s="221" t="s">
        <v>2485</v>
      </c>
      <c r="AA207" s="222" t="s">
        <v>2486</v>
      </c>
      <c r="AB207" s="222" t="s">
        <v>2487</v>
      </c>
      <c r="AC207" s="222" t="s">
        <v>2488</v>
      </c>
      <c r="AD207" s="215" t="s">
        <v>11</v>
      </c>
      <c r="AE207" s="216">
        <f t="shared" si="38"/>
        <v>56</v>
      </c>
      <c r="AF207" s="217">
        <f t="shared" si="42"/>
        <v>11</v>
      </c>
      <c r="AG207" s="204">
        <f t="shared" si="46"/>
        <v>3</v>
      </c>
      <c r="AH207" s="210">
        <v>2060</v>
      </c>
      <c r="AI207" s="223" t="s">
        <v>87</v>
      </c>
      <c r="AJ207" s="200" t="s">
        <v>216</v>
      </c>
      <c r="AK207" s="220" t="s">
        <v>226</v>
      </c>
      <c r="AL207" s="219" t="s">
        <v>2483</v>
      </c>
      <c r="AM207" s="219" t="s">
        <v>227</v>
      </c>
      <c r="AN207" s="219" t="s">
        <v>2484</v>
      </c>
      <c r="AO207" s="211" t="s">
        <v>11</v>
      </c>
      <c r="AP207" s="212">
        <f t="shared" si="39"/>
        <v>56</v>
      </c>
      <c r="AQ207" s="213">
        <f t="shared" si="43"/>
        <v>11</v>
      </c>
      <c r="AR207" s="201">
        <f t="shared" si="47"/>
        <v>3</v>
      </c>
    </row>
    <row r="208" spans="1:44" ht="31.5" customHeight="1" x14ac:dyDescent="0.25">
      <c r="A208" s="207">
        <v>2070</v>
      </c>
      <c r="B208" s="197" t="str">
        <f>IF(Accueil!$H$49=1,M208,IF(Accueil!$H$49=2,X208,IF(Accueil!$H$49=3,AI208,M208)))</f>
        <v>Cyan</v>
      </c>
      <c r="C208" s="197" t="str">
        <f>IF(Accueil!$H$49=1,N208,IF(Accueil!$H$49=2,Y208,IF(Accueil!$H$49=3,AJ208,N208)))</f>
        <v>Blanc scintillant</v>
      </c>
      <c r="D208" s="197" t="str">
        <f>IF(Accueil!$H$49=1,O208,IF(Accueil!$H$49=2,Z208,IF(Accueil!$H$49=3,AK208,O208)))</f>
        <v>besoin d'évoluer / besoin d'assouvir ses attentes pour cette vie</v>
      </c>
      <c r="E208" s="197" t="str">
        <f>IF(Accueil!$H$49=1,P208,IF(Accueil!$H$49=2,AA208,IF(Accueil!$H$49=3,AL208,P208)))</f>
        <v>remettre à plus tard / reporter à sa prochaine incarnation</v>
      </c>
      <c r="F208" s="197" t="str">
        <f>IF(Accueil!$H$49=1,Q208,IF(Accueil!$H$49=2,AB208,IF(Accueil!$H$49=3,AM208,Q208)))</f>
        <v>utiliser pleinement cette vie pour évoluer</v>
      </c>
      <c r="G208" s="197" t="str">
        <f>IF(Accueil!$H$49=1,R208,IF(Accueil!$H$49=2,AC208,IF(Accueil!$H$49=3,AN208,R208)))</f>
        <v>refus d'utiliser cette incarnation pour se transformer / refus d'évoluer</v>
      </c>
      <c r="H208" s="208" t="s">
        <v>14</v>
      </c>
      <c r="I208" s="206">
        <f t="shared" si="36"/>
        <v>56</v>
      </c>
      <c r="J208" s="209">
        <f t="shared" si="40"/>
        <v>11</v>
      </c>
      <c r="K208" s="198">
        <f t="shared" si="44"/>
        <v>3</v>
      </c>
      <c r="L208" s="210">
        <v>2070</v>
      </c>
      <c r="M208" s="223" t="s">
        <v>87</v>
      </c>
      <c r="N208" s="200" t="s">
        <v>216</v>
      </c>
      <c r="O208" s="201" t="s">
        <v>2489</v>
      </c>
      <c r="P208" s="201" t="s">
        <v>2490</v>
      </c>
      <c r="Q208" s="201" t="s">
        <v>228</v>
      </c>
      <c r="R208" s="201" t="s">
        <v>2491</v>
      </c>
      <c r="S208" s="211" t="s">
        <v>14</v>
      </c>
      <c r="T208" s="212">
        <f t="shared" si="37"/>
        <v>56</v>
      </c>
      <c r="U208" s="213">
        <f t="shared" si="41"/>
        <v>11</v>
      </c>
      <c r="V208" s="201">
        <f t="shared" si="45"/>
        <v>3</v>
      </c>
      <c r="W208" s="214">
        <v>2070</v>
      </c>
      <c r="X208" s="6" t="s">
        <v>872</v>
      </c>
      <c r="Y208" s="3" t="s">
        <v>859</v>
      </c>
      <c r="Z208" s="3" t="s">
        <v>2492</v>
      </c>
      <c r="AA208" s="3" t="s">
        <v>2493</v>
      </c>
      <c r="AB208" s="3" t="s">
        <v>2494</v>
      </c>
      <c r="AC208" s="3" t="s">
        <v>2495</v>
      </c>
      <c r="AD208" s="215" t="s">
        <v>14</v>
      </c>
      <c r="AE208" s="216">
        <f t="shared" si="38"/>
        <v>56</v>
      </c>
      <c r="AF208" s="217">
        <f t="shared" si="42"/>
        <v>11</v>
      </c>
      <c r="AG208" s="204">
        <f t="shared" si="46"/>
        <v>3</v>
      </c>
      <c r="AH208" s="210">
        <v>2070</v>
      </c>
      <c r="AI208" s="223" t="s">
        <v>87</v>
      </c>
      <c r="AJ208" s="200" t="s">
        <v>216</v>
      </c>
      <c r="AK208" s="201" t="s">
        <v>2489</v>
      </c>
      <c r="AL208" s="201" t="s">
        <v>2490</v>
      </c>
      <c r="AM208" s="201" t="s">
        <v>228</v>
      </c>
      <c r="AN208" s="201" t="s">
        <v>2491</v>
      </c>
      <c r="AO208" s="211" t="s">
        <v>14</v>
      </c>
      <c r="AP208" s="212">
        <f t="shared" si="39"/>
        <v>56</v>
      </c>
      <c r="AQ208" s="213">
        <f t="shared" si="43"/>
        <v>11</v>
      </c>
      <c r="AR208" s="201">
        <f t="shared" si="47"/>
        <v>3</v>
      </c>
    </row>
    <row r="209" spans="1:44" ht="31.5" customHeight="1" x14ac:dyDescent="0.25">
      <c r="A209" s="207">
        <v>2080</v>
      </c>
      <c r="B209" s="197" t="str">
        <f>IF(Accueil!$H$49=1,M209,IF(Accueil!$H$49=2,X209,IF(Accueil!$H$49=3,AI209,M209)))</f>
        <v>Bleu</v>
      </c>
      <c r="C209" s="197" t="str">
        <f>IF(Accueil!$H$49=1,N209,IF(Accueil!$H$49=2,Y209,IF(Accueil!$H$49=3,AJ209,N209)))</f>
        <v>Blanc scintillant</v>
      </c>
      <c r="D209" s="197" t="str">
        <f>IF(Accueil!$H$49=1,O209,IF(Accueil!$H$49=2,Z209,IF(Accueil!$H$49=3,AK209,O209)))</f>
        <v>besoin d'être entouré de personnes aimantes</v>
      </c>
      <c r="E209" s="197" t="str">
        <f>IF(Accueil!$H$49=1,P209,IF(Accueil!$H$49=2,AA209,IF(Accueil!$H$49=3,AL209,P209)))</f>
        <v>manque d'entourage aimant / manque d'amour</v>
      </c>
      <c r="F209" s="197" t="str">
        <f>IF(Accueil!$H$49=1,Q209,IF(Accueil!$H$49=2,AB209,IF(Accueil!$H$49=3,AM209,Q209)))</f>
        <v>sentiment d'être entouré de personnes aimantes</v>
      </c>
      <c r="G209" s="197" t="str">
        <f>IF(Accueil!$H$49=1,R209,IF(Accueil!$H$49=2,AC209,IF(Accueil!$H$49=3,AN209,R209)))</f>
        <v>refus de liens affectifs / refus de l'amour</v>
      </c>
      <c r="H209" s="208" t="s">
        <v>132</v>
      </c>
      <c r="I209" s="206">
        <f t="shared" ref="I209:I216" si="48">IF(B209=B207,I207,I207+1)</f>
        <v>57</v>
      </c>
      <c r="J209" s="209">
        <f t="shared" si="40"/>
        <v>12</v>
      </c>
      <c r="K209" s="198">
        <f t="shared" si="44"/>
        <v>3</v>
      </c>
      <c r="L209" s="210">
        <v>2080</v>
      </c>
      <c r="M209" s="223" t="s">
        <v>95</v>
      </c>
      <c r="N209" s="200" t="s">
        <v>216</v>
      </c>
      <c r="O209" s="201" t="s">
        <v>2496</v>
      </c>
      <c r="P209" s="201" t="s">
        <v>2497</v>
      </c>
      <c r="Q209" s="201" t="s">
        <v>229</v>
      </c>
      <c r="R209" s="201" t="s">
        <v>2498</v>
      </c>
      <c r="S209" s="211" t="s">
        <v>132</v>
      </c>
      <c r="T209" s="212">
        <f t="shared" ref="T209:T216" si="49">IF(M209=M207,T207,T207+1)</f>
        <v>57</v>
      </c>
      <c r="U209" s="213">
        <f t="shared" si="41"/>
        <v>12</v>
      </c>
      <c r="V209" s="201">
        <f t="shared" si="45"/>
        <v>3</v>
      </c>
      <c r="W209" s="214">
        <v>2080</v>
      </c>
      <c r="X209" s="6" t="s">
        <v>871</v>
      </c>
      <c r="Y209" s="3" t="s">
        <v>859</v>
      </c>
      <c r="Z209" s="3" t="s">
        <v>2499</v>
      </c>
      <c r="AA209" s="3" t="s">
        <v>2500</v>
      </c>
      <c r="AB209" s="3" t="s">
        <v>2501</v>
      </c>
      <c r="AC209" s="3" t="s">
        <v>2502</v>
      </c>
      <c r="AD209" s="215" t="s">
        <v>132</v>
      </c>
      <c r="AE209" s="216">
        <f t="shared" ref="AE209:AE216" si="50">IF(X209=X207,AE207,AE207+1)</f>
        <v>57</v>
      </c>
      <c r="AF209" s="217">
        <f t="shared" si="42"/>
        <v>12</v>
      </c>
      <c r="AG209" s="204">
        <f t="shared" si="46"/>
        <v>3</v>
      </c>
      <c r="AH209" s="210">
        <v>2080</v>
      </c>
      <c r="AI209" s="223" t="s">
        <v>95</v>
      </c>
      <c r="AJ209" s="200" t="s">
        <v>216</v>
      </c>
      <c r="AK209" s="201" t="s">
        <v>2496</v>
      </c>
      <c r="AL209" s="201" t="s">
        <v>2497</v>
      </c>
      <c r="AM209" s="201" t="s">
        <v>229</v>
      </c>
      <c r="AN209" s="201" t="s">
        <v>2498</v>
      </c>
      <c r="AO209" s="211" t="s">
        <v>132</v>
      </c>
      <c r="AP209" s="212">
        <f t="shared" ref="AP209:AP216" si="51">IF(AI209=AI207,AP207,AP207+1)</f>
        <v>57</v>
      </c>
      <c r="AQ209" s="213">
        <f t="shared" si="43"/>
        <v>12</v>
      </c>
      <c r="AR209" s="201">
        <f t="shared" si="47"/>
        <v>3</v>
      </c>
    </row>
    <row r="210" spans="1:44" ht="31.5" customHeight="1" x14ac:dyDescent="0.25">
      <c r="A210" s="207">
        <v>2090</v>
      </c>
      <c r="B210" s="197" t="str">
        <f>IF(Accueil!$H$49=1,M210,IF(Accueil!$H$49=2,X210,IF(Accueil!$H$49=3,AI210,M210)))</f>
        <v>Bleu</v>
      </c>
      <c r="C210" s="197" t="str">
        <f>IF(Accueil!$H$49=1,N210,IF(Accueil!$H$49=2,Y210,IF(Accueil!$H$49=3,AJ210,N210)))</f>
        <v>Blanc scintillant</v>
      </c>
      <c r="D210" s="197" t="str">
        <f>IF(Accueil!$H$49=1,O210,IF(Accueil!$H$49=2,Z210,IF(Accueil!$H$49=3,AK210,O210)))</f>
        <v>besoin de concrétiser ses rêves</v>
      </c>
      <c r="E210" s="197" t="str">
        <f>IF(Accueil!$H$49=1,P210,IF(Accueil!$H$49=2,AA210,IF(Accueil!$H$49=3,AL210,P210)))</f>
        <v>manque de volonté pour concrétiser ses rêves</v>
      </c>
      <c r="F210" s="197" t="str">
        <f>IF(Accueil!$H$49=1,Q210,IF(Accueil!$H$49=2,AB210,IF(Accueil!$H$49=3,AM210,Q210)))</f>
        <v>volonté et capacité à réaliser ses rêves</v>
      </c>
      <c r="G210" s="197" t="str">
        <f>IF(Accueil!$H$49=1,R210,IF(Accueil!$H$49=2,AC210,IF(Accueil!$H$49=3,AN210,R210)))</f>
        <v>résistance face à la vie / croyances limitantes</v>
      </c>
      <c r="H210" s="208" t="s">
        <v>11</v>
      </c>
      <c r="I210" s="206">
        <f t="shared" si="48"/>
        <v>57</v>
      </c>
      <c r="J210" s="209">
        <f t="shared" si="40"/>
        <v>12</v>
      </c>
      <c r="K210" s="198">
        <f t="shared" si="44"/>
        <v>3</v>
      </c>
      <c r="L210" s="210">
        <v>2090</v>
      </c>
      <c r="M210" s="223" t="s">
        <v>95</v>
      </c>
      <c r="N210" s="200" t="s">
        <v>216</v>
      </c>
      <c r="O210" s="201" t="s">
        <v>230</v>
      </c>
      <c r="P210" s="201" t="s">
        <v>231</v>
      </c>
      <c r="Q210" s="201" t="s">
        <v>232</v>
      </c>
      <c r="R210" s="201" t="s">
        <v>2503</v>
      </c>
      <c r="S210" s="211" t="s">
        <v>11</v>
      </c>
      <c r="T210" s="212">
        <f t="shared" si="49"/>
        <v>57</v>
      </c>
      <c r="U210" s="213">
        <f t="shared" si="41"/>
        <v>12</v>
      </c>
      <c r="V210" s="201">
        <f t="shared" si="45"/>
        <v>3</v>
      </c>
      <c r="W210" s="214">
        <v>2090</v>
      </c>
      <c r="X210" s="6" t="s">
        <v>871</v>
      </c>
      <c r="Y210" s="3" t="s">
        <v>859</v>
      </c>
      <c r="Z210" s="3" t="s">
        <v>2504</v>
      </c>
      <c r="AA210" s="3" t="s">
        <v>2505</v>
      </c>
      <c r="AB210" s="3" t="s">
        <v>2506</v>
      </c>
      <c r="AC210" s="3" t="s">
        <v>2507</v>
      </c>
      <c r="AD210" s="215" t="s">
        <v>11</v>
      </c>
      <c r="AE210" s="216">
        <f t="shared" si="50"/>
        <v>57</v>
      </c>
      <c r="AF210" s="217">
        <f t="shared" si="42"/>
        <v>12</v>
      </c>
      <c r="AG210" s="204">
        <f t="shared" si="46"/>
        <v>3</v>
      </c>
      <c r="AH210" s="210">
        <v>2090</v>
      </c>
      <c r="AI210" s="223" t="s">
        <v>95</v>
      </c>
      <c r="AJ210" s="200" t="s">
        <v>216</v>
      </c>
      <c r="AK210" s="201" t="s">
        <v>230</v>
      </c>
      <c r="AL210" s="201" t="s">
        <v>231</v>
      </c>
      <c r="AM210" s="201" t="s">
        <v>232</v>
      </c>
      <c r="AN210" s="201" t="s">
        <v>2503</v>
      </c>
      <c r="AO210" s="211" t="s">
        <v>11</v>
      </c>
      <c r="AP210" s="212">
        <f t="shared" si="51"/>
        <v>57</v>
      </c>
      <c r="AQ210" s="213">
        <f t="shared" si="43"/>
        <v>12</v>
      </c>
      <c r="AR210" s="201">
        <f t="shared" si="47"/>
        <v>3</v>
      </c>
    </row>
    <row r="211" spans="1:44" ht="31.5" customHeight="1" x14ac:dyDescent="0.25">
      <c r="A211" s="207">
        <v>2100</v>
      </c>
      <c r="B211" s="197" t="str">
        <f>IF(Accueil!$H$49=1,M211,IF(Accueil!$H$49=2,X211,IF(Accueil!$H$49=3,AI211,M211)))</f>
        <v>Indigo</v>
      </c>
      <c r="C211" s="197" t="str">
        <f>IF(Accueil!$H$49=1,N211,IF(Accueil!$H$49=2,Y211,IF(Accueil!$H$49=3,AJ211,N211)))</f>
        <v>Blanc scintillant</v>
      </c>
      <c r="D211" s="197" t="str">
        <f>IF(Accueil!$H$49=1,O211,IF(Accueil!$H$49=2,Z211,IF(Accueil!$H$49=3,AK211,O211)))</f>
        <v xml:space="preserve">besoin de toute son énergie (pour un déf ou une expérience difficile ou pour transmettre la connaissance) </v>
      </c>
      <c r="E211" s="197" t="str">
        <f>IF(Accueil!$H$49=1,P211,IF(Accueil!$H$49=2,AA211,IF(Accueil!$H$49=3,AL211,P211)))</f>
        <v>être dans la survie / ne pas accepter de vivre cette expérience</v>
      </c>
      <c r="F211" s="197" t="str">
        <f>IF(Accueil!$H$49=1,Q211,IF(Accueil!$H$49=2,AB211,IF(Accueil!$H$49=3,AM211,Q211)))</f>
        <v>partager son expérience de vie ou transmettre sa connaissance</v>
      </c>
      <c r="G211" s="197" t="str">
        <f>IF(Accueil!$H$49=1,R211,IF(Accueil!$H$49=2,AC211,IF(Accueil!$H$49=3,AN211,R211)))</f>
        <v>résister aux expériences de la vie ou tout faire pour les reporter</v>
      </c>
      <c r="H211" s="208" t="s">
        <v>132</v>
      </c>
      <c r="I211" s="206">
        <f t="shared" si="48"/>
        <v>58</v>
      </c>
      <c r="J211" s="209">
        <f t="shared" si="40"/>
        <v>13</v>
      </c>
      <c r="K211" s="198">
        <f t="shared" si="44"/>
        <v>3</v>
      </c>
      <c r="L211" s="210">
        <v>2100</v>
      </c>
      <c r="M211" s="223" t="s">
        <v>110</v>
      </c>
      <c r="N211" s="200" t="s">
        <v>216</v>
      </c>
      <c r="O211" s="201" t="s">
        <v>2508</v>
      </c>
      <c r="P211" s="201" t="s">
        <v>2509</v>
      </c>
      <c r="Q211" s="201" t="s">
        <v>233</v>
      </c>
      <c r="R211" s="201" t="s">
        <v>234</v>
      </c>
      <c r="S211" s="211" t="s">
        <v>132</v>
      </c>
      <c r="T211" s="212">
        <f t="shared" si="49"/>
        <v>58</v>
      </c>
      <c r="U211" s="213">
        <f t="shared" si="41"/>
        <v>13</v>
      </c>
      <c r="V211" s="201">
        <f t="shared" si="45"/>
        <v>3</v>
      </c>
      <c r="W211" s="214">
        <v>2100</v>
      </c>
      <c r="X211" s="6" t="s">
        <v>870</v>
      </c>
      <c r="Y211" s="3" t="s">
        <v>859</v>
      </c>
      <c r="Z211" s="3" t="s">
        <v>2510</v>
      </c>
      <c r="AA211" s="3" t="s">
        <v>2511</v>
      </c>
      <c r="AB211" s="3" t="s">
        <v>2512</v>
      </c>
      <c r="AC211" s="3" t="s">
        <v>2513</v>
      </c>
      <c r="AD211" s="215" t="s">
        <v>132</v>
      </c>
      <c r="AE211" s="216">
        <f t="shared" si="50"/>
        <v>58</v>
      </c>
      <c r="AF211" s="217">
        <f t="shared" si="42"/>
        <v>13</v>
      </c>
      <c r="AG211" s="204">
        <f t="shared" si="46"/>
        <v>3</v>
      </c>
      <c r="AH211" s="210">
        <v>2100</v>
      </c>
      <c r="AI211" s="223" t="s">
        <v>110</v>
      </c>
      <c r="AJ211" s="200" t="s">
        <v>216</v>
      </c>
      <c r="AK211" s="201" t="s">
        <v>2508</v>
      </c>
      <c r="AL211" s="201" t="s">
        <v>2509</v>
      </c>
      <c r="AM211" s="201" t="s">
        <v>233</v>
      </c>
      <c r="AN211" s="201" t="s">
        <v>234</v>
      </c>
      <c r="AO211" s="211" t="s">
        <v>132</v>
      </c>
      <c r="AP211" s="212">
        <f t="shared" si="51"/>
        <v>58</v>
      </c>
      <c r="AQ211" s="213">
        <f t="shared" si="43"/>
        <v>13</v>
      </c>
      <c r="AR211" s="201">
        <f t="shared" si="47"/>
        <v>3</v>
      </c>
    </row>
    <row r="212" spans="1:44" ht="31.5" customHeight="1" x14ac:dyDescent="0.25">
      <c r="A212" s="207">
        <v>2110</v>
      </c>
      <c r="B212" s="197" t="str">
        <f>IF(Accueil!$H$49=1,M212,IF(Accueil!$H$49=2,X212,IF(Accueil!$H$49=3,AI212,M212)))</f>
        <v>Indigo</v>
      </c>
      <c r="C212" s="197" t="str">
        <f>IF(Accueil!$H$49=1,N212,IF(Accueil!$H$49=2,Y212,IF(Accueil!$H$49=3,AJ212,N212)))</f>
        <v>Blanc scintillant</v>
      </c>
      <c r="D212" s="197" t="str">
        <f>IF(Accueil!$H$49=1,O212,IF(Accueil!$H$49=2,Z212,IF(Accueil!$H$49=3,AK212,O212)))</f>
        <v>besoin d'être pleinement dans son corps</v>
      </c>
      <c r="E212" s="197" t="str">
        <f>IF(Accueil!$H$49=1,P212,IF(Accueil!$H$49=2,AA212,IF(Accueil!$H$49=3,AL212,P212)))</f>
        <v>ne pas investir ou ne pas aimer toutes les parties de son corps</v>
      </c>
      <c r="F212" s="197" t="str">
        <f>IF(Accueil!$H$49=1,Q212,IF(Accueil!$H$49=2,AB212,IF(Accueil!$H$49=3,AM212,Q212)))</f>
        <v>s'aimer tel que l'on est / s'aimer dans sa totalité</v>
      </c>
      <c r="G212" s="197" t="str">
        <f>IF(Accueil!$H$49=1,R212,IF(Accueil!$H$49=2,AC212,IF(Accueil!$H$49=3,AN212,R212)))</f>
        <v>refus de certaines parties de son corps</v>
      </c>
      <c r="H212" s="208" t="s">
        <v>14</v>
      </c>
      <c r="I212" s="206">
        <f t="shared" si="48"/>
        <v>58</v>
      </c>
      <c r="J212" s="209">
        <f t="shared" si="40"/>
        <v>13</v>
      </c>
      <c r="K212" s="198">
        <f t="shared" si="44"/>
        <v>3</v>
      </c>
      <c r="L212" s="210">
        <v>2110</v>
      </c>
      <c r="M212" s="223" t="s">
        <v>110</v>
      </c>
      <c r="N212" s="200" t="s">
        <v>216</v>
      </c>
      <c r="O212" s="201" t="s">
        <v>235</v>
      </c>
      <c r="P212" s="201" t="s">
        <v>2514</v>
      </c>
      <c r="Q212" s="201" t="s">
        <v>2515</v>
      </c>
      <c r="R212" s="201" t="s">
        <v>236</v>
      </c>
      <c r="S212" s="211" t="s">
        <v>14</v>
      </c>
      <c r="T212" s="212">
        <f t="shared" si="49"/>
        <v>58</v>
      </c>
      <c r="U212" s="213">
        <f t="shared" si="41"/>
        <v>13</v>
      </c>
      <c r="V212" s="201">
        <f t="shared" si="45"/>
        <v>3</v>
      </c>
      <c r="W212" s="214">
        <v>2110</v>
      </c>
      <c r="X212" s="6" t="s">
        <v>870</v>
      </c>
      <c r="Y212" s="3" t="s">
        <v>859</v>
      </c>
      <c r="Z212" s="3" t="s">
        <v>2516</v>
      </c>
      <c r="AA212" s="3" t="s">
        <v>2517</v>
      </c>
      <c r="AB212" s="3" t="s">
        <v>2518</v>
      </c>
      <c r="AC212" s="3" t="s">
        <v>2519</v>
      </c>
      <c r="AD212" s="215" t="s">
        <v>14</v>
      </c>
      <c r="AE212" s="216">
        <f t="shared" si="50"/>
        <v>58</v>
      </c>
      <c r="AF212" s="217">
        <f t="shared" si="42"/>
        <v>13</v>
      </c>
      <c r="AG212" s="204">
        <f t="shared" si="46"/>
        <v>3</v>
      </c>
      <c r="AH212" s="210">
        <v>2110</v>
      </c>
      <c r="AI212" s="223" t="s">
        <v>110</v>
      </c>
      <c r="AJ212" s="200" t="s">
        <v>216</v>
      </c>
      <c r="AK212" s="201" t="s">
        <v>235</v>
      </c>
      <c r="AL212" s="201" t="s">
        <v>2514</v>
      </c>
      <c r="AM212" s="201" t="s">
        <v>2515</v>
      </c>
      <c r="AN212" s="201" t="s">
        <v>236</v>
      </c>
      <c r="AO212" s="211" t="s">
        <v>14</v>
      </c>
      <c r="AP212" s="212">
        <f t="shared" si="51"/>
        <v>58</v>
      </c>
      <c r="AQ212" s="213">
        <f t="shared" si="43"/>
        <v>13</v>
      </c>
      <c r="AR212" s="201">
        <f t="shared" si="47"/>
        <v>3</v>
      </c>
    </row>
    <row r="213" spans="1:44" ht="31.5" customHeight="1" x14ac:dyDescent="0.25">
      <c r="A213" s="207">
        <v>2120</v>
      </c>
      <c r="B213" s="197" t="str">
        <f>IF(Accueil!$H$49=1,M213,IF(Accueil!$H$49=2,X213,IF(Accueil!$H$49=3,AI213,M213)))</f>
        <v>Pourpre</v>
      </c>
      <c r="C213" s="197" t="str">
        <f>IF(Accueil!$H$49=1,N213,IF(Accueil!$H$49=2,Y213,IF(Accueil!$H$49=3,AJ213,N213)))</f>
        <v>Blanc scintillant</v>
      </c>
      <c r="D213" s="197" t="str">
        <f>IF(Accueil!$H$49=1,O213,IF(Accueil!$H$49=2,Z213,IF(Accueil!$H$49=3,AK213,O213)))</f>
        <v>besoin d'utiliser son énergie à limiter les conflits et la misère dans le monde</v>
      </c>
      <c r="E213" s="197" t="str">
        <f>IF(Accueil!$H$49=1,P213,IF(Accueil!$H$49=2,AA213,IF(Accueil!$H$49=3,AL213,P213)))</f>
        <v>prendre sur soi les malheurs du monde et en subir les effets</v>
      </c>
      <c r="F213" s="197" t="str">
        <f>IF(Accueil!$H$49=1,Q213,IF(Accueil!$H$49=2,AB213,IF(Accueil!$H$49=3,AM213,Q213)))</f>
        <v>compatissant sans être déstabilisé par les problème des autres / œuvrer avec justesse</v>
      </c>
      <c r="G213" s="197" t="str">
        <f>IF(Accueil!$H$49=1,R213,IF(Accueil!$H$49=2,AC213,IF(Accueil!$H$49=3,AN213,R213)))</f>
        <v>se battre contre les conflits et la misère dans le monde</v>
      </c>
      <c r="H213" s="208" t="s">
        <v>132</v>
      </c>
      <c r="I213" s="206">
        <f t="shared" si="48"/>
        <v>59</v>
      </c>
      <c r="J213" s="209">
        <f t="shared" si="40"/>
        <v>14</v>
      </c>
      <c r="K213" s="198">
        <f t="shared" si="44"/>
        <v>3</v>
      </c>
      <c r="L213" s="210">
        <v>2120</v>
      </c>
      <c r="M213" s="223" t="s">
        <v>121</v>
      </c>
      <c r="N213" s="223" t="s">
        <v>216</v>
      </c>
      <c r="O213" s="201" t="s">
        <v>237</v>
      </c>
      <c r="P213" s="201" t="s">
        <v>2520</v>
      </c>
      <c r="Q213" s="201" t="s">
        <v>2521</v>
      </c>
      <c r="R213" s="201" t="s">
        <v>238</v>
      </c>
      <c r="S213" s="211" t="s">
        <v>132</v>
      </c>
      <c r="T213" s="212">
        <f t="shared" si="49"/>
        <v>59</v>
      </c>
      <c r="U213" s="213">
        <f t="shared" si="41"/>
        <v>14</v>
      </c>
      <c r="V213" s="201">
        <f t="shared" si="45"/>
        <v>3</v>
      </c>
      <c r="W213" s="214">
        <v>2120</v>
      </c>
      <c r="X213" s="6" t="s">
        <v>869</v>
      </c>
      <c r="Y213" s="6" t="s">
        <v>859</v>
      </c>
      <c r="Z213" s="3" t="s">
        <v>2522</v>
      </c>
      <c r="AA213" s="5" t="s">
        <v>2523</v>
      </c>
      <c r="AB213" s="3" t="s">
        <v>2524</v>
      </c>
      <c r="AC213" s="3" t="s">
        <v>2525</v>
      </c>
      <c r="AD213" s="215" t="s">
        <v>132</v>
      </c>
      <c r="AE213" s="216">
        <f t="shared" si="50"/>
        <v>59</v>
      </c>
      <c r="AF213" s="217">
        <f t="shared" si="42"/>
        <v>14</v>
      </c>
      <c r="AG213" s="204">
        <f t="shared" si="46"/>
        <v>3</v>
      </c>
      <c r="AH213" s="210">
        <v>2120</v>
      </c>
      <c r="AI213" s="223" t="s">
        <v>121</v>
      </c>
      <c r="AJ213" s="223" t="s">
        <v>216</v>
      </c>
      <c r="AK213" s="201" t="s">
        <v>237</v>
      </c>
      <c r="AL213" s="201" t="s">
        <v>2520</v>
      </c>
      <c r="AM213" s="201" t="s">
        <v>2521</v>
      </c>
      <c r="AN213" s="201" t="s">
        <v>238</v>
      </c>
      <c r="AO213" s="211" t="s">
        <v>132</v>
      </c>
      <c r="AP213" s="212">
        <f t="shared" si="51"/>
        <v>59</v>
      </c>
      <c r="AQ213" s="213">
        <f t="shared" si="43"/>
        <v>14</v>
      </c>
      <c r="AR213" s="201">
        <f t="shared" si="47"/>
        <v>3</v>
      </c>
    </row>
    <row r="214" spans="1:44" ht="31.5" customHeight="1" x14ac:dyDescent="0.25">
      <c r="A214" s="207">
        <v>2130</v>
      </c>
      <c r="B214" s="197" t="str">
        <f>IF(Accueil!$H$49=1,M214,IF(Accueil!$H$49=2,X214,IF(Accueil!$H$49=3,AI214,M214)))</f>
        <v>Pourpre</v>
      </c>
      <c r="C214" s="197" t="str">
        <f>IF(Accueil!$H$49=1,N214,IF(Accueil!$H$49=2,Y214,IF(Accueil!$H$49=3,AJ214,N214)))</f>
        <v>Blanc scintillant</v>
      </c>
      <c r="D214" s="197" t="str">
        <f>IF(Accueil!$H$49=1,O214,IF(Accueil!$H$49=2,Z214,IF(Accueil!$H$49=3,AK214,O214)))</f>
        <v xml:space="preserve">besoin d'intégrer une expérience spirituelle dans son corps </v>
      </c>
      <c r="E214" s="197" t="str">
        <f>IF(Accueil!$H$49=1,P214,IF(Accueil!$H$49=2,AA214,IF(Accueil!$H$49=3,AL214,P214)))</f>
        <v>ne pas intégrer dans ses cellules les expériences vécues / pas bénéfice durable</v>
      </c>
      <c r="F214" s="197" t="str">
        <f>IF(Accueil!$H$49=1,Q214,IF(Accueil!$H$49=2,AB214,IF(Accueil!$H$49=3,AM214,Q214)))</f>
        <v>capacité à intégrer durablement dans son ADN les bonus d'une expérience</v>
      </c>
      <c r="G214" s="197" t="str">
        <f>IF(Accueil!$H$49=1,R214,IF(Accueil!$H$49=2,AC214,IF(Accueil!$H$49=3,AN214,R214)))</f>
        <v xml:space="preserve">résister aux transformations ou aux guérisons </v>
      </c>
      <c r="H214" s="208" t="s">
        <v>11</v>
      </c>
      <c r="I214" s="206">
        <f t="shared" si="48"/>
        <v>59</v>
      </c>
      <c r="J214" s="209">
        <f t="shared" si="40"/>
        <v>14</v>
      </c>
      <c r="K214" s="198">
        <f t="shared" si="44"/>
        <v>3</v>
      </c>
      <c r="L214" s="210">
        <v>2130</v>
      </c>
      <c r="M214" s="223" t="s">
        <v>121</v>
      </c>
      <c r="N214" s="223" t="s">
        <v>216</v>
      </c>
      <c r="O214" s="201" t="s">
        <v>285</v>
      </c>
      <c r="P214" s="201" t="s">
        <v>2526</v>
      </c>
      <c r="Q214" s="201" t="s">
        <v>286</v>
      </c>
      <c r="R214" s="201" t="s">
        <v>239</v>
      </c>
      <c r="S214" s="211" t="s">
        <v>11</v>
      </c>
      <c r="T214" s="212">
        <f t="shared" si="49"/>
        <v>59</v>
      </c>
      <c r="U214" s="213">
        <f t="shared" si="41"/>
        <v>14</v>
      </c>
      <c r="V214" s="201">
        <f t="shared" si="45"/>
        <v>3</v>
      </c>
      <c r="W214" s="214">
        <v>2130</v>
      </c>
      <c r="X214" s="6" t="s">
        <v>869</v>
      </c>
      <c r="Y214" s="6" t="s">
        <v>859</v>
      </c>
      <c r="Z214" s="3" t="s">
        <v>2527</v>
      </c>
      <c r="AA214" s="3" t="s">
        <v>2528</v>
      </c>
      <c r="AB214" s="3" t="s">
        <v>2529</v>
      </c>
      <c r="AC214" s="3" t="s">
        <v>2530</v>
      </c>
      <c r="AD214" s="215" t="s">
        <v>11</v>
      </c>
      <c r="AE214" s="216">
        <f t="shared" si="50"/>
        <v>59</v>
      </c>
      <c r="AF214" s="217">
        <f t="shared" si="42"/>
        <v>14</v>
      </c>
      <c r="AG214" s="204">
        <f t="shared" si="46"/>
        <v>3</v>
      </c>
      <c r="AH214" s="210">
        <v>2130</v>
      </c>
      <c r="AI214" s="223" t="s">
        <v>121</v>
      </c>
      <c r="AJ214" s="223" t="s">
        <v>216</v>
      </c>
      <c r="AK214" s="201" t="s">
        <v>285</v>
      </c>
      <c r="AL214" s="201" t="s">
        <v>2526</v>
      </c>
      <c r="AM214" s="201" t="s">
        <v>286</v>
      </c>
      <c r="AN214" s="201" t="s">
        <v>239</v>
      </c>
      <c r="AO214" s="211" t="s">
        <v>11</v>
      </c>
      <c r="AP214" s="212">
        <f t="shared" si="51"/>
        <v>59</v>
      </c>
      <c r="AQ214" s="213">
        <f t="shared" si="43"/>
        <v>14</v>
      </c>
      <c r="AR214" s="201">
        <f t="shared" si="47"/>
        <v>3</v>
      </c>
    </row>
    <row r="215" spans="1:44" ht="31.5" customHeight="1" x14ac:dyDescent="0.25">
      <c r="A215" s="207">
        <v>2140</v>
      </c>
      <c r="B215" s="197" t="str">
        <f>IF(Accueil!$H$49=1,M215,IF(Accueil!$H$49=2,X215,IF(Accueil!$H$49=3,AI215,M215)))</f>
        <v>Magenta</v>
      </c>
      <c r="C215" s="197" t="str">
        <f>IF(Accueil!$H$49=1,N215,IF(Accueil!$H$49=2,Y215,IF(Accueil!$H$49=3,AJ215,N215)))</f>
        <v>Blanc scintillant</v>
      </c>
      <c r="D215" s="197" t="str">
        <f>IF(Accueil!$H$49=1,O215,IF(Accueil!$H$49=2,Z215,IF(Accueil!$H$49=3,AK215,O215)))</f>
        <v xml:space="preserve">besoin d'offrir de la stabilité ou de la sécurité sur tous les plans </v>
      </c>
      <c r="E215" s="197" t="str">
        <f>IF(Accueil!$H$49=1,P215,IF(Accueil!$H$49=2,AA215,IF(Accueil!$H$49=3,AL215,P215)))</f>
        <v>ne vouloir prendre aucune responsabilité / instabilité et insécurité chronique</v>
      </c>
      <c r="F215" s="197" t="str">
        <f>IF(Accueil!$H$49=1,Q215,IF(Accueil!$H$49=2,AB215,IF(Accueil!$H$49=3,AM215,Q215)))</f>
        <v>n'être responsable que de sa propre vie</v>
      </c>
      <c r="G215" s="197" t="str">
        <f>IF(Accueil!$H$49=1,R215,IF(Accueil!$H$49=2,AC215,IF(Accueil!$H$49=3,AN215,R215)))</f>
        <v>fuite dans le spirituel / se sentir responsable de tout ce qui arrive</v>
      </c>
      <c r="H215" s="208" t="s">
        <v>132</v>
      </c>
      <c r="I215" s="206">
        <f t="shared" si="48"/>
        <v>60</v>
      </c>
      <c r="J215" s="209">
        <f t="shared" si="40"/>
        <v>15</v>
      </c>
      <c r="K215" s="198">
        <f t="shared" si="44"/>
        <v>3</v>
      </c>
      <c r="L215" s="210">
        <v>2140</v>
      </c>
      <c r="M215" s="223" t="s">
        <v>125</v>
      </c>
      <c r="N215" s="223" t="s">
        <v>216</v>
      </c>
      <c r="O215" s="219" t="s">
        <v>2531</v>
      </c>
      <c r="P215" s="219" t="s">
        <v>2532</v>
      </c>
      <c r="Q215" s="219" t="s">
        <v>240</v>
      </c>
      <c r="R215" s="219" t="s">
        <v>2533</v>
      </c>
      <c r="S215" s="211" t="s">
        <v>132</v>
      </c>
      <c r="T215" s="212">
        <f t="shared" si="49"/>
        <v>60</v>
      </c>
      <c r="U215" s="213">
        <f t="shared" si="41"/>
        <v>15</v>
      </c>
      <c r="V215" s="201">
        <f t="shared" si="45"/>
        <v>3</v>
      </c>
      <c r="W215" s="214">
        <v>2140</v>
      </c>
      <c r="X215" s="6" t="s">
        <v>125</v>
      </c>
      <c r="Y215" s="6" t="s">
        <v>859</v>
      </c>
      <c r="Z215" s="224" t="s">
        <v>2534</v>
      </c>
      <c r="AA215" s="224" t="s">
        <v>2535</v>
      </c>
      <c r="AB215" s="224" t="s">
        <v>2536</v>
      </c>
      <c r="AC215" s="224" t="s">
        <v>2537</v>
      </c>
      <c r="AD215" s="215" t="s">
        <v>132</v>
      </c>
      <c r="AE215" s="216">
        <f t="shared" si="50"/>
        <v>60</v>
      </c>
      <c r="AF215" s="217">
        <f t="shared" si="42"/>
        <v>15</v>
      </c>
      <c r="AG215" s="204">
        <f t="shared" si="46"/>
        <v>3</v>
      </c>
      <c r="AH215" s="210">
        <v>2140</v>
      </c>
      <c r="AI215" s="223" t="s">
        <v>125</v>
      </c>
      <c r="AJ215" s="223" t="s">
        <v>216</v>
      </c>
      <c r="AK215" s="219" t="s">
        <v>2531</v>
      </c>
      <c r="AL215" s="219" t="s">
        <v>2532</v>
      </c>
      <c r="AM215" s="219" t="s">
        <v>240</v>
      </c>
      <c r="AN215" s="219" t="s">
        <v>2533</v>
      </c>
      <c r="AO215" s="211" t="s">
        <v>132</v>
      </c>
      <c r="AP215" s="212">
        <f t="shared" si="51"/>
        <v>60</v>
      </c>
      <c r="AQ215" s="213">
        <f t="shared" si="43"/>
        <v>15</v>
      </c>
      <c r="AR215" s="201">
        <f t="shared" si="47"/>
        <v>3</v>
      </c>
    </row>
    <row r="216" spans="1:44" ht="31.5" customHeight="1" x14ac:dyDescent="0.25">
      <c r="A216" s="207">
        <v>2150</v>
      </c>
      <c r="B216" s="197" t="str">
        <f>IF(Accueil!$H$49=1,M216,IF(Accueil!$H$49=2,X216,IF(Accueil!$H$49=3,AI216,M216)))</f>
        <v>Magenta</v>
      </c>
      <c r="C216" s="197" t="str">
        <f>IF(Accueil!$H$49=1,N216,IF(Accueil!$H$49=2,Y216,IF(Accueil!$H$49=3,AJ216,N216)))</f>
        <v>Blanc  scintillant</v>
      </c>
      <c r="D216" s="197" t="str">
        <f>IF(Accueil!$H$49=1,O216,IF(Accueil!$H$49=2,Z216,IF(Accueil!$H$49=3,AK216,O216)))</f>
        <v>besoin de tourner en dérision / besoin de faire sauter les structures</v>
      </c>
      <c r="E216" s="197" t="str">
        <f>IF(Accueil!$H$49=1,P216,IF(Accueil!$H$49=2,AA216,IF(Accueil!$H$49=3,AL216,P216)))</f>
        <v>désespoir / peur de lâcher de vieux schémas</v>
      </c>
      <c r="F216" s="197" t="str">
        <f>IF(Accueil!$H$49=1,Q216,IF(Accueil!$H$49=2,AB216,IF(Accueil!$H$49=3,AM216,Q216)))</f>
        <v>ne pas se prendre au sérieux / obligé de rien / libération profonde</v>
      </c>
      <c r="G216" s="197" t="str">
        <f>IF(Accueil!$H$49=1,R216,IF(Accueil!$H$49=2,AC216,IF(Accueil!$H$49=3,AN216,R216)))</f>
        <v>révolte contre le monde / autodestruction</v>
      </c>
      <c r="H216" s="208" t="s">
        <v>14</v>
      </c>
      <c r="I216" s="206">
        <f t="shared" si="48"/>
        <v>60</v>
      </c>
      <c r="J216" s="209">
        <f t="shared" si="40"/>
        <v>15</v>
      </c>
      <c r="K216" s="198">
        <f t="shared" si="44"/>
        <v>3</v>
      </c>
      <c r="L216" s="210">
        <v>2150</v>
      </c>
      <c r="M216" s="223" t="s">
        <v>125</v>
      </c>
      <c r="N216" s="223" t="s">
        <v>215</v>
      </c>
      <c r="O216" s="201" t="s">
        <v>2538</v>
      </c>
      <c r="P216" s="201" t="s">
        <v>2539</v>
      </c>
      <c r="Q216" s="201" t="s">
        <v>2540</v>
      </c>
      <c r="R216" s="201" t="s">
        <v>2541</v>
      </c>
      <c r="S216" s="211" t="s">
        <v>14</v>
      </c>
      <c r="T216" s="212">
        <f t="shared" si="49"/>
        <v>60</v>
      </c>
      <c r="U216" s="213">
        <f t="shared" si="41"/>
        <v>15</v>
      </c>
      <c r="V216" s="201">
        <f t="shared" si="45"/>
        <v>3</v>
      </c>
      <c r="W216" s="214">
        <v>2150</v>
      </c>
      <c r="X216" s="6" t="s">
        <v>125</v>
      </c>
      <c r="Y216" s="6" t="s">
        <v>859</v>
      </c>
      <c r="Z216" s="3" t="s">
        <v>2542</v>
      </c>
      <c r="AA216" s="3" t="s">
        <v>2543</v>
      </c>
      <c r="AB216" s="3" t="s">
        <v>2544</v>
      </c>
      <c r="AC216" s="3" t="s">
        <v>2545</v>
      </c>
      <c r="AD216" s="215" t="s">
        <v>14</v>
      </c>
      <c r="AE216" s="216">
        <f t="shared" si="50"/>
        <v>60</v>
      </c>
      <c r="AF216" s="217">
        <f t="shared" si="42"/>
        <v>15</v>
      </c>
      <c r="AG216" s="204">
        <f t="shared" si="46"/>
        <v>3</v>
      </c>
      <c r="AH216" s="210">
        <v>2150</v>
      </c>
      <c r="AI216" s="223" t="s">
        <v>125</v>
      </c>
      <c r="AJ216" s="223" t="s">
        <v>215</v>
      </c>
      <c r="AK216" s="201" t="s">
        <v>2538</v>
      </c>
      <c r="AL216" s="201" t="s">
        <v>2539</v>
      </c>
      <c r="AM216" s="201" t="s">
        <v>2540</v>
      </c>
      <c r="AN216" s="201" t="s">
        <v>2541</v>
      </c>
      <c r="AO216" s="211" t="s">
        <v>14</v>
      </c>
      <c r="AP216" s="212">
        <f t="shared" si="51"/>
        <v>60</v>
      </c>
      <c r="AQ216" s="213">
        <f t="shared" si="43"/>
        <v>15</v>
      </c>
      <c r="AR216" s="201">
        <f t="shared" si="47"/>
        <v>3</v>
      </c>
    </row>
    <row r="217" spans="1:44" ht="31.5" customHeight="1" x14ac:dyDescent="0.25">
      <c r="A217" s="206">
        <v>0</v>
      </c>
      <c r="J217" s="209">
        <f t="shared" si="40"/>
        <v>0</v>
      </c>
      <c r="K217" s="198">
        <f t="shared" si="44"/>
        <v>0</v>
      </c>
      <c r="L217" s="212">
        <v>0</v>
      </c>
      <c r="U217" s="213">
        <f t="shared" si="41"/>
        <v>0</v>
      </c>
      <c r="V217" s="201">
        <f t="shared" si="45"/>
        <v>0</v>
      </c>
      <c r="W217" s="216">
        <v>0</v>
      </c>
      <c r="AF217" s="217">
        <f t="shared" si="42"/>
        <v>0</v>
      </c>
      <c r="AG217" s="204">
        <f t="shared" si="46"/>
        <v>0</v>
      </c>
      <c r="AH217" s="212">
        <v>0</v>
      </c>
      <c r="AQ217" s="213">
        <f t="shared" si="43"/>
        <v>0</v>
      </c>
      <c r="AR217" s="201">
        <f t="shared" si="47"/>
        <v>0</v>
      </c>
    </row>
  </sheetData>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Q67"/>
  <sheetViews>
    <sheetView workbookViewId="0">
      <selection sqref="A1:Q67"/>
    </sheetView>
  </sheetViews>
  <sheetFormatPr baseColWidth="10" defaultRowHeight="15" x14ac:dyDescent="0.25"/>
  <sheetData>
    <row r="1" spans="1:17" ht="15.75" x14ac:dyDescent="0.25">
      <c r="A1" s="140">
        <v>0</v>
      </c>
      <c r="B1" s="141"/>
      <c r="C1" s="141" t="s">
        <v>373</v>
      </c>
      <c r="D1" s="141" t="s">
        <v>374</v>
      </c>
      <c r="E1" s="141" t="s">
        <v>375</v>
      </c>
      <c r="F1" s="141" t="s">
        <v>376</v>
      </c>
      <c r="G1" s="141" t="s">
        <v>377</v>
      </c>
      <c r="H1" s="141" t="s">
        <v>378</v>
      </c>
      <c r="I1" s="141" t="s">
        <v>379</v>
      </c>
      <c r="J1" s="141" t="s">
        <v>380</v>
      </c>
      <c r="K1" s="141" t="s">
        <v>381</v>
      </c>
      <c r="L1" s="141" t="s">
        <v>382</v>
      </c>
      <c r="M1" s="141" t="s">
        <v>383</v>
      </c>
      <c r="N1" s="141" t="s">
        <v>384</v>
      </c>
      <c r="O1" s="141" t="s">
        <v>385</v>
      </c>
      <c r="P1" s="140"/>
      <c r="Q1" s="140"/>
    </row>
    <row r="2" spans="1:17" x14ac:dyDescent="0.25">
      <c r="A2" s="135">
        <v>0</v>
      </c>
      <c r="B2" s="142" t="s">
        <v>340</v>
      </c>
      <c r="C2" s="142"/>
      <c r="D2" s="142"/>
      <c r="E2" s="142"/>
      <c r="F2" s="142"/>
      <c r="G2" s="142"/>
      <c r="H2" s="142"/>
      <c r="I2" s="142"/>
      <c r="J2" s="142"/>
      <c r="K2" s="142"/>
      <c r="L2" s="142"/>
      <c r="M2" s="142"/>
      <c r="N2" s="142"/>
      <c r="O2" s="142"/>
      <c r="P2" s="132"/>
      <c r="Q2" s="132"/>
    </row>
    <row r="3" spans="1:17" ht="409.5" x14ac:dyDescent="0.25">
      <c r="A3" s="135">
        <v>1</v>
      </c>
      <c r="B3" s="142" t="s">
        <v>412</v>
      </c>
      <c r="C3" s="143" t="s">
        <v>413</v>
      </c>
      <c r="D3" s="143" t="s">
        <v>414</v>
      </c>
      <c r="E3" s="143" t="s">
        <v>415</v>
      </c>
      <c r="F3" s="143" t="s">
        <v>416</v>
      </c>
      <c r="G3" s="143" t="s">
        <v>417</v>
      </c>
      <c r="H3" s="143" t="s">
        <v>418</v>
      </c>
      <c r="I3" s="143" t="s">
        <v>419</v>
      </c>
      <c r="J3" s="143" t="s">
        <v>420</v>
      </c>
      <c r="K3" s="143" t="s">
        <v>421</v>
      </c>
      <c r="L3" s="143" t="s">
        <v>422</v>
      </c>
      <c r="M3" s="143" t="s">
        <v>423</v>
      </c>
      <c r="N3" s="143" t="s">
        <v>424</v>
      </c>
      <c r="O3" s="143" t="s">
        <v>425</v>
      </c>
      <c r="P3" s="142" t="s">
        <v>340</v>
      </c>
      <c r="Q3" s="132"/>
    </row>
    <row r="4" spans="1:17" ht="409.5" x14ac:dyDescent="0.25">
      <c r="A4" s="135">
        <v>2</v>
      </c>
      <c r="B4" s="142" t="s">
        <v>125</v>
      </c>
      <c r="C4" s="143" t="s">
        <v>426</v>
      </c>
      <c r="D4" s="143" t="s">
        <v>427</v>
      </c>
      <c r="E4" s="143" t="s">
        <v>428</v>
      </c>
      <c r="F4" s="143" t="s">
        <v>429</v>
      </c>
      <c r="G4" s="143" t="s">
        <v>417</v>
      </c>
      <c r="H4" s="143" t="s">
        <v>430</v>
      </c>
      <c r="I4" s="143" t="s">
        <v>431</v>
      </c>
      <c r="J4" s="143" t="s">
        <v>432</v>
      </c>
      <c r="K4" s="143" t="s">
        <v>433</v>
      </c>
      <c r="L4" s="143" t="s">
        <v>434</v>
      </c>
      <c r="M4" s="143" t="s">
        <v>435</v>
      </c>
      <c r="N4" s="143" t="s">
        <v>436</v>
      </c>
      <c r="O4" s="143" t="s">
        <v>437</v>
      </c>
      <c r="P4" s="142" t="s">
        <v>340</v>
      </c>
      <c r="Q4" s="135">
        <v>15</v>
      </c>
    </row>
    <row r="5" spans="1:17" ht="409.5" x14ac:dyDescent="0.25">
      <c r="A5" s="135">
        <v>3</v>
      </c>
      <c r="B5" s="142" t="s">
        <v>121</v>
      </c>
      <c r="C5" s="143" t="s">
        <v>438</v>
      </c>
      <c r="D5" s="143" t="s">
        <v>439</v>
      </c>
      <c r="E5" s="143" t="s">
        <v>440</v>
      </c>
      <c r="F5" s="142" t="s">
        <v>441</v>
      </c>
      <c r="G5" s="144" t="s">
        <v>442</v>
      </c>
      <c r="H5" s="143" t="s">
        <v>443</v>
      </c>
      <c r="I5" s="143" t="s">
        <v>444</v>
      </c>
      <c r="J5" s="143" t="s">
        <v>445</v>
      </c>
      <c r="K5" s="143" t="s">
        <v>446</v>
      </c>
      <c r="L5" s="143" t="s">
        <v>447</v>
      </c>
      <c r="M5" s="143" t="s">
        <v>448</v>
      </c>
      <c r="N5" s="143" t="s">
        <v>449</v>
      </c>
      <c r="O5" s="143" t="s">
        <v>450</v>
      </c>
      <c r="P5" s="142" t="s">
        <v>340</v>
      </c>
      <c r="Q5" s="135">
        <v>14</v>
      </c>
    </row>
    <row r="6" spans="1:17" ht="409.5" x14ac:dyDescent="0.25">
      <c r="A6" s="135">
        <v>4</v>
      </c>
      <c r="B6" s="142" t="s">
        <v>110</v>
      </c>
      <c r="C6" s="143" t="s">
        <v>451</v>
      </c>
      <c r="D6" s="143" t="s">
        <v>452</v>
      </c>
      <c r="E6" s="143" t="s">
        <v>453</v>
      </c>
      <c r="F6" s="143" t="s">
        <v>454</v>
      </c>
      <c r="G6" s="143" t="s">
        <v>455</v>
      </c>
      <c r="H6" s="143" t="s">
        <v>456</v>
      </c>
      <c r="I6" s="143" t="s">
        <v>457</v>
      </c>
      <c r="J6" s="145" t="s">
        <v>458</v>
      </c>
      <c r="K6" s="143" t="s">
        <v>459</v>
      </c>
      <c r="L6" s="143" t="s">
        <v>460</v>
      </c>
      <c r="M6" s="143" t="s">
        <v>461</v>
      </c>
      <c r="N6" s="143" t="s">
        <v>462</v>
      </c>
      <c r="O6" s="143" t="s">
        <v>463</v>
      </c>
      <c r="P6" s="142" t="s">
        <v>340</v>
      </c>
      <c r="Q6" s="135">
        <v>13</v>
      </c>
    </row>
    <row r="7" spans="1:17" ht="409.5" x14ac:dyDescent="0.25">
      <c r="A7" s="135">
        <v>5</v>
      </c>
      <c r="B7" s="142" t="s">
        <v>95</v>
      </c>
      <c r="C7" s="143" t="s">
        <v>464</v>
      </c>
      <c r="D7" s="143" t="s">
        <v>465</v>
      </c>
      <c r="E7" s="143" t="s">
        <v>466</v>
      </c>
      <c r="F7" s="143" t="s">
        <v>467</v>
      </c>
      <c r="G7" s="143" t="s">
        <v>468</v>
      </c>
      <c r="H7" s="143" t="s">
        <v>469</v>
      </c>
      <c r="I7" s="145" t="s">
        <v>470</v>
      </c>
      <c r="J7" s="143" t="s">
        <v>471</v>
      </c>
      <c r="K7" s="142" t="s">
        <v>472</v>
      </c>
      <c r="L7" s="143" t="s">
        <v>473</v>
      </c>
      <c r="M7" s="143" t="s">
        <v>474</v>
      </c>
      <c r="N7" s="143" t="s">
        <v>475</v>
      </c>
      <c r="O7" s="143" t="s">
        <v>476</v>
      </c>
      <c r="P7" s="142" t="s">
        <v>340</v>
      </c>
      <c r="Q7" s="135">
        <v>12</v>
      </c>
    </row>
    <row r="8" spans="1:17" ht="409.5" x14ac:dyDescent="0.25">
      <c r="A8" s="135">
        <v>6</v>
      </c>
      <c r="B8" s="142" t="s">
        <v>87</v>
      </c>
      <c r="C8" s="143" t="s">
        <v>477</v>
      </c>
      <c r="D8" s="143" t="s">
        <v>478</v>
      </c>
      <c r="E8" s="143" t="s">
        <v>479</v>
      </c>
      <c r="F8" s="143" t="s">
        <v>480</v>
      </c>
      <c r="G8" s="143" t="s">
        <v>481</v>
      </c>
      <c r="H8" s="143" t="s">
        <v>482</v>
      </c>
      <c r="I8" s="143" t="s">
        <v>483</v>
      </c>
      <c r="J8" s="143" t="s">
        <v>484</v>
      </c>
      <c r="K8" s="143" t="s">
        <v>485</v>
      </c>
      <c r="L8" s="143" t="s">
        <v>486</v>
      </c>
      <c r="M8" s="143" t="s">
        <v>487</v>
      </c>
      <c r="N8" s="143" t="s">
        <v>488</v>
      </c>
      <c r="O8" s="143" t="s">
        <v>489</v>
      </c>
      <c r="P8" s="142" t="s">
        <v>340</v>
      </c>
      <c r="Q8" s="135">
        <v>11</v>
      </c>
    </row>
    <row r="9" spans="1:17" ht="409.5" x14ac:dyDescent="0.25">
      <c r="A9" s="135">
        <v>7</v>
      </c>
      <c r="B9" s="142" t="s">
        <v>77</v>
      </c>
      <c r="C9" s="143" t="s">
        <v>490</v>
      </c>
      <c r="D9" s="143" t="s">
        <v>491</v>
      </c>
      <c r="E9" s="143" t="s">
        <v>492</v>
      </c>
      <c r="F9" s="146" t="s">
        <v>493</v>
      </c>
      <c r="G9" s="146" t="s">
        <v>494</v>
      </c>
      <c r="H9" s="146" t="s">
        <v>495</v>
      </c>
      <c r="I9" s="143" t="s">
        <v>496</v>
      </c>
      <c r="J9" s="143" t="s">
        <v>497</v>
      </c>
      <c r="K9" s="143" t="s">
        <v>498</v>
      </c>
      <c r="L9" s="143" t="s">
        <v>499</v>
      </c>
      <c r="M9" s="143" t="s">
        <v>500</v>
      </c>
      <c r="N9" s="142" t="s">
        <v>501</v>
      </c>
      <c r="O9" s="143" t="s">
        <v>502</v>
      </c>
      <c r="P9" s="142" t="s">
        <v>340</v>
      </c>
      <c r="Q9" s="135">
        <v>10</v>
      </c>
    </row>
    <row r="10" spans="1:17" ht="409.5" x14ac:dyDescent="0.25">
      <c r="A10" s="135">
        <v>8</v>
      </c>
      <c r="B10" s="147" t="s">
        <v>65</v>
      </c>
      <c r="C10" s="148" t="s">
        <v>503</v>
      </c>
      <c r="D10" s="149" t="s">
        <v>504</v>
      </c>
      <c r="E10" s="144" t="s">
        <v>505</v>
      </c>
      <c r="F10" s="148" t="s">
        <v>506</v>
      </c>
      <c r="G10" s="148" t="s">
        <v>507</v>
      </c>
      <c r="H10" s="150" t="s">
        <v>508</v>
      </c>
      <c r="I10" s="148" t="s">
        <v>509</v>
      </c>
      <c r="J10" s="148" t="s">
        <v>510</v>
      </c>
      <c r="K10" s="148" t="s">
        <v>511</v>
      </c>
      <c r="L10" s="148" t="s">
        <v>512</v>
      </c>
      <c r="M10" s="144" t="s">
        <v>513</v>
      </c>
      <c r="N10" s="144" t="s">
        <v>514</v>
      </c>
      <c r="O10" s="144" t="s">
        <v>515</v>
      </c>
      <c r="P10" s="142" t="s">
        <v>340</v>
      </c>
      <c r="Q10" s="135">
        <v>9</v>
      </c>
    </row>
    <row r="11" spans="1:17" ht="409.5" x14ac:dyDescent="0.25">
      <c r="A11" s="135">
        <v>9</v>
      </c>
      <c r="B11" s="142" t="s">
        <v>516</v>
      </c>
      <c r="C11" s="148" t="s">
        <v>517</v>
      </c>
      <c r="D11" s="148" t="s">
        <v>518</v>
      </c>
      <c r="E11" s="143" t="s">
        <v>519</v>
      </c>
      <c r="F11" s="148" t="s">
        <v>520</v>
      </c>
      <c r="G11" s="148" t="s">
        <v>521</v>
      </c>
      <c r="H11" s="148" t="s">
        <v>522</v>
      </c>
      <c r="I11" s="148" t="s">
        <v>523</v>
      </c>
      <c r="J11" s="148" t="s">
        <v>524</v>
      </c>
      <c r="K11" s="148" t="s">
        <v>525</v>
      </c>
      <c r="L11" s="148" t="s">
        <v>526</v>
      </c>
      <c r="M11" s="143" t="s">
        <v>527</v>
      </c>
      <c r="N11" s="143" t="s">
        <v>528</v>
      </c>
      <c r="O11" s="143" t="s">
        <v>529</v>
      </c>
      <c r="P11" s="142" t="s">
        <v>340</v>
      </c>
      <c r="Q11" s="135">
        <v>8</v>
      </c>
    </row>
    <row r="12" spans="1:17" ht="409.5" x14ac:dyDescent="0.25">
      <c r="A12" s="135">
        <v>10</v>
      </c>
      <c r="B12" s="142" t="s">
        <v>40</v>
      </c>
      <c r="C12" s="148" t="s">
        <v>530</v>
      </c>
      <c r="D12" s="151" t="s">
        <v>531</v>
      </c>
      <c r="E12" s="146" t="s">
        <v>532</v>
      </c>
      <c r="F12" s="151" t="s">
        <v>533</v>
      </c>
      <c r="G12" s="151" t="s">
        <v>534</v>
      </c>
      <c r="H12" s="151" t="s">
        <v>535</v>
      </c>
      <c r="I12" s="151" t="s">
        <v>536</v>
      </c>
      <c r="J12" s="151" t="s">
        <v>537</v>
      </c>
      <c r="K12" s="151" t="s">
        <v>538</v>
      </c>
      <c r="L12" s="148" t="s">
        <v>539</v>
      </c>
      <c r="M12" s="143" t="s">
        <v>540</v>
      </c>
      <c r="N12" s="143" t="s">
        <v>541</v>
      </c>
      <c r="O12" s="143" t="s">
        <v>542</v>
      </c>
      <c r="P12" s="142" t="s">
        <v>340</v>
      </c>
      <c r="Q12" s="135">
        <v>7</v>
      </c>
    </row>
    <row r="13" spans="1:17" ht="409.5" x14ac:dyDescent="0.25">
      <c r="A13" s="135">
        <v>11</v>
      </c>
      <c r="B13" s="142" t="s">
        <v>32</v>
      </c>
      <c r="C13" s="143" t="s">
        <v>543</v>
      </c>
      <c r="D13" s="143" t="s">
        <v>544</v>
      </c>
      <c r="E13" s="143" t="s">
        <v>545</v>
      </c>
      <c r="F13" s="151" t="s">
        <v>546</v>
      </c>
      <c r="G13" s="143" t="s">
        <v>547</v>
      </c>
      <c r="H13" s="143" t="s">
        <v>548</v>
      </c>
      <c r="I13" s="143" t="s">
        <v>549</v>
      </c>
      <c r="J13" s="143" t="s">
        <v>550</v>
      </c>
      <c r="K13" s="143" t="s">
        <v>551</v>
      </c>
      <c r="L13" s="143" t="s">
        <v>552</v>
      </c>
      <c r="M13" s="143" t="s">
        <v>553</v>
      </c>
      <c r="N13" s="143" t="s">
        <v>554</v>
      </c>
      <c r="O13" s="143" t="s">
        <v>555</v>
      </c>
      <c r="P13" s="142" t="s">
        <v>340</v>
      </c>
      <c r="Q13" s="135">
        <v>6</v>
      </c>
    </row>
    <row r="14" spans="1:17" ht="409.5" x14ac:dyDescent="0.25">
      <c r="A14" s="135">
        <v>12</v>
      </c>
      <c r="B14" s="142" t="s">
        <v>556</v>
      </c>
      <c r="C14" s="143" t="s">
        <v>557</v>
      </c>
      <c r="D14" s="143" t="s">
        <v>558</v>
      </c>
      <c r="E14" s="143" t="s">
        <v>559</v>
      </c>
      <c r="F14" s="143" t="s">
        <v>560</v>
      </c>
      <c r="G14" s="143" t="s">
        <v>561</v>
      </c>
      <c r="H14" s="143" t="s">
        <v>562</v>
      </c>
      <c r="I14" s="143" t="s">
        <v>563</v>
      </c>
      <c r="J14" s="143" t="s">
        <v>564</v>
      </c>
      <c r="K14" s="143" t="s">
        <v>565</v>
      </c>
      <c r="L14" s="143" t="s">
        <v>566</v>
      </c>
      <c r="M14" s="143" t="s">
        <v>567</v>
      </c>
      <c r="N14" s="143" t="s">
        <v>568</v>
      </c>
      <c r="O14" s="143" t="s">
        <v>569</v>
      </c>
      <c r="P14" s="142" t="s">
        <v>340</v>
      </c>
      <c r="Q14" s="135">
        <v>5</v>
      </c>
    </row>
    <row r="15" spans="1:17" ht="409.5" x14ac:dyDescent="0.25">
      <c r="A15" s="135">
        <v>13</v>
      </c>
      <c r="B15" s="142" t="s">
        <v>570</v>
      </c>
      <c r="C15" s="144" t="s">
        <v>571</v>
      </c>
      <c r="D15" s="144" t="s">
        <v>572</v>
      </c>
      <c r="E15" s="144" t="s">
        <v>573</v>
      </c>
      <c r="F15" s="143" t="s">
        <v>574</v>
      </c>
      <c r="G15" s="143" t="s">
        <v>575</v>
      </c>
      <c r="H15" s="143" t="s">
        <v>576</v>
      </c>
      <c r="I15" s="146" t="s">
        <v>577</v>
      </c>
      <c r="J15" s="152" t="s">
        <v>578</v>
      </c>
      <c r="K15" s="143" t="s">
        <v>565</v>
      </c>
      <c r="L15" s="143" t="s">
        <v>579</v>
      </c>
      <c r="M15" s="143" t="s">
        <v>580</v>
      </c>
      <c r="N15" s="143" t="s">
        <v>581</v>
      </c>
      <c r="O15" s="143" t="s">
        <v>582</v>
      </c>
      <c r="P15" s="132"/>
      <c r="Q15" s="135">
        <v>1</v>
      </c>
    </row>
    <row r="16" spans="1:17" x14ac:dyDescent="0.25">
      <c r="A16" s="135">
        <v>100</v>
      </c>
      <c r="B16" s="132"/>
      <c r="C16" s="132"/>
      <c r="D16" s="132"/>
      <c r="E16" s="132"/>
      <c r="F16" s="132"/>
      <c r="G16" s="132"/>
      <c r="H16" s="132"/>
      <c r="I16" s="132"/>
      <c r="J16" s="132"/>
      <c r="K16" s="132"/>
      <c r="L16" s="132"/>
      <c r="M16" s="132"/>
      <c r="N16" s="132"/>
      <c r="O16" s="132"/>
      <c r="P16" s="132"/>
      <c r="Q16" s="132"/>
    </row>
    <row r="17" spans="1:17" x14ac:dyDescent="0.25">
      <c r="A17" s="135">
        <v>100</v>
      </c>
      <c r="B17" s="132"/>
      <c r="C17" s="132"/>
      <c r="D17" s="132"/>
      <c r="E17" s="132"/>
      <c r="F17" s="132"/>
      <c r="G17" s="132"/>
      <c r="H17" s="132"/>
      <c r="I17" s="132"/>
      <c r="J17" s="132"/>
      <c r="K17" s="132"/>
      <c r="L17" s="132"/>
      <c r="M17" s="132"/>
      <c r="N17" s="132"/>
      <c r="O17" s="132"/>
      <c r="P17" s="132"/>
      <c r="Q17" s="132"/>
    </row>
    <row r="18" spans="1:17" x14ac:dyDescent="0.25">
      <c r="A18" s="135">
        <v>100</v>
      </c>
      <c r="B18" s="132"/>
      <c r="C18" s="132"/>
      <c r="D18" s="132"/>
      <c r="E18" s="132"/>
      <c r="F18" s="132"/>
      <c r="G18" s="132"/>
      <c r="H18" s="132"/>
      <c r="I18" s="132"/>
      <c r="J18" s="132"/>
      <c r="K18" s="132"/>
      <c r="L18" s="132"/>
      <c r="M18" s="132"/>
      <c r="N18" s="132"/>
      <c r="O18" s="132"/>
      <c r="P18" s="132"/>
      <c r="Q18" s="132"/>
    </row>
    <row r="19" spans="1:17" x14ac:dyDescent="0.25">
      <c r="A19" s="135">
        <v>100</v>
      </c>
      <c r="B19" s="132"/>
      <c r="C19" s="132"/>
      <c r="D19" s="132"/>
      <c r="E19" s="132"/>
      <c r="F19" s="132"/>
      <c r="G19" s="132"/>
      <c r="H19" s="132"/>
      <c r="I19" s="132"/>
      <c r="J19" s="132"/>
      <c r="K19" s="132"/>
      <c r="L19" s="132"/>
      <c r="M19" s="132"/>
      <c r="N19" s="132"/>
      <c r="O19" s="132"/>
      <c r="P19" s="132"/>
      <c r="Q19" s="132"/>
    </row>
    <row r="20" spans="1:17" x14ac:dyDescent="0.25">
      <c r="A20" s="135">
        <v>100</v>
      </c>
      <c r="B20" s="135" t="s">
        <v>372</v>
      </c>
      <c r="C20" s="132"/>
      <c r="D20" s="132"/>
      <c r="E20" s="132"/>
      <c r="F20" s="132"/>
      <c r="G20" s="132"/>
      <c r="H20" s="132"/>
      <c r="I20" s="132"/>
      <c r="J20" s="132"/>
      <c r="K20" s="132"/>
      <c r="L20" s="132"/>
      <c r="M20" s="132"/>
      <c r="N20" s="132"/>
      <c r="O20" s="132"/>
      <c r="P20" s="132"/>
      <c r="Q20" s="132"/>
    </row>
    <row r="21" spans="1:17" ht="409.5" x14ac:dyDescent="0.25">
      <c r="A21" s="135">
        <v>14</v>
      </c>
      <c r="B21" s="142" t="s">
        <v>412</v>
      </c>
      <c r="C21" s="143" t="s">
        <v>413</v>
      </c>
      <c r="D21" s="143" t="s">
        <v>414</v>
      </c>
      <c r="E21" s="143" t="s">
        <v>415</v>
      </c>
      <c r="F21" s="143" t="s">
        <v>416</v>
      </c>
      <c r="G21" s="143" t="s">
        <v>417</v>
      </c>
      <c r="H21" s="143" t="s">
        <v>418</v>
      </c>
      <c r="I21" s="143" t="s">
        <v>419</v>
      </c>
      <c r="J21" s="143" t="s">
        <v>420</v>
      </c>
      <c r="K21" s="143" t="s">
        <v>421</v>
      </c>
      <c r="L21" s="143" t="s">
        <v>422</v>
      </c>
      <c r="M21" s="143" t="s">
        <v>423</v>
      </c>
      <c r="N21" s="143" t="s">
        <v>424</v>
      </c>
      <c r="O21" s="143" t="s">
        <v>425</v>
      </c>
      <c r="P21" s="147" t="s">
        <v>372</v>
      </c>
      <c r="Q21" s="132"/>
    </row>
    <row r="22" spans="1:17" ht="409.5" x14ac:dyDescent="0.25">
      <c r="A22" s="135">
        <v>15</v>
      </c>
      <c r="B22" s="147" t="s">
        <v>125</v>
      </c>
      <c r="C22" s="144" t="s">
        <v>583</v>
      </c>
      <c r="D22" s="144" t="s">
        <v>427</v>
      </c>
      <c r="E22" s="153" t="s">
        <v>428</v>
      </c>
      <c r="F22" s="144" t="s">
        <v>429</v>
      </c>
      <c r="G22" s="144" t="s">
        <v>417</v>
      </c>
      <c r="H22" s="144" t="s">
        <v>430</v>
      </c>
      <c r="I22" s="144" t="s">
        <v>431</v>
      </c>
      <c r="J22" s="144" t="s">
        <v>432</v>
      </c>
      <c r="K22" s="144" t="s">
        <v>433</v>
      </c>
      <c r="L22" s="144" t="s">
        <v>434</v>
      </c>
      <c r="M22" s="144" t="s">
        <v>435</v>
      </c>
      <c r="N22" s="144" t="s">
        <v>436</v>
      </c>
      <c r="O22" s="144" t="s">
        <v>437</v>
      </c>
      <c r="P22" s="147" t="s">
        <v>372</v>
      </c>
      <c r="Q22" s="135">
        <v>15</v>
      </c>
    </row>
    <row r="23" spans="1:17" ht="409.5" x14ac:dyDescent="0.25">
      <c r="A23" s="135">
        <v>16</v>
      </c>
      <c r="B23" s="142" t="s">
        <v>121</v>
      </c>
      <c r="C23" s="143" t="s">
        <v>438</v>
      </c>
      <c r="D23" s="143" t="s">
        <v>439</v>
      </c>
      <c r="E23" s="143" t="s">
        <v>440</v>
      </c>
      <c r="F23" s="142" t="s">
        <v>441</v>
      </c>
      <c r="G23" s="144" t="s">
        <v>442</v>
      </c>
      <c r="H23" s="143" t="s">
        <v>443</v>
      </c>
      <c r="I23" s="143" t="s">
        <v>444</v>
      </c>
      <c r="J23" s="143" t="s">
        <v>445</v>
      </c>
      <c r="K23" s="143" t="s">
        <v>446</v>
      </c>
      <c r="L23" s="143" t="s">
        <v>447</v>
      </c>
      <c r="M23" s="143" t="s">
        <v>448</v>
      </c>
      <c r="N23" s="143" t="s">
        <v>449</v>
      </c>
      <c r="O23" s="143" t="s">
        <v>450</v>
      </c>
      <c r="P23" s="147" t="s">
        <v>372</v>
      </c>
      <c r="Q23" s="135">
        <v>14</v>
      </c>
    </row>
    <row r="24" spans="1:17" ht="409.5" x14ac:dyDescent="0.25">
      <c r="A24" s="135">
        <v>17</v>
      </c>
      <c r="B24" s="147" t="s">
        <v>110</v>
      </c>
      <c r="C24" s="148" t="s">
        <v>584</v>
      </c>
      <c r="D24" s="149" t="s">
        <v>585</v>
      </c>
      <c r="E24" s="144" t="s">
        <v>586</v>
      </c>
      <c r="F24" s="144" t="s">
        <v>587</v>
      </c>
      <c r="G24" s="144" t="s">
        <v>588</v>
      </c>
      <c r="H24" s="147" t="s">
        <v>589</v>
      </c>
      <c r="I24" s="144" t="s">
        <v>590</v>
      </c>
      <c r="J24" s="144" t="s">
        <v>591</v>
      </c>
      <c r="K24" s="144" t="s">
        <v>592</v>
      </c>
      <c r="L24" s="148" t="s">
        <v>593</v>
      </c>
      <c r="M24" s="144" t="s">
        <v>594</v>
      </c>
      <c r="N24" s="144" t="s">
        <v>595</v>
      </c>
      <c r="O24" s="144" t="s">
        <v>596</v>
      </c>
      <c r="P24" s="147" t="s">
        <v>372</v>
      </c>
      <c r="Q24" s="135">
        <v>13</v>
      </c>
    </row>
    <row r="25" spans="1:17" ht="409.5" x14ac:dyDescent="0.25">
      <c r="A25" s="135">
        <v>18</v>
      </c>
      <c r="B25" s="147" t="s">
        <v>95</v>
      </c>
      <c r="C25" s="144" t="s">
        <v>464</v>
      </c>
      <c r="D25" s="144" t="s">
        <v>465</v>
      </c>
      <c r="E25" s="144" t="s">
        <v>466</v>
      </c>
      <c r="F25" s="144" t="s">
        <v>467</v>
      </c>
      <c r="G25" s="144" t="s">
        <v>468</v>
      </c>
      <c r="H25" s="144" t="s">
        <v>469</v>
      </c>
      <c r="I25" s="154" t="s">
        <v>470</v>
      </c>
      <c r="J25" s="144" t="s">
        <v>471</v>
      </c>
      <c r="K25" s="147" t="s">
        <v>472</v>
      </c>
      <c r="L25" s="144" t="s">
        <v>473</v>
      </c>
      <c r="M25" s="144" t="s">
        <v>474</v>
      </c>
      <c r="N25" s="144" t="s">
        <v>475</v>
      </c>
      <c r="O25" s="144" t="s">
        <v>476</v>
      </c>
      <c r="P25" s="147" t="s">
        <v>372</v>
      </c>
      <c r="Q25" s="135">
        <v>12</v>
      </c>
    </row>
    <row r="26" spans="1:17" ht="409.5" x14ac:dyDescent="0.25">
      <c r="A26" s="135">
        <v>19</v>
      </c>
      <c r="B26" s="147" t="s">
        <v>87</v>
      </c>
      <c r="C26" s="148" t="s">
        <v>597</v>
      </c>
      <c r="D26" s="148" t="s">
        <v>598</v>
      </c>
      <c r="E26" s="144" t="s">
        <v>599</v>
      </c>
      <c r="F26" s="144" t="s">
        <v>600</v>
      </c>
      <c r="G26" s="144" t="s">
        <v>601</v>
      </c>
      <c r="H26" s="144" t="s">
        <v>602</v>
      </c>
      <c r="I26" s="144" t="s">
        <v>603</v>
      </c>
      <c r="J26" s="144" t="s">
        <v>604</v>
      </c>
      <c r="K26" s="144" t="s">
        <v>605</v>
      </c>
      <c r="L26" s="144" t="s">
        <v>606</v>
      </c>
      <c r="M26" s="144" t="s">
        <v>607</v>
      </c>
      <c r="N26" s="144" t="s">
        <v>608</v>
      </c>
      <c r="O26" s="144" t="s">
        <v>609</v>
      </c>
      <c r="P26" s="147" t="s">
        <v>372</v>
      </c>
      <c r="Q26" s="135">
        <v>11</v>
      </c>
    </row>
    <row r="27" spans="1:17" ht="409.5" x14ac:dyDescent="0.25">
      <c r="A27" s="135">
        <v>20</v>
      </c>
      <c r="B27" s="147" t="s">
        <v>77</v>
      </c>
      <c r="C27" s="155" t="s">
        <v>610</v>
      </c>
      <c r="D27" s="155" t="s">
        <v>611</v>
      </c>
      <c r="E27" s="144" t="s">
        <v>612</v>
      </c>
      <c r="F27" s="151" t="s">
        <v>613</v>
      </c>
      <c r="G27" s="155" t="s">
        <v>614</v>
      </c>
      <c r="H27" s="155" t="s">
        <v>615</v>
      </c>
      <c r="I27" s="151" t="s">
        <v>616</v>
      </c>
      <c r="J27" s="151" t="s">
        <v>617</v>
      </c>
      <c r="K27" s="156" t="s">
        <v>618</v>
      </c>
      <c r="L27" s="148" t="s">
        <v>619</v>
      </c>
      <c r="M27" s="144" t="s">
        <v>620</v>
      </c>
      <c r="N27" s="144" t="s">
        <v>621</v>
      </c>
      <c r="O27" s="144" t="s">
        <v>502</v>
      </c>
      <c r="P27" s="147" t="s">
        <v>372</v>
      </c>
      <c r="Q27" s="135">
        <v>10</v>
      </c>
    </row>
    <row r="28" spans="1:17" ht="409.5" x14ac:dyDescent="0.25">
      <c r="A28" s="135">
        <v>21</v>
      </c>
      <c r="B28" s="142" t="s">
        <v>65</v>
      </c>
      <c r="C28" s="151" t="s">
        <v>622</v>
      </c>
      <c r="D28" s="151" t="s">
        <v>623</v>
      </c>
      <c r="E28" s="151" t="s">
        <v>624</v>
      </c>
      <c r="F28" s="151" t="s">
        <v>625</v>
      </c>
      <c r="G28" s="143" t="s">
        <v>626</v>
      </c>
      <c r="H28" s="143" t="s">
        <v>627</v>
      </c>
      <c r="I28" s="148" t="s">
        <v>628</v>
      </c>
      <c r="J28" s="148" t="s">
        <v>629</v>
      </c>
      <c r="K28" s="148" t="s">
        <v>630</v>
      </c>
      <c r="L28" s="148" t="s">
        <v>631</v>
      </c>
      <c r="M28" s="148" t="s">
        <v>513</v>
      </c>
      <c r="N28" s="143" t="s">
        <v>514</v>
      </c>
      <c r="O28" s="143" t="s">
        <v>632</v>
      </c>
      <c r="P28" s="147" t="s">
        <v>372</v>
      </c>
      <c r="Q28" s="135">
        <v>9</v>
      </c>
    </row>
    <row r="29" spans="1:17" ht="409.5" x14ac:dyDescent="0.25">
      <c r="A29" s="135">
        <v>22</v>
      </c>
      <c r="B29" s="147" t="s">
        <v>516</v>
      </c>
      <c r="C29" s="148" t="s">
        <v>633</v>
      </c>
      <c r="D29" s="148" t="s">
        <v>634</v>
      </c>
      <c r="E29" s="144" t="s">
        <v>635</v>
      </c>
      <c r="F29" s="151" t="s">
        <v>636</v>
      </c>
      <c r="G29" s="151" t="s">
        <v>637</v>
      </c>
      <c r="H29" s="151" t="s">
        <v>638</v>
      </c>
      <c r="I29" s="151" t="s">
        <v>639</v>
      </c>
      <c r="J29" s="151" t="s">
        <v>640</v>
      </c>
      <c r="K29" s="151" t="s">
        <v>641</v>
      </c>
      <c r="L29" s="148" t="s">
        <v>642</v>
      </c>
      <c r="M29" s="154" t="s">
        <v>643</v>
      </c>
      <c r="N29" s="144" t="s">
        <v>644</v>
      </c>
      <c r="O29" s="144" t="s">
        <v>645</v>
      </c>
      <c r="P29" s="147" t="s">
        <v>372</v>
      </c>
      <c r="Q29" s="135">
        <v>8</v>
      </c>
    </row>
    <row r="30" spans="1:17" ht="409.5" x14ac:dyDescent="0.25">
      <c r="A30" s="135">
        <v>23</v>
      </c>
      <c r="B30" s="147" t="s">
        <v>40</v>
      </c>
      <c r="C30" s="151" t="s">
        <v>646</v>
      </c>
      <c r="D30" s="151" t="s">
        <v>647</v>
      </c>
      <c r="E30" s="144" t="s">
        <v>648</v>
      </c>
      <c r="F30" s="151" t="s">
        <v>649</v>
      </c>
      <c r="G30" s="151" t="s">
        <v>650</v>
      </c>
      <c r="H30" s="151" t="s">
        <v>651</v>
      </c>
      <c r="I30" s="151" t="s">
        <v>652</v>
      </c>
      <c r="J30" s="151" t="s">
        <v>653</v>
      </c>
      <c r="K30" s="151" t="s">
        <v>654</v>
      </c>
      <c r="L30" s="151" t="s">
        <v>655</v>
      </c>
      <c r="M30" s="151" t="s">
        <v>656</v>
      </c>
      <c r="N30" s="151" t="s">
        <v>657</v>
      </c>
      <c r="O30" s="151" t="s">
        <v>658</v>
      </c>
      <c r="P30" s="147" t="s">
        <v>372</v>
      </c>
      <c r="Q30" s="135">
        <v>7</v>
      </c>
    </row>
    <row r="31" spans="1:17" ht="409.5" x14ac:dyDescent="0.25">
      <c r="A31" s="135">
        <v>24</v>
      </c>
      <c r="B31" s="147" t="s">
        <v>32</v>
      </c>
      <c r="C31" s="144" t="s">
        <v>659</v>
      </c>
      <c r="D31" s="144" t="s">
        <v>660</v>
      </c>
      <c r="E31" s="144" t="s">
        <v>661</v>
      </c>
      <c r="F31" s="144" t="s">
        <v>662</v>
      </c>
      <c r="G31" s="144" t="s">
        <v>663</v>
      </c>
      <c r="H31" s="144" t="s">
        <v>664</v>
      </c>
      <c r="I31" s="144" t="s">
        <v>665</v>
      </c>
      <c r="J31" s="144" t="s">
        <v>666</v>
      </c>
      <c r="K31" s="144" t="s">
        <v>667</v>
      </c>
      <c r="L31" s="144" t="s">
        <v>668</v>
      </c>
      <c r="M31" s="144" t="s">
        <v>669</v>
      </c>
      <c r="N31" s="151" t="s">
        <v>670</v>
      </c>
      <c r="O31" s="144" t="s">
        <v>671</v>
      </c>
      <c r="P31" s="147" t="s">
        <v>372</v>
      </c>
      <c r="Q31" s="135">
        <v>6</v>
      </c>
    </row>
    <row r="32" spans="1:17" ht="409.5" x14ac:dyDescent="0.25">
      <c r="A32" s="135">
        <v>25</v>
      </c>
      <c r="B32" s="147" t="s">
        <v>556</v>
      </c>
      <c r="C32" s="144" t="s">
        <v>557</v>
      </c>
      <c r="D32" s="144" t="s">
        <v>558</v>
      </c>
      <c r="E32" s="144" t="s">
        <v>559</v>
      </c>
      <c r="F32" s="144" t="s">
        <v>560</v>
      </c>
      <c r="G32" s="144" t="s">
        <v>561</v>
      </c>
      <c r="H32" s="144" t="s">
        <v>562</v>
      </c>
      <c r="I32" s="144" t="s">
        <v>563</v>
      </c>
      <c r="J32" s="144" t="s">
        <v>564</v>
      </c>
      <c r="K32" s="144" t="s">
        <v>565</v>
      </c>
      <c r="L32" s="144" t="s">
        <v>566</v>
      </c>
      <c r="M32" s="144" t="s">
        <v>672</v>
      </c>
      <c r="N32" s="144" t="s">
        <v>568</v>
      </c>
      <c r="O32" s="144" t="s">
        <v>569</v>
      </c>
      <c r="P32" s="147" t="s">
        <v>372</v>
      </c>
      <c r="Q32" s="135">
        <v>5</v>
      </c>
    </row>
    <row r="33" spans="1:17" ht="409.5" x14ac:dyDescent="0.25">
      <c r="A33" s="135">
        <v>26</v>
      </c>
      <c r="B33" s="147" t="s">
        <v>570</v>
      </c>
      <c r="C33" s="144" t="s">
        <v>571</v>
      </c>
      <c r="D33" s="144" t="s">
        <v>572</v>
      </c>
      <c r="E33" s="144" t="s">
        <v>573</v>
      </c>
      <c r="F33" s="144" t="s">
        <v>574</v>
      </c>
      <c r="G33" s="144" t="s">
        <v>575</v>
      </c>
      <c r="H33" s="144" t="s">
        <v>576</v>
      </c>
      <c r="I33" s="144" t="s">
        <v>577</v>
      </c>
      <c r="J33" s="157" t="s">
        <v>673</v>
      </c>
      <c r="K33" s="144" t="s">
        <v>565</v>
      </c>
      <c r="L33" s="144" t="s">
        <v>579</v>
      </c>
      <c r="M33" s="144" t="s">
        <v>580</v>
      </c>
      <c r="N33" s="144" t="s">
        <v>581</v>
      </c>
      <c r="O33" s="144" t="s">
        <v>582</v>
      </c>
      <c r="P33" s="147" t="s">
        <v>372</v>
      </c>
      <c r="Q33" s="135">
        <v>1</v>
      </c>
    </row>
    <row r="34" spans="1:17" x14ac:dyDescent="0.25">
      <c r="A34" s="132"/>
      <c r="B34" s="147"/>
      <c r="C34" s="147"/>
      <c r="D34" s="147"/>
      <c r="E34" s="147"/>
      <c r="F34" s="147"/>
      <c r="G34" s="147"/>
      <c r="H34" s="147"/>
      <c r="I34" s="147"/>
      <c r="J34" s="147"/>
      <c r="K34" s="147"/>
      <c r="L34" s="147"/>
      <c r="M34" s="147"/>
      <c r="N34" s="147"/>
      <c r="O34" s="147"/>
      <c r="P34" s="147"/>
      <c r="Q34" s="132"/>
    </row>
    <row r="35" spans="1:17" x14ac:dyDescent="0.25">
      <c r="A35" s="132"/>
      <c r="B35" s="147"/>
      <c r="C35" s="147"/>
      <c r="D35" s="147"/>
      <c r="E35" s="147"/>
      <c r="F35" s="147"/>
      <c r="G35" s="147"/>
      <c r="H35" s="147"/>
      <c r="I35" s="147"/>
      <c r="J35" s="147"/>
      <c r="K35" s="147"/>
      <c r="L35" s="147"/>
      <c r="M35" s="147"/>
      <c r="N35" s="147"/>
      <c r="O35" s="147"/>
      <c r="P35" s="147"/>
      <c r="Q35" s="132"/>
    </row>
    <row r="36" spans="1:17" x14ac:dyDescent="0.25">
      <c r="A36" s="132"/>
      <c r="B36" s="147"/>
      <c r="C36" s="147"/>
      <c r="D36" s="147"/>
      <c r="E36" s="147"/>
      <c r="F36" s="147"/>
      <c r="G36" s="147"/>
      <c r="H36" s="147"/>
      <c r="I36" s="147"/>
      <c r="J36" s="147"/>
      <c r="K36" s="147"/>
      <c r="L36" s="147"/>
      <c r="M36" s="147"/>
      <c r="N36" s="147"/>
      <c r="O36" s="147"/>
      <c r="P36" s="147"/>
      <c r="Q36" s="132"/>
    </row>
    <row r="67" spans="2:15" ht="409.5" x14ac:dyDescent="0.25">
      <c r="B67" s="142"/>
      <c r="C67" s="151" t="s">
        <v>622</v>
      </c>
      <c r="D67" s="151" t="s">
        <v>623</v>
      </c>
      <c r="E67" s="151" t="s">
        <v>624</v>
      </c>
      <c r="F67" s="151" t="s">
        <v>625</v>
      </c>
      <c r="G67" s="143" t="s">
        <v>626</v>
      </c>
      <c r="H67" s="143" t="s">
        <v>627</v>
      </c>
      <c r="I67" s="148" t="s">
        <v>628</v>
      </c>
      <c r="J67" s="148" t="s">
        <v>629</v>
      </c>
      <c r="K67" s="148" t="s">
        <v>630</v>
      </c>
      <c r="L67" s="148"/>
      <c r="M67" s="148" t="s">
        <v>513</v>
      </c>
      <c r="N67" s="143" t="s">
        <v>514</v>
      </c>
      <c r="O67" s="1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2:C19"/>
  <sheetViews>
    <sheetView tabSelected="1" workbookViewId="0">
      <selection activeCell="Z34" sqref="Z34"/>
    </sheetView>
  </sheetViews>
  <sheetFormatPr baseColWidth="10" defaultRowHeight="15" x14ac:dyDescent="0.25"/>
  <cols>
    <col min="1" max="1" width="21.5703125" customWidth="1"/>
    <col min="2" max="2" width="24.7109375" customWidth="1"/>
    <col min="3" max="3" width="20.42578125" customWidth="1"/>
    <col min="4" max="4" width="2.28515625" customWidth="1"/>
    <col min="5" max="8" width="0.140625" customWidth="1"/>
    <col min="9" max="9" width="4.5703125" customWidth="1"/>
    <col min="19" max="21" width="0.28515625" customWidth="1"/>
  </cols>
  <sheetData>
    <row r="2" spans="1:3" x14ac:dyDescent="0.25">
      <c r="A2" s="58" t="s">
        <v>291</v>
      </c>
      <c r="B2" s="58" t="s">
        <v>292</v>
      </c>
      <c r="C2" s="58" t="s">
        <v>293</v>
      </c>
    </row>
    <row r="3" spans="1:3" x14ac:dyDescent="0.25">
      <c r="A3" s="55" t="s">
        <v>294</v>
      </c>
      <c r="B3" s="55" t="s">
        <v>295</v>
      </c>
      <c r="C3" s="55" t="s">
        <v>296</v>
      </c>
    </row>
    <row r="4" spans="1:3" x14ac:dyDescent="0.25">
      <c r="A4" s="58" t="s">
        <v>297</v>
      </c>
      <c r="B4" s="69">
        <v>20170728</v>
      </c>
      <c r="C4" s="69">
        <v>20170728</v>
      </c>
    </row>
    <row r="5" spans="1:3" x14ac:dyDescent="0.25">
      <c r="A5" s="55" t="s">
        <v>298</v>
      </c>
      <c r="B5" s="70">
        <v>125147</v>
      </c>
      <c r="C5" s="70">
        <v>125410</v>
      </c>
    </row>
    <row r="6" spans="1:3" x14ac:dyDescent="0.25">
      <c r="A6" s="58" t="s">
        <v>299</v>
      </c>
      <c r="B6" s="58" t="s">
        <v>300</v>
      </c>
      <c r="C6" s="58" t="s">
        <v>300</v>
      </c>
    </row>
    <row r="7" spans="1:3" x14ac:dyDescent="0.25">
      <c r="A7" s="55" t="s">
        <v>301</v>
      </c>
      <c r="B7" s="55" t="s">
        <v>302</v>
      </c>
      <c r="C7" s="55" t="s">
        <v>302</v>
      </c>
    </row>
    <row r="8" spans="1:3" x14ac:dyDescent="0.25">
      <c r="A8" s="58" t="s">
        <v>303</v>
      </c>
      <c r="B8" s="58" t="s">
        <v>302</v>
      </c>
      <c r="C8" s="58" t="s">
        <v>302</v>
      </c>
    </row>
    <row r="9" spans="1:3" x14ac:dyDescent="0.25">
      <c r="A9" s="55"/>
      <c r="B9" s="55" t="s">
        <v>304</v>
      </c>
      <c r="C9" s="55" t="s">
        <v>304</v>
      </c>
    </row>
    <row r="10" spans="1:3" x14ac:dyDescent="0.25">
      <c r="A10" s="59"/>
      <c r="B10" s="56">
        <v>0</v>
      </c>
      <c r="C10" s="57">
        <v>0</v>
      </c>
    </row>
    <row r="11" spans="1:3" x14ac:dyDescent="0.25">
      <c r="A11" s="55" t="s">
        <v>305</v>
      </c>
      <c r="B11" s="56" t="s">
        <v>306</v>
      </c>
      <c r="C11" s="57" t="s">
        <v>306</v>
      </c>
    </row>
    <row r="12" spans="1:3" x14ac:dyDescent="0.25">
      <c r="A12" s="60" t="s">
        <v>307</v>
      </c>
      <c r="B12" s="61">
        <v>24.818729504612634</v>
      </c>
      <c r="C12" s="62">
        <v>19.376516149947633</v>
      </c>
    </row>
    <row r="13" spans="1:3" x14ac:dyDescent="0.25">
      <c r="A13" s="63" t="s">
        <v>308</v>
      </c>
      <c r="B13" s="64">
        <v>25.848468153464523</v>
      </c>
      <c r="C13" s="65">
        <v>25.892383307650903</v>
      </c>
    </row>
    <row r="14" spans="1:3" x14ac:dyDescent="0.25">
      <c r="A14" s="60" t="s">
        <v>309</v>
      </c>
      <c r="B14" s="61">
        <v>13.359917333599697</v>
      </c>
      <c r="C14" s="62">
        <v>25.536758459335942</v>
      </c>
    </row>
    <row r="15" spans="1:3" x14ac:dyDescent="0.25">
      <c r="A15" s="63" t="s">
        <v>310</v>
      </c>
      <c r="B15" s="64">
        <v>11.766727028310925</v>
      </c>
      <c r="C15" s="65">
        <v>31.639238771817872</v>
      </c>
    </row>
    <row r="16" spans="1:3" x14ac:dyDescent="0.25">
      <c r="A16" s="60" t="s">
        <v>311</v>
      </c>
      <c r="B16" s="61">
        <v>49.424185609374803</v>
      </c>
      <c r="C16" s="62">
        <v>69.473917257972914</v>
      </c>
    </row>
    <row r="17" spans="1:3" x14ac:dyDescent="0.25">
      <c r="A17" s="63" t="s">
        <v>312</v>
      </c>
      <c r="B17" s="64">
        <v>7.5886987285767873</v>
      </c>
      <c r="C17" s="65">
        <v>58.360630406109053</v>
      </c>
    </row>
    <row r="18" spans="1:3" x14ac:dyDescent="0.25">
      <c r="A18" s="60" t="s">
        <v>313</v>
      </c>
      <c r="B18" s="61">
        <v>31.418399980040206</v>
      </c>
      <c r="C18" s="62">
        <v>38.601510581888249</v>
      </c>
    </row>
    <row r="19" spans="1:3" ht="15.75" thickBot="1" x14ac:dyDescent="0.3">
      <c r="A19" s="66" t="s">
        <v>314</v>
      </c>
      <c r="B19" s="67">
        <v>7.1929149196162143</v>
      </c>
      <c r="C19" s="68">
        <v>33.077882118600485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F129"/>
  <sheetViews>
    <sheetView topLeftCell="Q27" zoomScaleNormal="100" workbookViewId="0">
      <selection activeCell="AI42" sqref="AI42"/>
    </sheetView>
  </sheetViews>
  <sheetFormatPr baseColWidth="10" defaultRowHeight="15" x14ac:dyDescent="0.25"/>
  <cols>
    <col min="1" max="1" width="11.42578125" style="77"/>
    <col min="2" max="2" width="43.28515625" style="77" customWidth="1"/>
    <col min="3" max="5" width="11.42578125" style="77"/>
    <col min="6" max="6" width="17.28515625" style="77" customWidth="1"/>
    <col min="7" max="16384" width="11.42578125" style="77"/>
  </cols>
  <sheetData>
    <row r="1" spans="1:18" ht="78.75" x14ac:dyDescent="0.25">
      <c r="A1" s="73"/>
      <c r="B1" s="73"/>
      <c r="C1" s="74" t="s">
        <v>339</v>
      </c>
      <c r="D1" s="75" t="s">
        <v>320</v>
      </c>
      <c r="E1" s="76" t="s">
        <v>321</v>
      </c>
      <c r="F1" s="75" t="s">
        <v>322</v>
      </c>
      <c r="G1" s="74" t="s">
        <v>319</v>
      </c>
      <c r="H1" s="75" t="s">
        <v>320</v>
      </c>
      <c r="I1" s="76" t="s">
        <v>321</v>
      </c>
      <c r="J1" s="75" t="s">
        <v>322</v>
      </c>
      <c r="K1" s="74" t="s">
        <v>319</v>
      </c>
      <c r="L1" s="75" t="s">
        <v>320</v>
      </c>
      <c r="M1" s="76" t="s">
        <v>321</v>
      </c>
      <c r="N1" s="75" t="s">
        <v>322</v>
      </c>
      <c r="O1" s="74" t="s">
        <v>319</v>
      </c>
      <c r="P1" s="75" t="s">
        <v>320</v>
      </c>
      <c r="Q1" s="76" t="s">
        <v>321</v>
      </c>
      <c r="R1" s="75" t="s">
        <v>322</v>
      </c>
    </row>
    <row r="2" spans="1:18" x14ac:dyDescent="0.25">
      <c r="A2" s="77">
        <v>1</v>
      </c>
      <c r="B2" s="78" t="s">
        <v>323</v>
      </c>
      <c r="C2" s="73">
        <v>60.711874999999999</v>
      </c>
      <c r="D2" s="73">
        <v>24.892762886</v>
      </c>
      <c r="E2" s="73">
        <v>129.22956250000001</v>
      </c>
      <c r="F2" s="73">
        <v>157.09811320000003</v>
      </c>
      <c r="G2" s="73">
        <v>34.692500000000003</v>
      </c>
      <c r="H2" s="73">
        <v>34.334845360000003</v>
      </c>
      <c r="I2" s="73">
        <v>117.9545</v>
      </c>
      <c r="J2" s="73">
        <v>158.22024257999999</v>
      </c>
      <c r="K2" s="73">
        <v>32.090562500000004</v>
      </c>
      <c r="L2" s="73">
        <v>66.952948452000001</v>
      </c>
      <c r="M2" s="73">
        <v>104.9448125</v>
      </c>
      <c r="N2" s="73">
        <v>318.68474392000002</v>
      </c>
      <c r="O2" s="73">
        <v>55.50800000000001</v>
      </c>
      <c r="P2" s="73">
        <v>49.785525772</v>
      </c>
      <c r="Q2" s="73">
        <v>184.73756250000002</v>
      </c>
      <c r="R2" s="73">
        <v>289.50938004000005</v>
      </c>
    </row>
    <row r="3" spans="1:18" x14ac:dyDescent="0.25">
      <c r="A3" s="77">
        <v>2</v>
      </c>
      <c r="B3" s="78" t="s">
        <v>324</v>
      </c>
      <c r="C3" s="73">
        <v>72.077552244000003</v>
      </c>
      <c r="D3" s="73">
        <v>62.691388224000001</v>
      </c>
      <c r="E3" s="73">
        <v>159.72710205999999</v>
      </c>
      <c r="F3" s="73">
        <v>141.77043241199999</v>
      </c>
      <c r="G3" s="73">
        <v>94.446447768000013</v>
      </c>
      <c r="H3" s="73">
        <v>37.223011757999998</v>
      </c>
      <c r="I3" s="73">
        <v>107.05114287000001</v>
      </c>
      <c r="J3" s="73">
        <v>111.39105403800001</v>
      </c>
      <c r="K3" s="73">
        <v>24.854328360000004</v>
      </c>
      <c r="L3" s="73">
        <v>93.057529395000003</v>
      </c>
      <c r="M3" s="73">
        <v>222.59840818999999</v>
      </c>
      <c r="N3" s="73">
        <v>333.04799995200011</v>
      </c>
      <c r="O3" s="73">
        <v>38.524208958000003</v>
      </c>
      <c r="P3" s="73">
        <v>83.261999985000017</v>
      </c>
      <c r="Q3" s="73">
        <v>188.61391839000001</v>
      </c>
      <c r="R3" s="73">
        <v>255.411810774</v>
      </c>
    </row>
    <row r="4" spans="1:18" x14ac:dyDescent="0.25">
      <c r="A4" s="77">
        <v>3</v>
      </c>
      <c r="B4" s="78" t="s">
        <v>325</v>
      </c>
      <c r="C4" s="73">
        <v>25.101044108000004</v>
      </c>
      <c r="D4" s="73">
        <v>60.03926533100001</v>
      </c>
      <c r="E4" s="73">
        <v>155.84938454800002</v>
      </c>
      <c r="F4" s="73">
        <v>253.31031743749998</v>
      </c>
      <c r="G4" s="73">
        <v>71.629808795999992</v>
      </c>
      <c r="H4" s="73">
        <v>45.312653080000004</v>
      </c>
      <c r="I4" s="73">
        <v>78.992153811999998</v>
      </c>
      <c r="J4" s="73">
        <v>234.36711109000001</v>
      </c>
      <c r="K4" s="73">
        <v>91.220867611999978</v>
      </c>
      <c r="L4" s="73">
        <v>73.633061255000015</v>
      </c>
      <c r="M4" s="73">
        <v>168.65892300400003</v>
      </c>
      <c r="N4" s="73">
        <v>333.48853965249998</v>
      </c>
      <c r="O4" s="73">
        <v>45.916544100000003</v>
      </c>
      <c r="P4" s="73">
        <v>82.695591871000005</v>
      </c>
      <c r="Q4" s="73">
        <v>175.59742300100004</v>
      </c>
      <c r="R4" s="73">
        <v>320.71288886000002</v>
      </c>
    </row>
    <row r="5" spans="1:18" x14ac:dyDescent="0.25">
      <c r="A5" s="77">
        <v>4</v>
      </c>
      <c r="B5" s="78" t="s">
        <v>326</v>
      </c>
      <c r="C5" s="73">
        <v>8.6882086980000004</v>
      </c>
      <c r="D5" s="73">
        <v>61.01094827</v>
      </c>
      <c r="E5" s="73">
        <v>150.66457147200001</v>
      </c>
      <c r="F5" s="73">
        <v>228.10318749999999</v>
      </c>
      <c r="G5" s="73">
        <v>52.129252187999995</v>
      </c>
      <c r="H5" s="73">
        <v>94.028637922000001</v>
      </c>
      <c r="I5" s="73">
        <v>176.43614290800005</v>
      </c>
      <c r="J5" s="73">
        <v>229.83781249999998</v>
      </c>
      <c r="K5" s="73">
        <v>28.960695660000003</v>
      </c>
      <c r="L5" s="73">
        <v>66.753155165999999</v>
      </c>
      <c r="M5" s="73">
        <v>153.96861909200001</v>
      </c>
      <c r="N5" s="73">
        <v>400.69837500000006</v>
      </c>
      <c r="O5" s="73">
        <v>12.3082956555</v>
      </c>
      <c r="P5" s="73">
        <v>89.004206887999999</v>
      </c>
      <c r="Q5" s="73">
        <v>192.29557148400005</v>
      </c>
      <c r="R5" s="73">
        <v>312.23250000000007</v>
      </c>
    </row>
    <row r="6" spans="1:18" x14ac:dyDescent="0.25">
      <c r="A6" s="77">
        <v>5</v>
      </c>
      <c r="B6" s="78" t="s">
        <v>327</v>
      </c>
      <c r="C6" s="73">
        <v>35.848916676999998</v>
      </c>
      <c r="D6" s="73">
        <v>7.9297142880000004</v>
      </c>
      <c r="E6" s="73">
        <v>86.423848093999979</v>
      </c>
      <c r="F6" s="73">
        <v>196.44628125</v>
      </c>
      <c r="G6" s="73">
        <v>37.005333344</v>
      </c>
      <c r="H6" s="73">
        <v>17.181047624000001</v>
      </c>
      <c r="I6" s="73">
        <v>142.28316454499998</v>
      </c>
      <c r="J6" s="73">
        <v>253.68890624999997</v>
      </c>
      <c r="K6" s="73">
        <v>37.005333344</v>
      </c>
      <c r="L6" s="73">
        <v>21.145904768000005</v>
      </c>
      <c r="M6" s="73">
        <v>135.959468343</v>
      </c>
      <c r="N6" s="73">
        <v>369.47512500000011</v>
      </c>
      <c r="O6" s="73">
        <v>12.1423750035</v>
      </c>
      <c r="P6" s="73">
        <v>13.216190480000002</v>
      </c>
      <c r="Q6" s="73">
        <v>104.34098733299999</v>
      </c>
      <c r="R6" s="73">
        <v>379.88287500000007</v>
      </c>
    </row>
    <row r="7" spans="1:18" x14ac:dyDescent="0.25">
      <c r="A7" s="77">
        <v>6</v>
      </c>
      <c r="B7" s="78" t="s">
        <v>328</v>
      </c>
      <c r="C7" s="73">
        <v>45.748351650000004</v>
      </c>
      <c r="D7" s="73">
        <v>24.221672728000001</v>
      </c>
      <c r="E7" s="73">
        <v>88.7397631515</v>
      </c>
      <c r="F7" s="73">
        <v>151.93169071799997</v>
      </c>
      <c r="G7" s="73">
        <v>32.023846155000001</v>
      </c>
      <c r="H7" s="73">
        <v>133.21920000400002</v>
      </c>
      <c r="I7" s="73">
        <v>129.275210517</v>
      </c>
      <c r="J7" s="73">
        <v>187.98327834600002</v>
      </c>
      <c r="K7" s="73">
        <v>37.513648353000001</v>
      </c>
      <c r="L7" s="73">
        <v>49.957200001499999</v>
      </c>
      <c r="M7" s="73">
        <v>124.89299999099998</v>
      </c>
      <c r="N7" s="73">
        <v>491.84665978200007</v>
      </c>
      <c r="O7" s="73">
        <v>69.537494508000009</v>
      </c>
      <c r="P7" s="73">
        <v>69.637309092999999</v>
      </c>
      <c r="Q7" s="73">
        <v>162.14178946200002</v>
      </c>
      <c r="R7" s="73">
        <v>338.19822679599997</v>
      </c>
    </row>
    <row r="8" spans="1:18" x14ac:dyDescent="0.25">
      <c r="A8" s="77">
        <v>7</v>
      </c>
      <c r="B8" s="78" t="s">
        <v>329</v>
      </c>
      <c r="C8" s="73">
        <v>29.914491029999997</v>
      </c>
      <c r="D8" s="73">
        <v>40.677618335999995</v>
      </c>
      <c r="E8" s="73">
        <v>191.41676288199997</v>
      </c>
      <c r="F8" s="73">
        <v>221.795795758</v>
      </c>
      <c r="G8" s="73">
        <v>36.894538937</v>
      </c>
      <c r="H8" s="73">
        <v>77.541709953000009</v>
      </c>
      <c r="I8" s="73">
        <v>260.94482473599999</v>
      </c>
      <c r="J8" s="73">
        <v>286.27955746400005</v>
      </c>
      <c r="K8" s="73">
        <v>66.809029966999987</v>
      </c>
      <c r="L8" s="73">
        <v>26.694687033000001</v>
      </c>
      <c r="M8" s="73">
        <v>215.45115463400001</v>
      </c>
      <c r="N8" s="73">
        <v>338.0082893820001</v>
      </c>
      <c r="O8" s="73">
        <v>37.891688638000005</v>
      </c>
      <c r="P8" s="73">
        <v>36.864091617</v>
      </c>
      <c r="Q8" s="73">
        <v>238.62717525199994</v>
      </c>
      <c r="R8" s="73">
        <v>289.8226212940001</v>
      </c>
    </row>
    <row r="9" spans="1:18" x14ac:dyDescent="0.25">
      <c r="A9" s="77">
        <v>8</v>
      </c>
      <c r="B9" s="78" t="s">
        <v>330</v>
      </c>
      <c r="C9" s="73">
        <v>22.579525424</v>
      </c>
      <c r="D9" s="73">
        <v>72.707661981000001</v>
      </c>
      <c r="E9" s="73">
        <v>85.033531920000001</v>
      </c>
      <c r="F9" s="73">
        <v>218.99046576000001</v>
      </c>
      <c r="G9" s="73">
        <v>22.579525424</v>
      </c>
      <c r="H9" s="73">
        <v>82.08929578499999</v>
      </c>
      <c r="I9" s="73">
        <v>85.033531920000001</v>
      </c>
      <c r="J9" s="73">
        <v>125.463287675</v>
      </c>
      <c r="K9" s="73">
        <v>104.430305086</v>
      </c>
      <c r="L9" s="73">
        <v>56.289802823999999</v>
      </c>
      <c r="M9" s="73">
        <v>56.689021279999999</v>
      </c>
      <c r="N9" s="73">
        <v>570.28767125000002</v>
      </c>
      <c r="O9" s="73">
        <v>5.644881356</v>
      </c>
      <c r="P9" s="73">
        <v>138.37909860900001</v>
      </c>
      <c r="Q9" s="73">
        <v>152.35174469</v>
      </c>
      <c r="R9" s="73">
        <v>367.26526028500001</v>
      </c>
    </row>
    <row r="10" spans="1:18" x14ac:dyDescent="0.25">
      <c r="A10" s="77">
        <v>9</v>
      </c>
      <c r="B10" s="78" t="s">
        <v>331</v>
      </c>
      <c r="C10" s="73">
        <v>46.528764707000001</v>
      </c>
      <c r="D10" s="73">
        <v>40.288064520000006</v>
      </c>
      <c r="E10" s="73">
        <v>318.97554933599997</v>
      </c>
      <c r="F10" s="73">
        <v>286.710887034</v>
      </c>
      <c r="G10" s="73">
        <v>166.52400000400002</v>
      </c>
      <c r="H10" s="73">
        <v>29.544580648</v>
      </c>
      <c r="I10" s="73">
        <v>368.22912680699994</v>
      </c>
      <c r="J10" s="73">
        <v>430.06633055100002</v>
      </c>
      <c r="K10" s="73">
        <v>132.23964706200002</v>
      </c>
      <c r="L10" s="73">
        <v>182.63922582400005</v>
      </c>
      <c r="M10" s="73">
        <v>241.577070453</v>
      </c>
      <c r="N10" s="73">
        <v>424.27419141899998</v>
      </c>
      <c r="O10" s="73">
        <v>67.344264707500002</v>
      </c>
      <c r="P10" s="73">
        <v>128.92180646400001</v>
      </c>
      <c r="Q10" s="73">
        <v>250.95870425699999</v>
      </c>
      <c r="R10" s="73">
        <v>410.51786098050002</v>
      </c>
    </row>
    <row r="11" spans="1:18" x14ac:dyDescent="0.25">
      <c r="A11" s="77">
        <v>10</v>
      </c>
      <c r="B11" s="78" t="s">
        <v>332</v>
      </c>
      <c r="C11" s="73">
        <v>41.906701986000002</v>
      </c>
      <c r="D11" s="73">
        <v>14.802133332</v>
      </c>
      <c r="E11" s="73">
        <v>139.8995232995</v>
      </c>
      <c r="F11" s="73">
        <v>253.64072224050003</v>
      </c>
      <c r="G11" s="73">
        <v>51.831973509000001</v>
      </c>
      <c r="H11" s="73">
        <v>30.221022219500004</v>
      </c>
      <c r="I11" s="73">
        <v>112.306883756</v>
      </c>
      <c r="J11" s="73">
        <v>315.31627780050007</v>
      </c>
      <c r="K11" s="73">
        <v>61.757245032</v>
      </c>
      <c r="L11" s="73">
        <v>41.322622218500008</v>
      </c>
      <c r="M11" s="73">
        <v>179.11011633499999</v>
      </c>
      <c r="N11" s="73">
        <v>283.707555576</v>
      </c>
      <c r="O11" s="73">
        <v>21.504754966500002</v>
      </c>
      <c r="P11" s="73">
        <v>43.172888885000006</v>
      </c>
      <c r="Q11" s="73">
        <v>197.02112796850002</v>
      </c>
      <c r="R11" s="73">
        <v>239.76372223950005</v>
      </c>
    </row>
    <row r="12" spans="1:18" x14ac:dyDescent="0.25">
      <c r="A12" s="77">
        <v>11</v>
      </c>
      <c r="B12" s="78" t="s">
        <v>333</v>
      </c>
      <c r="C12" s="73">
        <v>24.251067960000004</v>
      </c>
      <c r="D12" s="73">
        <v>30.066833341999995</v>
      </c>
      <c r="E12" s="73">
        <v>139.62396921400003</v>
      </c>
      <c r="F12" s="73">
        <v>233.52773954399996</v>
      </c>
      <c r="G12" s="73">
        <v>53.352349512000018</v>
      </c>
      <c r="H12" s="73">
        <v>21.971916672999999</v>
      </c>
      <c r="I12" s="73">
        <v>144.10730767500002</v>
      </c>
      <c r="J12" s="73">
        <v>213.32808274799999</v>
      </c>
      <c r="K12" s="73">
        <v>63.86114562800001</v>
      </c>
      <c r="L12" s="73">
        <v>74.010666688000001</v>
      </c>
      <c r="M12" s="73">
        <v>171.64781536400002</v>
      </c>
      <c r="N12" s="73">
        <v>340.930792752</v>
      </c>
      <c r="O12" s="73">
        <v>49.310504852000008</v>
      </c>
      <c r="P12" s="73">
        <v>47.413083347000004</v>
      </c>
      <c r="Q12" s="73">
        <v>198.86808459150001</v>
      </c>
      <c r="R12" s="73">
        <v>291.17066259599994</v>
      </c>
    </row>
    <row r="13" spans="1:18" x14ac:dyDescent="0.25">
      <c r="A13" s="77">
        <v>12</v>
      </c>
      <c r="B13" s="78" t="s">
        <v>334</v>
      </c>
      <c r="C13" s="73">
        <v>45.043377059999997</v>
      </c>
      <c r="D13" s="73">
        <v>73.014369222000013</v>
      </c>
      <c r="E13" s="73">
        <v>148.38772283999998</v>
      </c>
      <c r="F13" s="73">
        <v>232.12436362800003</v>
      </c>
      <c r="G13" s="73">
        <v>73.707344280000001</v>
      </c>
      <c r="H13" s="73">
        <v>60.204830762</v>
      </c>
      <c r="I13" s="73">
        <v>164.87524759999999</v>
      </c>
      <c r="J13" s="73">
        <v>241.37569696099996</v>
      </c>
      <c r="K13" s="73">
        <v>88.721803300000005</v>
      </c>
      <c r="L13" s="73">
        <v>131.93824613800004</v>
      </c>
      <c r="M13" s="73">
        <v>197.85029711999999</v>
      </c>
      <c r="N13" s="73">
        <v>418.83309089399989</v>
      </c>
      <c r="O13" s="73">
        <v>50.503180340000007</v>
      </c>
      <c r="P13" s="73">
        <v>78.138184605999996</v>
      </c>
      <c r="Q13" s="73">
        <v>182.18714859799999</v>
      </c>
      <c r="R13" s="73">
        <v>400.33042422800003</v>
      </c>
    </row>
    <row r="14" spans="1:18" x14ac:dyDescent="0.25">
      <c r="A14" s="77">
        <v>13</v>
      </c>
      <c r="B14" s="78" t="s">
        <v>335</v>
      </c>
      <c r="C14" s="73">
        <v>4.3822105259999997</v>
      </c>
      <c r="D14" s="73">
        <v>66.6096</v>
      </c>
      <c r="E14" s="73">
        <v>195.91058820000001</v>
      </c>
      <c r="F14" s="73">
        <v>171.149666642</v>
      </c>
      <c r="G14" s="73">
        <v>28.484368418999999</v>
      </c>
      <c r="H14" s="73">
        <v>39.965760000000003</v>
      </c>
      <c r="I14" s="73">
        <v>267.74447053999995</v>
      </c>
      <c r="J14" s="73">
        <v>323.79666662000005</v>
      </c>
      <c r="K14" s="73">
        <v>81.070894730999981</v>
      </c>
      <c r="L14" s="73">
        <v>6.6609600000000002</v>
      </c>
      <c r="M14" s="73">
        <v>306.92658818000007</v>
      </c>
      <c r="N14" s="73">
        <v>367.74049994699993</v>
      </c>
      <c r="O14" s="73">
        <v>37.248789471000002</v>
      </c>
      <c r="P14" s="73">
        <v>56.618160000000003</v>
      </c>
      <c r="Q14" s="73">
        <v>264.47929406999998</v>
      </c>
      <c r="R14" s="73">
        <v>344.61216661699996</v>
      </c>
    </row>
    <row r="15" spans="1:18" x14ac:dyDescent="0.25">
      <c r="A15" s="77">
        <v>14</v>
      </c>
      <c r="B15" s="78" t="s">
        <v>336</v>
      </c>
      <c r="C15" s="73">
        <v>0</v>
      </c>
      <c r="D15" s="73">
        <v>34.453241376000001</v>
      </c>
      <c r="E15" s="73">
        <v>102.22265345000001</v>
      </c>
      <c r="F15" s="73">
        <v>178.98051962700001</v>
      </c>
      <c r="G15" s="73">
        <v>59.650388064000012</v>
      </c>
      <c r="H15" s="73">
        <v>14.355517239999999</v>
      </c>
      <c r="I15" s="73">
        <v>151.68522769999998</v>
      </c>
      <c r="J15" s="73">
        <v>116.69792122199999</v>
      </c>
      <c r="K15" s="73">
        <v>111.84447762000002</v>
      </c>
      <c r="L15" s="73">
        <v>37.324344824000001</v>
      </c>
      <c r="M15" s="73">
        <v>135.19770295000001</v>
      </c>
      <c r="N15" s="73">
        <v>343.53770067599999</v>
      </c>
      <c r="O15" s="73">
        <v>47.223223884000006</v>
      </c>
      <c r="P15" s="73">
        <v>25.839931031999999</v>
      </c>
      <c r="Q15" s="73">
        <v>167.3483762125</v>
      </c>
      <c r="R15" s="73">
        <v>277.97707077600001</v>
      </c>
    </row>
    <row r="16" spans="1:18" x14ac:dyDescent="0.25">
      <c r="A16" s="77">
        <v>15</v>
      </c>
      <c r="B16" s="78" t="s">
        <v>337</v>
      </c>
      <c r="C16" s="73">
        <v>44.288297850000006</v>
      </c>
      <c r="D16" s="73">
        <v>80.215829275999994</v>
      </c>
      <c r="E16" s="73">
        <v>223.25195605200008</v>
      </c>
      <c r="F16" s="73">
        <v>196.52832429599999</v>
      </c>
      <c r="G16" s="73">
        <v>71.747042517000011</v>
      </c>
      <c r="H16" s="73">
        <v>76.154268300000012</v>
      </c>
      <c r="I16" s="73">
        <v>195.80294506200002</v>
      </c>
      <c r="J16" s="73">
        <v>287.29140536400001</v>
      </c>
      <c r="K16" s="73">
        <v>49.602893592000008</v>
      </c>
      <c r="L16" s="73">
        <v>142.15463416</v>
      </c>
      <c r="M16" s="73">
        <v>234.23156044799998</v>
      </c>
      <c r="N16" s="73">
        <v>327.79724319600001</v>
      </c>
      <c r="O16" s="73">
        <v>46.059829764</v>
      </c>
      <c r="P16" s="73">
        <v>143.170024404</v>
      </c>
      <c r="Q16" s="73">
        <v>200.37778022700004</v>
      </c>
      <c r="R16" s="73">
        <v>275.28967563600003</v>
      </c>
    </row>
    <row r="17" spans="1:32" x14ac:dyDescent="0.25">
      <c r="A17" s="77">
        <v>16</v>
      </c>
      <c r="B17" s="78" t="s">
        <v>338</v>
      </c>
      <c r="C17" s="73">
        <v>6.283924528</v>
      </c>
      <c r="D17" s="73">
        <v>81.059301579999982</v>
      </c>
      <c r="E17" s="73">
        <v>136.78757150249999</v>
      </c>
      <c r="F17" s="73">
        <v>225.10358877600007</v>
      </c>
      <c r="G17" s="73">
        <v>36.918056602</v>
      </c>
      <c r="H17" s="73">
        <v>57.270158725000002</v>
      </c>
      <c r="I17" s="73">
        <v>129.25434292700001</v>
      </c>
      <c r="J17" s="73">
        <v>216.54701961200004</v>
      </c>
      <c r="K17" s="73">
        <v>83.261999996000014</v>
      </c>
      <c r="L17" s="73">
        <v>58.591777772499995</v>
      </c>
      <c r="M17" s="73">
        <v>168.90291437699997</v>
      </c>
      <c r="N17" s="73">
        <v>339.62997604799995</v>
      </c>
      <c r="O17" s="73">
        <v>44.772962262</v>
      </c>
      <c r="P17" s="73">
        <v>47.578285709999996</v>
      </c>
      <c r="Q17" s="73">
        <v>169.69588580599998</v>
      </c>
      <c r="R17" s="73">
        <v>301.45451362400007</v>
      </c>
    </row>
    <row r="20" spans="1:32" ht="26.25" x14ac:dyDescent="0.4">
      <c r="U20" s="225" t="s">
        <v>347</v>
      </c>
      <c r="V20" s="226"/>
      <c r="W20" s="226"/>
      <c r="X20" s="226"/>
    </row>
    <row r="23" spans="1:32" ht="26.25" x14ac:dyDescent="0.4">
      <c r="M23" s="225" t="s">
        <v>288</v>
      </c>
      <c r="N23" s="226"/>
      <c r="O23" s="226"/>
      <c r="P23" s="226"/>
      <c r="Q23" s="226"/>
      <c r="R23" s="226"/>
      <c r="S23" s="226"/>
      <c r="T23" s="226"/>
      <c r="Y23" s="225" t="s">
        <v>346</v>
      </c>
      <c r="Z23" s="226"/>
      <c r="AA23" s="226"/>
      <c r="AB23" s="226"/>
      <c r="AC23" s="226"/>
      <c r="AD23" s="226"/>
      <c r="AE23" s="226"/>
      <c r="AF23" s="226"/>
    </row>
    <row r="24" spans="1:32" hidden="1" x14ac:dyDescent="0.25"/>
    <row r="25" spans="1:32" hidden="1" x14ac:dyDescent="0.25"/>
    <row r="26" spans="1:32" hidden="1" x14ac:dyDescent="0.25"/>
    <row r="27" spans="1:32" x14ac:dyDescent="0.25">
      <c r="B27" s="77" t="s">
        <v>342</v>
      </c>
      <c r="C27" s="77" t="s">
        <v>340</v>
      </c>
      <c r="D27" s="77" t="s">
        <v>341</v>
      </c>
      <c r="F27" s="77" t="s">
        <v>343</v>
      </c>
      <c r="G27" s="77" t="s">
        <v>340</v>
      </c>
      <c r="H27" s="77" t="s">
        <v>341</v>
      </c>
    </row>
    <row r="28" spans="1:32" x14ac:dyDescent="0.25">
      <c r="A28" s="77">
        <v>1</v>
      </c>
      <c r="B28" s="78" t="s">
        <v>323</v>
      </c>
      <c r="C28" s="73">
        <f>IF(D2-C2&lt;-200,-200,IF(D2-C2&gt;200,200,D2-C2))</f>
        <v>-35.819112113999999</v>
      </c>
      <c r="D28" s="73">
        <f>IF(L2-K2&lt;-200,-200,IF(L2-K2&gt;200,200,L2-K2))</f>
        <v>34.862385951999997</v>
      </c>
      <c r="E28" s="77">
        <v>1</v>
      </c>
      <c r="F28" s="78" t="s">
        <v>323</v>
      </c>
      <c r="G28" s="73">
        <f>IF(H2-G2&lt;-200,-200,IF(H2-G2&gt;200,200,H2-G2))</f>
        <v>-0.3576546399999998</v>
      </c>
      <c r="H28" s="73">
        <f>IF(P2-O2&lt;-200,-200,IF(P2-O2&gt;200,200,P2-O2))</f>
        <v>-5.72247422800001</v>
      </c>
    </row>
    <row r="29" spans="1:32" x14ac:dyDescent="0.25">
      <c r="A29" s="77">
        <v>2</v>
      </c>
      <c r="B29" s="78" t="s">
        <v>324</v>
      </c>
      <c r="C29" s="73">
        <f t="shared" ref="C29:C43" si="0">IF(D3-C3&lt;-200,-200,IF(D3-C3&gt;200,200,D3-C3))</f>
        <v>-9.3861640200000025</v>
      </c>
      <c r="D29" s="73">
        <f t="shared" ref="D29:D43" si="1">IF(L3-K3&lt;-200,-200,IF(L3-K3&gt;200,200,L3-K3))</f>
        <v>68.203201035000006</v>
      </c>
      <c r="E29" s="77">
        <v>2</v>
      </c>
      <c r="F29" s="78" t="s">
        <v>324</v>
      </c>
      <c r="G29" s="73">
        <f t="shared" ref="G29:G43" si="2">IF(H3-G3&lt;-200,-200,IF(H3-G3&gt;200,200,H3-G3))</f>
        <v>-57.223436010000015</v>
      </c>
      <c r="H29" s="73">
        <f t="shared" ref="H29:H43" si="3">IF(P3-O3&lt;-200,-200,IF(P3-O3&gt;200,200,P3-O3))</f>
        <v>44.737791027000014</v>
      </c>
    </row>
    <row r="30" spans="1:32" x14ac:dyDescent="0.25">
      <c r="A30" s="77">
        <v>3</v>
      </c>
      <c r="B30" s="78" t="s">
        <v>325</v>
      </c>
      <c r="C30" s="73">
        <f t="shared" si="0"/>
        <v>34.938221223000006</v>
      </c>
      <c r="D30" s="73">
        <f t="shared" si="1"/>
        <v>-17.587806356999963</v>
      </c>
      <c r="E30" s="77">
        <v>3</v>
      </c>
      <c r="F30" s="78" t="s">
        <v>325</v>
      </c>
      <c r="G30" s="73">
        <f t="shared" si="2"/>
        <v>-26.317155715999988</v>
      </c>
      <c r="H30" s="73">
        <f t="shared" si="3"/>
        <v>36.779047771000002</v>
      </c>
    </row>
    <row r="31" spans="1:32" x14ac:dyDescent="0.25">
      <c r="A31" s="77">
        <v>4</v>
      </c>
      <c r="B31" s="78" t="s">
        <v>326</v>
      </c>
      <c r="C31" s="73">
        <f t="shared" si="0"/>
        <v>52.322739572000003</v>
      </c>
      <c r="D31" s="73">
        <f t="shared" si="1"/>
        <v>37.792459506</v>
      </c>
      <c r="E31" s="77">
        <v>4</v>
      </c>
      <c r="F31" s="78" t="s">
        <v>326</v>
      </c>
      <c r="G31" s="73">
        <f t="shared" si="2"/>
        <v>41.899385734000006</v>
      </c>
      <c r="H31" s="73">
        <f t="shared" si="3"/>
        <v>76.695911232499995</v>
      </c>
    </row>
    <row r="32" spans="1:32" x14ac:dyDescent="0.25">
      <c r="A32" s="77">
        <v>5</v>
      </c>
      <c r="B32" s="78" t="s">
        <v>327</v>
      </c>
      <c r="C32" s="73">
        <f t="shared" si="0"/>
        <v>-27.919202388999999</v>
      </c>
      <c r="D32" s="73">
        <f t="shared" si="1"/>
        <v>-15.859428575999996</v>
      </c>
      <c r="E32" s="77">
        <v>5</v>
      </c>
      <c r="F32" s="78" t="s">
        <v>327</v>
      </c>
      <c r="G32" s="73">
        <f t="shared" si="2"/>
        <v>-19.824285719999999</v>
      </c>
      <c r="H32" s="73">
        <f t="shared" si="3"/>
        <v>1.0738154765000019</v>
      </c>
    </row>
    <row r="33" spans="1:8" x14ac:dyDescent="0.25">
      <c r="A33" s="77">
        <v>6</v>
      </c>
      <c r="B33" s="78" t="s">
        <v>328</v>
      </c>
      <c r="C33" s="73">
        <f t="shared" si="0"/>
        <v>-21.526678922000002</v>
      </c>
      <c r="D33" s="73">
        <f t="shared" si="1"/>
        <v>12.443551648499998</v>
      </c>
      <c r="E33" s="77">
        <v>6</v>
      </c>
      <c r="F33" s="78" t="s">
        <v>328</v>
      </c>
      <c r="G33" s="73">
        <f t="shared" si="2"/>
        <v>101.19535384900001</v>
      </c>
      <c r="H33" s="73">
        <f t="shared" si="3"/>
        <v>9.9814584999990075E-2</v>
      </c>
    </row>
    <row r="34" spans="1:8" x14ac:dyDescent="0.25">
      <c r="A34" s="77">
        <v>7</v>
      </c>
      <c r="B34" s="78" t="s">
        <v>329</v>
      </c>
      <c r="C34" s="73">
        <f t="shared" si="0"/>
        <v>10.763127305999998</v>
      </c>
      <c r="D34" s="73">
        <f t="shared" si="1"/>
        <v>-40.114342933999986</v>
      </c>
      <c r="E34" s="77">
        <v>7</v>
      </c>
      <c r="F34" s="78" t="s">
        <v>329</v>
      </c>
      <c r="G34" s="73">
        <f t="shared" si="2"/>
        <v>40.647171016000009</v>
      </c>
      <c r="H34" s="73">
        <f t="shared" si="3"/>
        <v>-1.0275970210000054</v>
      </c>
    </row>
    <row r="35" spans="1:8" x14ac:dyDescent="0.25">
      <c r="A35" s="77">
        <v>8</v>
      </c>
      <c r="B35" s="78" t="s">
        <v>330</v>
      </c>
      <c r="C35" s="73">
        <f t="shared" si="0"/>
        <v>50.128136557000005</v>
      </c>
      <c r="D35" s="73">
        <f t="shared" si="1"/>
        <v>-48.140502262000005</v>
      </c>
      <c r="E35" s="77">
        <v>8</v>
      </c>
      <c r="F35" s="78" t="s">
        <v>330</v>
      </c>
      <c r="G35" s="73">
        <f t="shared" si="2"/>
        <v>59.509770360999994</v>
      </c>
      <c r="H35" s="73">
        <f t="shared" si="3"/>
        <v>132.734217253</v>
      </c>
    </row>
    <row r="36" spans="1:8" x14ac:dyDescent="0.25">
      <c r="A36" s="77">
        <v>9</v>
      </c>
      <c r="B36" s="78" t="s">
        <v>331</v>
      </c>
      <c r="C36" s="73">
        <f t="shared" si="0"/>
        <v>-6.2407001869999945</v>
      </c>
      <c r="D36" s="73">
        <f t="shared" si="1"/>
        <v>50.399578762000033</v>
      </c>
      <c r="E36" s="77">
        <v>9</v>
      </c>
      <c r="F36" s="78" t="s">
        <v>331</v>
      </c>
      <c r="G36" s="73">
        <f t="shared" si="2"/>
        <v>-136.97941935600002</v>
      </c>
      <c r="H36" s="73">
        <f t="shared" si="3"/>
        <v>61.577541756500011</v>
      </c>
    </row>
    <row r="37" spans="1:8" x14ac:dyDescent="0.25">
      <c r="A37" s="77">
        <v>10</v>
      </c>
      <c r="B37" s="78" t="s">
        <v>332</v>
      </c>
      <c r="C37" s="73">
        <f t="shared" si="0"/>
        <v>-27.104568654000001</v>
      </c>
      <c r="D37" s="73">
        <f t="shared" si="1"/>
        <v>-20.434622813499992</v>
      </c>
      <c r="E37" s="77">
        <v>10</v>
      </c>
      <c r="F37" s="78" t="s">
        <v>332</v>
      </c>
      <c r="G37" s="73">
        <f t="shared" si="2"/>
        <v>-21.610951289499997</v>
      </c>
      <c r="H37" s="73">
        <f t="shared" si="3"/>
        <v>21.668133918500004</v>
      </c>
    </row>
    <row r="38" spans="1:8" x14ac:dyDescent="0.25">
      <c r="A38" s="77">
        <v>11</v>
      </c>
      <c r="B38" s="78" t="s">
        <v>333</v>
      </c>
      <c r="C38" s="73">
        <f t="shared" si="0"/>
        <v>5.8157653819999915</v>
      </c>
      <c r="D38" s="73">
        <f t="shared" si="1"/>
        <v>10.149521059999991</v>
      </c>
      <c r="E38" s="77">
        <v>11</v>
      </c>
      <c r="F38" s="78" t="s">
        <v>333</v>
      </c>
      <c r="G38" s="73">
        <f t="shared" si="2"/>
        <v>-31.380432839000019</v>
      </c>
      <c r="H38" s="73">
        <f t="shared" si="3"/>
        <v>-1.8974215050000041</v>
      </c>
    </row>
    <row r="39" spans="1:8" x14ac:dyDescent="0.25">
      <c r="A39" s="77">
        <v>12</v>
      </c>
      <c r="B39" s="78" t="s">
        <v>334</v>
      </c>
      <c r="C39" s="73">
        <f t="shared" si="0"/>
        <v>27.970992162000016</v>
      </c>
      <c r="D39" s="73">
        <f t="shared" si="1"/>
        <v>43.216442838000034</v>
      </c>
      <c r="E39" s="77">
        <v>12</v>
      </c>
      <c r="F39" s="78" t="s">
        <v>334</v>
      </c>
      <c r="G39" s="73">
        <f t="shared" si="2"/>
        <v>-13.502513518000001</v>
      </c>
      <c r="H39" s="73">
        <f t="shared" si="3"/>
        <v>27.635004265999989</v>
      </c>
    </row>
    <row r="40" spans="1:8" x14ac:dyDescent="0.25">
      <c r="A40" s="77">
        <v>13</v>
      </c>
      <c r="B40" s="78" t="s">
        <v>335</v>
      </c>
      <c r="C40" s="73">
        <f t="shared" si="0"/>
        <v>62.227389473999999</v>
      </c>
      <c r="D40" s="73">
        <f t="shared" si="1"/>
        <v>-74.409934730999979</v>
      </c>
      <c r="E40" s="77">
        <v>13</v>
      </c>
      <c r="F40" s="78" t="s">
        <v>335</v>
      </c>
      <c r="G40" s="73">
        <f t="shared" si="2"/>
        <v>11.481391581000004</v>
      </c>
      <c r="H40" s="73">
        <f t="shared" si="3"/>
        <v>19.369370529000001</v>
      </c>
    </row>
    <row r="41" spans="1:8" x14ac:dyDescent="0.25">
      <c r="A41" s="77">
        <v>14</v>
      </c>
      <c r="B41" s="78" t="s">
        <v>336</v>
      </c>
      <c r="C41" s="73">
        <f t="shared" si="0"/>
        <v>34.453241376000001</v>
      </c>
      <c r="D41" s="73">
        <f t="shared" si="1"/>
        <v>-74.520132796000013</v>
      </c>
      <c r="E41" s="77">
        <v>14</v>
      </c>
      <c r="F41" s="78" t="s">
        <v>336</v>
      </c>
      <c r="G41" s="73">
        <f t="shared" si="2"/>
        <v>-45.294870824000014</v>
      </c>
      <c r="H41" s="73">
        <f t="shared" si="3"/>
        <v>-21.383292852000007</v>
      </c>
    </row>
    <row r="42" spans="1:8" x14ac:dyDescent="0.25">
      <c r="A42" s="77">
        <v>15</v>
      </c>
      <c r="B42" s="78" t="s">
        <v>337</v>
      </c>
      <c r="C42" s="73">
        <f t="shared" si="0"/>
        <v>35.927531425999987</v>
      </c>
      <c r="D42" s="73">
        <f t="shared" si="1"/>
        <v>92.551740567999985</v>
      </c>
      <c r="E42" s="77">
        <v>15</v>
      </c>
      <c r="F42" s="78" t="s">
        <v>337</v>
      </c>
      <c r="G42" s="73">
        <f t="shared" si="2"/>
        <v>4.4072257830000012</v>
      </c>
      <c r="H42" s="73">
        <f t="shared" si="3"/>
        <v>97.110194640000003</v>
      </c>
    </row>
    <row r="43" spans="1:8" x14ac:dyDescent="0.25">
      <c r="A43" s="77">
        <v>16</v>
      </c>
      <c r="B43" s="78" t="s">
        <v>338</v>
      </c>
      <c r="C43" s="73">
        <f t="shared" si="0"/>
        <v>74.775377051999982</v>
      </c>
      <c r="D43" s="73">
        <f t="shared" si="1"/>
        <v>-24.670222223500019</v>
      </c>
      <c r="E43" s="77">
        <v>16</v>
      </c>
      <c r="F43" s="78" t="s">
        <v>338</v>
      </c>
      <c r="G43" s="73">
        <f t="shared" si="2"/>
        <v>20.352102123000002</v>
      </c>
      <c r="H43" s="73">
        <f t="shared" si="3"/>
        <v>2.8053234479999958</v>
      </c>
    </row>
    <row r="49" spans="1:8" x14ac:dyDescent="0.25">
      <c r="B49" s="77" t="s">
        <v>344</v>
      </c>
      <c r="C49" s="77" t="s">
        <v>340</v>
      </c>
      <c r="D49" s="77" t="s">
        <v>341</v>
      </c>
      <c r="F49" s="77" t="s">
        <v>345</v>
      </c>
      <c r="G49" s="77" t="s">
        <v>340</v>
      </c>
      <c r="H49" s="77" t="s">
        <v>341</v>
      </c>
    </row>
    <row r="50" spans="1:8" x14ac:dyDescent="0.25">
      <c r="A50" s="77">
        <v>1</v>
      </c>
      <c r="B50" s="78" t="s">
        <v>323</v>
      </c>
      <c r="C50" s="73">
        <f>IF(F2-E2&lt;-500,-500,IF(F2-E2&gt;500,500,F2-E2))</f>
        <v>27.868550700000014</v>
      </c>
      <c r="D50" s="73">
        <f>IF(N2-M2&lt;-500,-500,IF(N2-M2&gt;500,500,N2-M2))</f>
        <v>213.73993142</v>
      </c>
      <c r="E50" s="77">
        <v>1</v>
      </c>
      <c r="F50" s="78" t="s">
        <v>323</v>
      </c>
      <c r="G50" s="73">
        <f>IF(J2-I2&lt;-500,-500,IF(J2-I2&gt;500,500,J2-I2))</f>
        <v>40.265742579999994</v>
      </c>
      <c r="H50" s="73">
        <f>IF(R2-Q2&lt;-500,-500,IF(R2-Q2&gt;500,500,R2-Q2))</f>
        <v>104.77181754000003</v>
      </c>
    </row>
    <row r="51" spans="1:8" x14ac:dyDescent="0.25">
      <c r="A51" s="77">
        <v>2</v>
      </c>
      <c r="B51" s="78" t="s">
        <v>324</v>
      </c>
      <c r="C51" s="73">
        <f t="shared" ref="C51:C65" si="4">IF(F3-E3&lt;-500,-500,IF(F3-E3&gt;500,500,F3-E3))</f>
        <v>-17.956669648000002</v>
      </c>
      <c r="D51" s="73">
        <f t="shared" ref="D51:D65" si="5">IF(N3-M3&lt;-500,-500,IF(N3-M3&gt;500,500,N3-M3))</f>
        <v>110.44959176200013</v>
      </c>
      <c r="E51" s="77">
        <v>2</v>
      </c>
      <c r="F51" s="78" t="s">
        <v>324</v>
      </c>
      <c r="G51" s="73">
        <f t="shared" ref="G51:G65" si="6">IF(J3-I3&lt;-500,-500,IF(J3-I3&gt;500,500,J3-I3))</f>
        <v>4.3399111680000004</v>
      </c>
      <c r="H51" s="73">
        <f t="shared" ref="H51:H65" si="7">IF(R3-Q3&lt;-500,-500,IF(R3-Q3&gt;500,500,R3-Q3))</f>
        <v>66.797892383999994</v>
      </c>
    </row>
    <row r="52" spans="1:8" x14ac:dyDescent="0.25">
      <c r="A52" s="77">
        <v>3</v>
      </c>
      <c r="B52" s="78" t="s">
        <v>325</v>
      </c>
      <c r="C52" s="73">
        <f t="shared" si="4"/>
        <v>97.460932889499958</v>
      </c>
      <c r="D52" s="73">
        <f t="shared" si="5"/>
        <v>164.82961664849995</v>
      </c>
      <c r="E52" s="77">
        <v>3</v>
      </c>
      <c r="F52" s="78" t="s">
        <v>325</v>
      </c>
      <c r="G52" s="73">
        <f t="shared" si="6"/>
        <v>155.37495727800001</v>
      </c>
      <c r="H52" s="73">
        <f t="shared" si="7"/>
        <v>145.11546585899998</v>
      </c>
    </row>
    <row r="53" spans="1:8" x14ac:dyDescent="0.25">
      <c r="A53" s="77">
        <v>4</v>
      </c>
      <c r="B53" s="78" t="s">
        <v>326</v>
      </c>
      <c r="C53" s="73">
        <f t="shared" si="4"/>
        <v>77.438616027999984</v>
      </c>
      <c r="D53" s="73">
        <f t="shared" si="5"/>
        <v>246.72975590800004</v>
      </c>
      <c r="E53" s="77">
        <v>4</v>
      </c>
      <c r="F53" s="78" t="s">
        <v>326</v>
      </c>
      <c r="G53" s="73">
        <f t="shared" si="6"/>
        <v>53.401669591999934</v>
      </c>
      <c r="H53" s="73">
        <f t="shared" si="7"/>
        <v>119.93692851600002</v>
      </c>
    </row>
    <row r="54" spans="1:8" x14ac:dyDescent="0.25">
      <c r="A54" s="77">
        <v>5</v>
      </c>
      <c r="B54" s="78" t="s">
        <v>327</v>
      </c>
      <c r="C54" s="73">
        <f t="shared" si="4"/>
        <v>110.02243315600002</v>
      </c>
      <c r="D54" s="73">
        <f t="shared" si="5"/>
        <v>233.51565665700011</v>
      </c>
      <c r="E54" s="77">
        <v>5</v>
      </c>
      <c r="F54" s="78" t="s">
        <v>327</v>
      </c>
      <c r="G54" s="73">
        <f t="shared" si="6"/>
        <v>111.405741705</v>
      </c>
      <c r="H54" s="73">
        <f t="shared" si="7"/>
        <v>275.54188766700008</v>
      </c>
    </row>
    <row r="55" spans="1:8" x14ac:dyDescent="0.25">
      <c r="A55" s="77">
        <v>6</v>
      </c>
      <c r="B55" s="78" t="s">
        <v>328</v>
      </c>
      <c r="C55" s="73">
        <f t="shared" si="4"/>
        <v>63.19192756649997</v>
      </c>
      <c r="D55" s="73">
        <f t="shared" si="5"/>
        <v>366.95365979100006</v>
      </c>
      <c r="E55" s="77">
        <v>6</v>
      </c>
      <c r="F55" s="78" t="s">
        <v>328</v>
      </c>
      <c r="G55" s="73">
        <f t="shared" si="6"/>
        <v>58.708067829000015</v>
      </c>
      <c r="H55" s="73">
        <f t="shared" si="7"/>
        <v>176.05643733399995</v>
      </c>
    </row>
    <row r="56" spans="1:8" x14ac:dyDescent="0.25">
      <c r="A56" s="77">
        <v>7</v>
      </c>
      <c r="B56" s="78" t="s">
        <v>329</v>
      </c>
      <c r="C56" s="73">
        <f t="shared" si="4"/>
        <v>30.379032876000025</v>
      </c>
      <c r="D56" s="73">
        <f t="shared" si="5"/>
        <v>122.5571347480001</v>
      </c>
      <c r="E56" s="77">
        <v>7</v>
      </c>
      <c r="F56" s="78" t="s">
        <v>329</v>
      </c>
      <c r="G56" s="73">
        <f t="shared" si="6"/>
        <v>25.334732728000063</v>
      </c>
      <c r="H56" s="73">
        <f t="shared" si="7"/>
        <v>51.195446042000157</v>
      </c>
    </row>
    <row r="57" spans="1:8" x14ac:dyDescent="0.25">
      <c r="A57" s="77">
        <v>8</v>
      </c>
      <c r="B57" s="78" t="s">
        <v>330</v>
      </c>
      <c r="C57" s="73">
        <f t="shared" si="4"/>
        <v>133.95693384</v>
      </c>
      <c r="D57" s="73">
        <f t="shared" si="5"/>
        <v>500</v>
      </c>
      <c r="E57" s="77">
        <v>8</v>
      </c>
      <c r="F57" s="78" t="s">
        <v>330</v>
      </c>
      <c r="G57" s="73">
        <f t="shared" si="6"/>
        <v>40.429755755000002</v>
      </c>
      <c r="H57" s="73">
        <f t="shared" si="7"/>
        <v>214.91351559500001</v>
      </c>
    </row>
    <row r="58" spans="1:8" x14ac:dyDescent="0.25">
      <c r="A58" s="77">
        <v>9</v>
      </c>
      <c r="B58" s="78" t="s">
        <v>331</v>
      </c>
      <c r="C58" s="73">
        <f t="shared" si="4"/>
        <v>-32.264662301999977</v>
      </c>
      <c r="D58" s="73">
        <f t="shared" si="5"/>
        <v>182.69712096599997</v>
      </c>
      <c r="E58" s="77">
        <v>9</v>
      </c>
      <c r="F58" s="78" t="s">
        <v>331</v>
      </c>
      <c r="G58" s="73">
        <f t="shared" si="6"/>
        <v>61.837203744000078</v>
      </c>
      <c r="H58" s="73">
        <f t="shared" si="7"/>
        <v>159.55915672350002</v>
      </c>
    </row>
    <row r="59" spans="1:8" x14ac:dyDescent="0.25">
      <c r="A59" s="77">
        <v>10</v>
      </c>
      <c r="B59" s="78" t="s">
        <v>332</v>
      </c>
      <c r="C59" s="73">
        <f t="shared" si="4"/>
        <v>113.74119894100002</v>
      </c>
      <c r="D59" s="73">
        <f t="shared" si="5"/>
        <v>104.59743924100002</v>
      </c>
      <c r="E59" s="77">
        <v>10</v>
      </c>
      <c r="F59" s="78" t="s">
        <v>332</v>
      </c>
      <c r="G59" s="73">
        <f t="shared" si="6"/>
        <v>203.00939404450008</v>
      </c>
      <c r="H59" s="73">
        <f t="shared" si="7"/>
        <v>42.74259427100003</v>
      </c>
    </row>
    <row r="60" spans="1:8" x14ac:dyDescent="0.25">
      <c r="A60" s="77">
        <v>11</v>
      </c>
      <c r="B60" s="78" t="s">
        <v>333</v>
      </c>
      <c r="C60" s="73">
        <f t="shared" si="4"/>
        <v>93.903770329999929</v>
      </c>
      <c r="D60" s="73">
        <f t="shared" si="5"/>
        <v>169.28297738799998</v>
      </c>
      <c r="E60" s="77">
        <v>11</v>
      </c>
      <c r="F60" s="78" t="s">
        <v>333</v>
      </c>
      <c r="G60" s="73">
        <f t="shared" si="6"/>
        <v>69.22077507299997</v>
      </c>
      <c r="H60" s="73">
        <f t="shared" si="7"/>
        <v>92.302578004499935</v>
      </c>
    </row>
    <row r="61" spans="1:8" x14ac:dyDescent="0.25">
      <c r="A61" s="77">
        <v>12</v>
      </c>
      <c r="B61" s="78" t="s">
        <v>334</v>
      </c>
      <c r="C61" s="73">
        <f t="shared" si="4"/>
        <v>83.736640788000045</v>
      </c>
      <c r="D61" s="73">
        <f t="shared" si="5"/>
        <v>220.9827937739999</v>
      </c>
      <c r="E61" s="77">
        <v>12</v>
      </c>
      <c r="F61" s="78" t="s">
        <v>334</v>
      </c>
      <c r="G61" s="73">
        <f t="shared" si="6"/>
        <v>76.500449360999966</v>
      </c>
      <c r="H61" s="73">
        <f t="shared" si="7"/>
        <v>218.14327563000003</v>
      </c>
    </row>
    <row r="62" spans="1:8" x14ac:dyDescent="0.25">
      <c r="A62" s="77">
        <v>13</v>
      </c>
      <c r="B62" s="78" t="s">
        <v>335</v>
      </c>
      <c r="C62" s="73">
        <f t="shared" si="4"/>
        <v>-24.760921558000007</v>
      </c>
      <c r="D62" s="73">
        <f t="shared" si="5"/>
        <v>60.813911766999865</v>
      </c>
      <c r="E62" s="77">
        <v>13</v>
      </c>
      <c r="F62" s="78" t="s">
        <v>335</v>
      </c>
      <c r="G62" s="73">
        <f t="shared" si="6"/>
        <v>56.052196080000101</v>
      </c>
      <c r="H62" s="73">
        <f t="shared" si="7"/>
        <v>80.132872546999977</v>
      </c>
    </row>
    <row r="63" spans="1:8" x14ac:dyDescent="0.25">
      <c r="A63" s="77">
        <v>14</v>
      </c>
      <c r="B63" s="78" t="s">
        <v>336</v>
      </c>
      <c r="C63" s="73">
        <f t="shared" si="4"/>
        <v>76.757866176999997</v>
      </c>
      <c r="D63" s="73">
        <f t="shared" si="5"/>
        <v>208.33999772599998</v>
      </c>
      <c r="E63" s="77">
        <v>14</v>
      </c>
      <c r="F63" s="78" t="s">
        <v>336</v>
      </c>
      <c r="G63" s="73">
        <f t="shared" si="6"/>
        <v>-34.987306477999994</v>
      </c>
      <c r="H63" s="73">
        <f t="shared" si="7"/>
        <v>110.62869456350001</v>
      </c>
    </row>
    <row r="64" spans="1:8" x14ac:dyDescent="0.25">
      <c r="A64" s="77">
        <v>15</v>
      </c>
      <c r="B64" s="78" t="s">
        <v>337</v>
      </c>
      <c r="C64" s="73">
        <f t="shared" si="4"/>
        <v>-26.723631756000088</v>
      </c>
      <c r="D64" s="73">
        <f t="shared" si="5"/>
        <v>93.565682748000029</v>
      </c>
      <c r="E64" s="77">
        <v>15</v>
      </c>
      <c r="F64" s="78" t="s">
        <v>337</v>
      </c>
      <c r="G64" s="73">
        <f t="shared" si="6"/>
        <v>91.488460301999993</v>
      </c>
      <c r="H64" s="73">
        <f t="shared" si="7"/>
        <v>74.911895408999982</v>
      </c>
    </row>
    <row r="65" spans="1:8" x14ac:dyDescent="0.25">
      <c r="A65" s="77">
        <v>16</v>
      </c>
      <c r="B65" s="78" t="s">
        <v>338</v>
      </c>
      <c r="C65" s="73">
        <f t="shared" si="4"/>
        <v>88.31601727350008</v>
      </c>
      <c r="D65" s="73">
        <f t="shared" si="5"/>
        <v>170.72706167099997</v>
      </c>
      <c r="E65" s="77">
        <v>16</v>
      </c>
      <c r="F65" s="78" t="s">
        <v>338</v>
      </c>
      <c r="G65" s="73">
        <f t="shared" si="6"/>
        <v>87.292676685000032</v>
      </c>
      <c r="H65" s="73">
        <f t="shared" si="7"/>
        <v>131.75862781800009</v>
      </c>
    </row>
    <row r="71" spans="1:8" x14ac:dyDescent="0.25">
      <c r="C71" s="77">
        <v>50</v>
      </c>
    </row>
    <row r="72" spans="1:8" x14ac:dyDescent="0.25">
      <c r="B72" s="77" t="s">
        <v>344</v>
      </c>
      <c r="C72" s="77" t="s">
        <v>348</v>
      </c>
      <c r="D72" s="77" t="s">
        <v>349</v>
      </c>
      <c r="E72" s="77" t="s">
        <v>350</v>
      </c>
      <c r="F72" s="77" t="s">
        <v>351</v>
      </c>
    </row>
    <row r="73" spans="1:8" x14ac:dyDescent="0.25">
      <c r="A73" s="77">
        <v>1</v>
      </c>
      <c r="B73" s="78" t="s">
        <v>323</v>
      </c>
      <c r="C73" s="73">
        <f t="shared" ref="C73:C88" si="8">IF($C$71+2*F2-E2-C2-1*D2&lt;-500,-500,IF($C$71+2*F2-E2-C2-1*D2&gt;500,500,$C$71+2*F2-E2-C2-1*D2))</f>
        <v>149.36202601400004</v>
      </c>
      <c r="D73" s="73">
        <f t="shared" ref="D73:D88" si="9">IF($C$71+2*J2-I2-G2-1*H2&lt;-500,-500,IF($C$71+2*J2-I2-G2-1*H2&gt;500,500,$C$71+2*J2-I2-G2-1*H2))</f>
        <v>179.45863979999999</v>
      </c>
      <c r="E73" s="73">
        <f>IF($C$71+2*N2-M2-K2-L2&lt;-500,-500,IF($C$71+2*N2-M2-K2-L2&gt;500,500,$C$71+2*N2-M2-K2-L2))</f>
        <v>483.381164388</v>
      </c>
      <c r="F73" s="73">
        <f t="shared" ref="F73:F88" si="10">IF($C$71+2*R2-Q2-O2-1*P2&lt;-500,-500,IF($C$71+2*R2-Q2-O2-1*P2&gt;500,500,$C$71+2*R2-Q2-O2-1*P2))</f>
        <v>338.98767180800007</v>
      </c>
    </row>
    <row r="74" spans="1:8" x14ac:dyDescent="0.25">
      <c r="A74" s="77">
        <v>2</v>
      </c>
      <c r="B74" s="78" t="s">
        <v>324</v>
      </c>
      <c r="C74" s="73">
        <f t="shared" si="8"/>
        <v>39.044822295999985</v>
      </c>
      <c r="D74" s="73">
        <f t="shared" si="9"/>
        <v>34.061505679999968</v>
      </c>
      <c r="E74" s="73">
        <f t="shared" ref="E74:E88" si="11">IF($C$71+2*N3-M3-K3-L3&lt;-500,-500,IF($C$71+2*N3-M3-K3-L3&gt;500,500,$C$71+2*N3-M3-K3-L3))</f>
        <v>375.58573395900021</v>
      </c>
      <c r="F74" s="73">
        <f t="shared" si="10"/>
        <v>250.42349421499998</v>
      </c>
    </row>
    <row r="75" spans="1:8" x14ac:dyDescent="0.25">
      <c r="A75" s="77">
        <v>3</v>
      </c>
      <c r="B75" s="78" t="s">
        <v>325</v>
      </c>
      <c r="C75" s="73">
        <f t="shared" si="8"/>
        <v>315.63094088799994</v>
      </c>
      <c r="D75" s="73">
        <f t="shared" si="9"/>
        <v>322.79960649199995</v>
      </c>
      <c r="E75" s="73">
        <f t="shared" si="11"/>
        <v>383.46422743399989</v>
      </c>
      <c r="F75" s="73">
        <f t="shared" si="10"/>
        <v>387.21621874799996</v>
      </c>
    </row>
    <row r="76" spans="1:8" x14ac:dyDescent="0.25">
      <c r="A76" s="77">
        <v>4</v>
      </c>
      <c r="B76" s="78" t="s">
        <v>326</v>
      </c>
      <c r="C76" s="73">
        <f t="shared" si="8"/>
        <v>285.84264655999993</v>
      </c>
      <c r="D76" s="73">
        <f t="shared" si="9"/>
        <v>187.08159198199988</v>
      </c>
      <c r="E76" s="73">
        <f t="shared" si="11"/>
        <v>500</v>
      </c>
      <c r="F76" s="73">
        <f t="shared" si="10"/>
        <v>380.85692597250011</v>
      </c>
    </row>
    <row r="77" spans="1:8" x14ac:dyDescent="0.25">
      <c r="A77" s="77">
        <v>5</v>
      </c>
      <c r="B77" s="78" t="s">
        <v>327</v>
      </c>
      <c r="C77" s="73">
        <f t="shared" si="8"/>
        <v>312.69008344100001</v>
      </c>
      <c r="D77" s="73">
        <f t="shared" si="9"/>
        <v>360.90826698699993</v>
      </c>
      <c r="E77" s="73">
        <f t="shared" si="11"/>
        <v>500</v>
      </c>
      <c r="F77" s="73">
        <f t="shared" si="10"/>
        <v>500</v>
      </c>
    </row>
    <row r="78" spans="1:8" x14ac:dyDescent="0.25">
      <c r="A78" s="77">
        <v>6</v>
      </c>
      <c r="B78" s="78" t="s">
        <v>328</v>
      </c>
      <c r="C78" s="73">
        <f t="shared" si="8"/>
        <v>195.15359390649991</v>
      </c>
      <c r="D78" s="73">
        <f t="shared" si="9"/>
        <v>131.44830001600002</v>
      </c>
      <c r="E78" s="73">
        <f t="shared" si="11"/>
        <v>500</v>
      </c>
      <c r="F78" s="73">
        <f t="shared" si="10"/>
        <v>425.07986052899992</v>
      </c>
    </row>
    <row r="79" spans="1:8" x14ac:dyDescent="0.25">
      <c r="A79" s="77">
        <v>7</v>
      </c>
      <c r="B79" s="78" t="s">
        <v>329</v>
      </c>
      <c r="C79" s="73">
        <f t="shared" si="8"/>
        <v>231.58271926800003</v>
      </c>
      <c r="D79" s="73">
        <f t="shared" si="9"/>
        <v>247.17804130200011</v>
      </c>
      <c r="E79" s="73">
        <f t="shared" si="11"/>
        <v>417.06170713000023</v>
      </c>
      <c r="F79" s="73">
        <f t="shared" si="10"/>
        <v>316.2622870810003</v>
      </c>
    </row>
    <row r="80" spans="1:8" x14ac:dyDescent="0.25">
      <c r="A80" s="77">
        <v>8</v>
      </c>
      <c r="B80" s="78" t="s">
        <v>330</v>
      </c>
      <c r="C80" s="73">
        <f t="shared" si="8"/>
        <v>307.66021219500004</v>
      </c>
      <c r="D80" s="73">
        <f t="shared" si="9"/>
        <v>111.22422222100002</v>
      </c>
      <c r="E80" s="73">
        <f t="shared" si="11"/>
        <v>500</v>
      </c>
      <c r="F80" s="73">
        <f t="shared" si="10"/>
        <v>488.15479591499991</v>
      </c>
    </row>
    <row r="81" spans="1:6" x14ac:dyDescent="0.25">
      <c r="A81" s="77">
        <v>9</v>
      </c>
      <c r="B81" s="78" t="s">
        <v>331</v>
      </c>
      <c r="C81" s="73">
        <f t="shared" si="8"/>
        <v>217.62939550500002</v>
      </c>
      <c r="D81" s="73">
        <f t="shared" si="9"/>
        <v>345.83495364300006</v>
      </c>
      <c r="E81" s="73">
        <f t="shared" si="11"/>
        <v>342.09243949899985</v>
      </c>
      <c r="F81" s="73">
        <f t="shared" si="10"/>
        <v>423.8109465325</v>
      </c>
    </row>
    <row r="82" spans="1:6" x14ac:dyDescent="0.25">
      <c r="A82" s="77">
        <v>10</v>
      </c>
      <c r="B82" s="78" t="s">
        <v>332</v>
      </c>
      <c r="C82" s="73">
        <f t="shared" si="8"/>
        <v>360.67308586350015</v>
      </c>
      <c r="D82" s="73">
        <f t="shared" si="9"/>
        <v>486.27267611650007</v>
      </c>
      <c r="E82" s="73">
        <f t="shared" si="11"/>
        <v>335.22512756650002</v>
      </c>
      <c r="F82" s="73">
        <f t="shared" si="10"/>
        <v>267.82867265900006</v>
      </c>
    </row>
    <row r="83" spans="1:6" x14ac:dyDescent="0.25">
      <c r="A83" s="77">
        <v>11</v>
      </c>
      <c r="B83" s="78" t="s">
        <v>333</v>
      </c>
      <c r="C83" s="73">
        <f t="shared" si="8"/>
        <v>323.11360857199986</v>
      </c>
      <c r="D83" s="73">
        <f t="shared" si="9"/>
        <v>257.2245916359999</v>
      </c>
      <c r="E83" s="73">
        <f t="shared" si="11"/>
        <v>422.34195782399991</v>
      </c>
      <c r="F83" s="73">
        <f t="shared" si="10"/>
        <v>336.74965240149987</v>
      </c>
    </row>
    <row r="84" spans="1:6" x14ac:dyDescent="0.25">
      <c r="A84" s="77">
        <v>12</v>
      </c>
      <c r="B84" s="78" t="s">
        <v>334</v>
      </c>
      <c r="C84" s="73">
        <f t="shared" si="8"/>
        <v>247.80325813400003</v>
      </c>
      <c r="D84" s="73">
        <f t="shared" si="9"/>
        <v>233.96397127999992</v>
      </c>
      <c r="E84" s="73">
        <f t="shared" si="11"/>
        <v>469.15583522999975</v>
      </c>
      <c r="F84" s="73">
        <f t="shared" si="10"/>
        <v>500</v>
      </c>
    </row>
    <row r="85" spans="1:6" x14ac:dyDescent="0.25">
      <c r="A85" s="77">
        <v>13</v>
      </c>
      <c r="B85" s="78" t="s">
        <v>335</v>
      </c>
      <c r="C85" s="73">
        <f t="shared" si="8"/>
        <v>125.396934558</v>
      </c>
      <c r="D85" s="73">
        <f t="shared" si="9"/>
        <v>361.39873428100015</v>
      </c>
      <c r="E85" s="73">
        <f t="shared" si="11"/>
        <v>390.82255698299986</v>
      </c>
      <c r="F85" s="73">
        <f t="shared" si="10"/>
        <v>380.87808969299994</v>
      </c>
    </row>
    <row r="86" spans="1:6" x14ac:dyDescent="0.25">
      <c r="A86" s="77">
        <v>14</v>
      </c>
      <c r="B86" s="78" t="s">
        <v>336</v>
      </c>
      <c r="C86" s="73">
        <f t="shared" si="8"/>
        <v>271.28514442800002</v>
      </c>
      <c r="D86" s="73">
        <f t="shared" si="9"/>
        <v>57.704709439999988</v>
      </c>
      <c r="E86" s="73">
        <f t="shared" si="11"/>
        <v>452.70887595799996</v>
      </c>
      <c r="F86" s="73">
        <f t="shared" si="10"/>
        <v>365.54261042350004</v>
      </c>
    </row>
    <row r="87" spans="1:6" x14ac:dyDescent="0.25">
      <c r="A87" s="77">
        <v>15</v>
      </c>
      <c r="B87" s="78" t="s">
        <v>337</v>
      </c>
      <c r="C87" s="73">
        <f t="shared" si="8"/>
        <v>95.300565413999919</v>
      </c>
      <c r="D87" s="73">
        <f t="shared" si="9"/>
        <v>280.87855484899995</v>
      </c>
      <c r="E87" s="73">
        <f t="shared" si="11"/>
        <v>279.60539819200005</v>
      </c>
      <c r="F87" s="73">
        <f t="shared" si="10"/>
        <v>210.97171687700001</v>
      </c>
    </row>
    <row r="88" spans="1:6" x14ac:dyDescent="0.25">
      <c r="A88" s="77">
        <v>16</v>
      </c>
      <c r="B88" s="78" t="s">
        <v>338</v>
      </c>
      <c r="C88" s="73">
        <f t="shared" si="8"/>
        <v>276.07637994150014</v>
      </c>
      <c r="D88" s="73">
        <f t="shared" si="9"/>
        <v>259.65148097000008</v>
      </c>
      <c r="E88" s="73">
        <f t="shared" si="11"/>
        <v>418.50325995049991</v>
      </c>
      <c r="F88" s="73">
        <f t="shared" si="10"/>
        <v>390.86189347000015</v>
      </c>
    </row>
    <row r="93" spans="1:6" x14ac:dyDescent="0.25">
      <c r="B93" s="77" t="s">
        <v>344</v>
      </c>
      <c r="C93" s="77" t="s">
        <v>348</v>
      </c>
      <c r="D93" s="77" t="str">
        <f>E72</f>
        <v>APRES DROITE</v>
      </c>
    </row>
    <row r="94" spans="1:6" x14ac:dyDescent="0.25">
      <c r="A94" s="77">
        <v>1</v>
      </c>
      <c r="B94" s="78" t="s">
        <v>323</v>
      </c>
      <c r="C94" s="73">
        <f>C73</f>
        <v>149.36202601400004</v>
      </c>
      <c r="D94" s="77">
        <f t="shared" ref="D94:D109" si="12">E73</f>
        <v>483.381164388</v>
      </c>
    </row>
    <row r="95" spans="1:6" x14ac:dyDescent="0.25">
      <c r="A95" s="77">
        <v>2</v>
      </c>
      <c r="B95" s="78" t="s">
        <v>324</v>
      </c>
      <c r="C95" s="73">
        <f t="shared" ref="C95:C109" si="13">C74</f>
        <v>39.044822295999985</v>
      </c>
      <c r="D95" s="77">
        <f t="shared" si="12"/>
        <v>375.58573395900021</v>
      </c>
    </row>
    <row r="96" spans="1:6" x14ac:dyDescent="0.25">
      <c r="A96" s="77">
        <v>3</v>
      </c>
      <c r="B96" s="78" t="s">
        <v>325</v>
      </c>
      <c r="C96" s="73">
        <f t="shared" si="13"/>
        <v>315.63094088799994</v>
      </c>
      <c r="D96" s="77">
        <f t="shared" si="12"/>
        <v>383.46422743399989</v>
      </c>
    </row>
    <row r="97" spans="1:4" x14ac:dyDescent="0.25">
      <c r="A97" s="77">
        <v>4</v>
      </c>
      <c r="B97" s="78" t="s">
        <v>326</v>
      </c>
      <c r="C97" s="73">
        <f t="shared" si="13"/>
        <v>285.84264655999993</v>
      </c>
      <c r="D97" s="77">
        <f t="shared" si="12"/>
        <v>500</v>
      </c>
    </row>
    <row r="98" spans="1:4" x14ac:dyDescent="0.25">
      <c r="A98" s="77">
        <v>5</v>
      </c>
      <c r="B98" s="78" t="s">
        <v>327</v>
      </c>
      <c r="C98" s="73">
        <f t="shared" si="13"/>
        <v>312.69008344100001</v>
      </c>
      <c r="D98" s="77">
        <f t="shared" si="12"/>
        <v>500</v>
      </c>
    </row>
    <row r="99" spans="1:4" x14ac:dyDescent="0.25">
      <c r="A99" s="77">
        <v>6</v>
      </c>
      <c r="B99" s="78" t="s">
        <v>328</v>
      </c>
      <c r="C99" s="73">
        <f t="shared" si="13"/>
        <v>195.15359390649991</v>
      </c>
      <c r="D99" s="77">
        <f t="shared" si="12"/>
        <v>500</v>
      </c>
    </row>
    <row r="100" spans="1:4" x14ac:dyDescent="0.25">
      <c r="A100" s="77">
        <v>7</v>
      </c>
      <c r="B100" s="78" t="s">
        <v>329</v>
      </c>
      <c r="C100" s="73">
        <f t="shared" si="13"/>
        <v>231.58271926800003</v>
      </c>
      <c r="D100" s="77">
        <f t="shared" si="12"/>
        <v>417.06170713000023</v>
      </c>
    </row>
    <row r="101" spans="1:4" x14ac:dyDescent="0.25">
      <c r="A101" s="77">
        <v>8</v>
      </c>
      <c r="B101" s="78" t="s">
        <v>330</v>
      </c>
      <c r="C101" s="73">
        <f t="shared" si="13"/>
        <v>307.66021219500004</v>
      </c>
      <c r="D101" s="77">
        <f t="shared" si="12"/>
        <v>500</v>
      </c>
    </row>
    <row r="102" spans="1:4" x14ac:dyDescent="0.25">
      <c r="A102" s="77">
        <v>9</v>
      </c>
      <c r="B102" s="78" t="s">
        <v>331</v>
      </c>
      <c r="C102" s="73">
        <f t="shared" si="13"/>
        <v>217.62939550500002</v>
      </c>
      <c r="D102" s="77">
        <f t="shared" si="12"/>
        <v>342.09243949899985</v>
      </c>
    </row>
    <row r="103" spans="1:4" x14ac:dyDescent="0.25">
      <c r="A103" s="77">
        <v>10</v>
      </c>
      <c r="B103" s="78" t="s">
        <v>332</v>
      </c>
      <c r="C103" s="73">
        <f t="shared" si="13"/>
        <v>360.67308586350015</v>
      </c>
      <c r="D103" s="77">
        <f t="shared" si="12"/>
        <v>335.22512756650002</v>
      </c>
    </row>
    <row r="104" spans="1:4" x14ac:dyDescent="0.25">
      <c r="A104" s="77">
        <v>11</v>
      </c>
      <c r="B104" s="78" t="s">
        <v>333</v>
      </c>
      <c r="C104" s="73">
        <f t="shared" si="13"/>
        <v>323.11360857199986</v>
      </c>
      <c r="D104" s="77">
        <f t="shared" si="12"/>
        <v>422.34195782399991</v>
      </c>
    </row>
    <row r="105" spans="1:4" x14ac:dyDescent="0.25">
      <c r="A105" s="77">
        <v>12</v>
      </c>
      <c r="B105" s="78" t="s">
        <v>334</v>
      </c>
      <c r="C105" s="73">
        <f t="shared" si="13"/>
        <v>247.80325813400003</v>
      </c>
      <c r="D105" s="77">
        <f t="shared" si="12"/>
        <v>469.15583522999975</v>
      </c>
    </row>
    <row r="106" spans="1:4" x14ac:dyDescent="0.25">
      <c r="A106" s="77">
        <v>13</v>
      </c>
      <c r="B106" s="78" t="s">
        <v>335</v>
      </c>
      <c r="C106" s="73">
        <f t="shared" si="13"/>
        <v>125.396934558</v>
      </c>
      <c r="D106" s="77">
        <f t="shared" si="12"/>
        <v>390.82255698299986</v>
      </c>
    </row>
    <row r="107" spans="1:4" x14ac:dyDescent="0.25">
      <c r="A107" s="77">
        <v>14</v>
      </c>
      <c r="B107" s="78" t="s">
        <v>336</v>
      </c>
      <c r="C107" s="73">
        <f t="shared" si="13"/>
        <v>271.28514442800002</v>
      </c>
      <c r="D107" s="77">
        <f t="shared" si="12"/>
        <v>452.70887595799996</v>
      </c>
    </row>
    <row r="108" spans="1:4" x14ac:dyDescent="0.25">
      <c r="A108" s="77">
        <v>15</v>
      </c>
      <c r="B108" s="78" t="s">
        <v>337</v>
      </c>
      <c r="C108" s="73">
        <f t="shared" si="13"/>
        <v>95.300565413999919</v>
      </c>
      <c r="D108" s="77">
        <f t="shared" si="12"/>
        <v>279.60539819200005</v>
      </c>
    </row>
    <row r="109" spans="1:4" x14ac:dyDescent="0.25">
      <c r="A109" s="77">
        <v>16</v>
      </c>
      <c r="B109" s="78" t="s">
        <v>338</v>
      </c>
      <c r="C109" s="73">
        <f t="shared" si="13"/>
        <v>276.07637994150014</v>
      </c>
      <c r="D109" s="77">
        <f t="shared" si="12"/>
        <v>418.50325995049991</v>
      </c>
    </row>
    <row r="113" spans="1:4" x14ac:dyDescent="0.25">
      <c r="B113" s="77" t="s">
        <v>344</v>
      </c>
      <c r="C113" s="77" t="str">
        <f>D72</f>
        <v>AVANT GAUCHE</v>
      </c>
      <c r="D113" s="77" t="str">
        <f>F72</f>
        <v>APRES GAUCHE</v>
      </c>
    </row>
    <row r="114" spans="1:4" x14ac:dyDescent="0.25">
      <c r="A114" s="77">
        <v>1</v>
      </c>
      <c r="B114" s="78" t="s">
        <v>323</v>
      </c>
      <c r="C114" s="77">
        <f t="shared" ref="C114:C129" si="14">D73</f>
        <v>179.45863979999999</v>
      </c>
      <c r="D114" s="77">
        <f t="shared" ref="D114:D129" si="15">F73</f>
        <v>338.98767180800007</v>
      </c>
    </row>
    <row r="115" spans="1:4" x14ac:dyDescent="0.25">
      <c r="A115" s="77">
        <v>2</v>
      </c>
      <c r="B115" s="78" t="s">
        <v>324</v>
      </c>
      <c r="C115" s="77">
        <f t="shared" si="14"/>
        <v>34.061505679999968</v>
      </c>
      <c r="D115" s="77">
        <f t="shared" si="15"/>
        <v>250.42349421499998</v>
      </c>
    </row>
    <row r="116" spans="1:4" x14ac:dyDescent="0.25">
      <c r="A116" s="77">
        <v>3</v>
      </c>
      <c r="B116" s="78" t="s">
        <v>325</v>
      </c>
      <c r="C116" s="77">
        <f t="shared" si="14"/>
        <v>322.79960649199995</v>
      </c>
      <c r="D116" s="77">
        <f t="shared" si="15"/>
        <v>387.21621874799996</v>
      </c>
    </row>
    <row r="117" spans="1:4" x14ac:dyDescent="0.25">
      <c r="A117" s="77">
        <v>4</v>
      </c>
      <c r="B117" s="78" t="s">
        <v>326</v>
      </c>
      <c r="C117" s="77">
        <f t="shared" si="14"/>
        <v>187.08159198199988</v>
      </c>
      <c r="D117" s="77">
        <f t="shared" si="15"/>
        <v>380.85692597250011</v>
      </c>
    </row>
    <row r="118" spans="1:4" x14ac:dyDescent="0.25">
      <c r="A118" s="77">
        <v>5</v>
      </c>
      <c r="B118" s="78" t="s">
        <v>327</v>
      </c>
      <c r="C118" s="77">
        <f t="shared" si="14"/>
        <v>360.90826698699993</v>
      </c>
      <c r="D118" s="77">
        <f t="shared" si="15"/>
        <v>500</v>
      </c>
    </row>
    <row r="119" spans="1:4" x14ac:dyDescent="0.25">
      <c r="A119" s="77">
        <v>6</v>
      </c>
      <c r="B119" s="78" t="s">
        <v>328</v>
      </c>
      <c r="C119" s="77">
        <f t="shared" si="14"/>
        <v>131.44830001600002</v>
      </c>
      <c r="D119" s="77">
        <f t="shared" si="15"/>
        <v>425.07986052899992</v>
      </c>
    </row>
    <row r="120" spans="1:4" x14ac:dyDescent="0.25">
      <c r="A120" s="77">
        <v>7</v>
      </c>
      <c r="B120" s="78" t="s">
        <v>329</v>
      </c>
      <c r="C120" s="77">
        <f t="shared" si="14"/>
        <v>247.17804130200011</v>
      </c>
      <c r="D120" s="77">
        <f t="shared" si="15"/>
        <v>316.2622870810003</v>
      </c>
    </row>
    <row r="121" spans="1:4" x14ac:dyDescent="0.25">
      <c r="A121" s="77">
        <v>8</v>
      </c>
      <c r="B121" s="78" t="s">
        <v>330</v>
      </c>
      <c r="C121" s="77">
        <f t="shared" si="14"/>
        <v>111.22422222100002</v>
      </c>
      <c r="D121" s="77">
        <f t="shared" si="15"/>
        <v>488.15479591499991</v>
      </c>
    </row>
    <row r="122" spans="1:4" x14ac:dyDescent="0.25">
      <c r="A122" s="77">
        <v>9</v>
      </c>
      <c r="B122" s="78" t="s">
        <v>331</v>
      </c>
      <c r="C122" s="77">
        <f t="shared" si="14"/>
        <v>345.83495364300006</v>
      </c>
      <c r="D122" s="77">
        <f t="shared" si="15"/>
        <v>423.8109465325</v>
      </c>
    </row>
    <row r="123" spans="1:4" x14ac:dyDescent="0.25">
      <c r="A123" s="77">
        <v>10</v>
      </c>
      <c r="B123" s="78" t="s">
        <v>332</v>
      </c>
      <c r="C123" s="77">
        <f t="shared" si="14"/>
        <v>486.27267611650007</v>
      </c>
      <c r="D123" s="77">
        <f t="shared" si="15"/>
        <v>267.82867265900006</v>
      </c>
    </row>
    <row r="124" spans="1:4" x14ac:dyDescent="0.25">
      <c r="A124" s="77">
        <v>11</v>
      </c>
      <c r="B124" s="78" t="s">
        <v>333</v>
      </c>
      <c r="C124" s="77">
        <f t="shared" si="14"/>
        <v>257.2245916359999</v>
      </c>
      <c r="D124" s="77">
        <f t="shared" si="15"/>
        <v>336.74965240149987</v>
      </c>
    </row>
    <row r="125" spans="1:4" x14ac:dyDescent="0.25">
      <c r="A125" s="77">
        <v>12</v>
      </c>
      <c r="B125" s="78" t="s">
        <v>334</v>
      </c>
      <c r="C125" s="77">
        <f t="shared" si="14"/>
        <v>233.96397127999992</v>
      </c>
      <c r="D125" s="77">
        <f t="shared" si="15"/>
        <v>500</v>
      </c>
    </row>
    <row r="126" spans="1:4" x14ac:dyDescent="0.25">
      <c r="A126" s="77">
        <v>13</v>
      </c>
      <c r="B126" s="78" t="s">
        <v>335</v>
      </c>
      <c r="C126" s="77">
        <f t="shared" si="14"/>
        <v>361.39873428100015</v>
      </c>
      <c r="D126" s="77">
        <f t="shared" si="15"/>
        <v>380.87808969299994</v>
      </c>
    </row>
    <row r="127" spans="1:4" x14ac:dyDescent="0.25">
      <c r="A127" s="77">
        <v>14</v>
      </c>
      <c r="B127" s="78" t="s">
        <v>336</v>
      </c>
      <c r="C127" s="77">
        <f t="shared" si="14"/>
        <v>57.704709439999988</v>
      </c>
      <c r="D127" s="77">
        <f t="shared" si="15"/>
        <v>365.54261042350004</v>
      </c>
    </row>
    <row r="128" spans="1:4" x14ac:dyDescent="0.25">
      <c r="A128" s="77">
        <v>15</v>
      </c>
      <c r="B128" s="78" t="s">
        <v>337</v>
      </c>
      <c r="C128" s="77">
        <f t="shared" si="14"/>
        <v>280.87855484899995</v>
      </c>
      <c r="D128" s="77">
        <f t="shared" si="15"/>
        <v>210.97171687700001</v>
      </c>
    </row>
    <row r="129" spans="1:4" x14ac:dyDescent="0.25">
      <c r="A129" s="77">
        <v>16</v>
      </c>
      <c r="B129" s="78" t="s">
        <v>338</v>
      </c>
      <c r="C129" s="77">
        <f t="shared" si="14"/>
        <v>259.65148097000008</v>
      </c>
      <c r="D129" s="77">
        <f t="shared" si="15"/>
        <v>390.86189347000015</v>
      </c>
    </row>
  </sheetData>
  <mergeCells count="3">
    <mergeCell ref="M23:T23"/>
    <mergeCell ref="Y23:AF23"/>
    <mergeCell ref="U20:X20"/>
  </mergeCells>
  <pageMargins left="0.7" right="0.7" top="0.75" bottom="0.75" header="0.3" footer="0.3"/>
  <pageSetup paperSize="9"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4:V65"/>
  <sheetViews>
    <sheetView showGridLines="0" zoomScaleNormal="100" workbookViewId="0">
      <selection activeCell="Z5" sqref="Z5"/>
    </sheetView>
  </sheetViews>
  <sheetFormatPr baseColWidth="10" defaultRowHeight="15" x14ac:dyDescent="0.25"/>
  <cols>
    <col min="1" max="1" width="19.28515625" style="72" customWidth="1"/>
    <col min="2" max="2" width="21.42578125" style="72" customWidth="1"/>
    <col min="3" max="3" width="7.5703125" style="72" customWidth="1"/>
    <col min="4" max="11" width="11.42578125" style="72"/>
    <col min="12" max="19" width="0.28515625" style="72" customWidth="1"/>
    <col min="20" max="20" width="11.42578125" style="72"/>
    <col min="21" max="24" width="0.42578125" style="72" customWidth="1"/>
    <col min="25" max="16384" width="11.42578125" style="72"/>
  </cols>
  <sheetData>
    <row r="4" spans="3:20" ht="31.5" x14ac:dyDescent="0.5">
      <c r="K4" s="108"/>
    </row>
    <row r="5" spans="3:20" ht="31.5" x14ac:dyDescent="0.5">
      <c r="E5" s="231" t="s">
        <v>371</v>
      </c>
      <c r="F5" s="231"/>
      <c r="G5" s="231"/>
      <c r="H5" s="231"/>
      <c r="I5" s="231"/>
      <c r="J5" s="231"/>
      <c r="O5" s="72">
        <f>Resume!$F$10</f>
        <v>0</v>
      </c>
      <c r="P5" s="72">
        <f>Resume!$F$11</f>
        <v>0</v>
      </c>
      <c r="S5" s="79"/>
      <c r="T5" s="80"/>
    </row>
    <row r="6" spans="3:20" x14ac:dyDescent="0.25">
      <c r="C6" s="72" t="s">
        <v>372</v>
      </c>
      <c r="G6" s="72" t="s">
        <v>340</v>
      </c>
      <c r="K6" s="109" t="s">
        <v>386</v>
      </c>
      <c r="S6" s="110"/>
      <c r="T6" s="72" t="s">
        <v>341</v>
      </c>
    </row>
    <row r="38" spans="2:2" x14ac:dyDescent="0.25">
      <c r="B38" s="111"/>
    </row>
    <row r="39" spans="2:2" x14ac:dyDescent="0.25">
      <c r="B39" s="111"/>
    </row>
    <row r="40" spans="2:2" x14ac:dyDescent="0.25">
      <c r="B40" s="111"/>
    </row>
    <row r="41" spans="2:2" x14ac:dyDescent="0.25">
      <c r="B41" s="111"/>
    </row>
    <row r="42" spans="2:2" x14ac:dyDescent="0.25">
      <c r="B42" s="111"/>
    </row>
    <row r="43" spans="2:2" x14ac:dyDescent="0.25">
      <c r="B43" s="111"/>
    </row>
    <row r="44" spans="2:2" x14ac:dyDescent="0.25">
      <c r="B44" s="111"/>
    </row>
    <row r="45" spans="2:2" x14ac:dyDescent="0.25">
      <c r="B45" s="111"/>
    </row>
    <row r="46" spans="2:2" hidden="1" x14ac:dyDescent="0.25">
      <c r="B46" s="111"/>
    </row>
    <row r="47" spans="2:2" hidden="1" x14ac:dyDescent="0.25">
      <c r="B47" s="111"/>
    </row>
    <row r="48" spans="2:2" hidden="1" x14ac:dyDescent="0.25">
      <c r="B48" s="111"/>
    </row>
    <row r="49" spans="1:22" hidden="1" x14ac:dyDescent="0.25">
      <c r="B49" s="111"/>
    </row>
    <row r="50" spans="1:22" ht="51" customHeight="1" thickBot="1" x14ac:dyDescent="0.4">
      <c r="B50" s="111"/>
      <c r="C50" s="112">
        <f>VLOOKUP($A$52,annexe_02!$A:$Q,17,FALSE)</f>
        <v>7</v>
      </c>
      <c r="D50" s="112">
        <f>C50</f>
        <v>7</v>
      </c>
      <c r="E50" s="89" t="str">
        <f>VLOOKUP($A$52,annexe_02!$A:$O,2,FALSE)</f>
        <v>Jaune</v>
      </c>
      <c r="F50" s="89"/>
      <c r="G50" s="113" t="str">
        <f>VLOOKUP($A$52,annexe_02!$A:$P,16,FALSE)</f>
        <v>AVANT</v>
      </c>
      <c r="H50" s="112">
        <f>$C$50</f>
        <v>7</v>
      </c>
      <c r="I50" s="112">
        <f t="shared" ref="I50:T50" si="0">$C$50</f>
        <v>7</v>
      </c>
      <c r="J50" s="112">
        <f t="shared" si="0"/>
        <v>7</v>
      </c>
      <c r="K50" s="112">
        <f t="shared" si="0"/>
        <v>7</v>
      </c>
      <c r="L50" s="112">
        <f t="shared" si="0"/>
        <v>7</v>
      </c>
      <c r="M50" s="112">
        <f t="shared" si="0"/>
        <v>7</v>
      </c>
      <c r="N50" s="112">
        <f t="shared" si="0"/>
        <v>7</v>
      </c>
      <c r="O50" s="112">
        <f t="shared" si="0"/>
        <v>7</v>
      </c>
      <c r="P50" s="112">
        <f t="shared" si="0"/>
        <v>7</v>
      </c>
      <c r="Q50" s="112">
        <f t="shared" si="0"/>
        <v>7</v>
      </c>
      <c r="R50" s="112">
        <f t="shared" si="0"/>
        <v>7</v>
      </c>
      <c r="S50" s="112">
        <f t="shared" si="0"/>
        <v>7</v>
      </c>
      <c r="T50" s="112">
        <f t="shared" si="0"/>
        <v>7</v>
      </c>
      <c r="U50" s="114"/>
      <c r="V50" s="114"/>
    </row>
    <row r="51" spans="1:22" ht="51" customHeight="1" thickTop="1" thickBot="1" x14ac:dyDescent="0.3">
      <c r="B51" s="111">
        <v>3</v>
      </c>
      <c r="C51" s="232" t="s">
        <v>373</v>
      </c>
      <c r="D51" s="233"/>
      <c r="E51" s="234" t="str">
        <f>VLOOKUP($A$52,annexe_02!$A:$O,Couleur_corporelle!B51,FALSE)</f>
        <v xml:space="preserve">vous avez l’impression de ne pas être à votre place (au travail, dans votre couple), vous n’arrivez pas à vous affirmer, à prendre pleinement votre place, vous manquez de force, d’énergie, vous êtes fatigué, vous ne faites pas face à certains problèmes, vous fuyez la réalité, vous avez perdu votre place, votre travail, vous subissez du mobbing, vous avez de la peine à lancer un projet, à entreprendre quelque chose, à agir, à décider, vous êtes timide ou vous ne savez pas dire non, vous avez dû ou avez tendance à abandonner un projet, vous avez peur de vivre une séparation, vous avez des problèmes gynécologiques </v>
      </c>
      <c r="F51" s="234"/>
      <c r="G51" s="234"/>
      <c r="H51" s="234"/>
      <c r="I51" s="234"/>
      <c r="J51" s="234"/>
      <c r="K51" s="234"/>
      <c r="L51" s="234"/>
      <c r="M51" s="234"/>
      <c r="N51" s="234"/>
      <c r="O51" s="234"/>
      <c r="P51" s="234"/>
      <c r="Q51" s="234"/>
      <c r="R51" s="234"/>
      <c r="S51" s="234"/>
      <c r="T51" s="235"/>
    </row>
    <row r="52" spans="1:22" ht="51" customHeight="1" thickBot="1" x14ac:dyDescent="0.3">
      <c r="A52" s="111">
        <v>10</v>
      </c>
      <c r="B52" s="111">
        <v>4</v>
      </c>
      <c r="C52" s="236" t="s">
        <v>374</v>
      </c>
      <c r="D52" s="237"/>
      <c r="E52" s="238" t="str">
        <f>VLOOKUP($A$52,annexe_02!$A:$O,Couleur_corporelle!B52,FALSE)</f>
        <v>vous avez le sentiment de ne pas être à la bonne place, vous avez le sentiment  que l’on vous a pris votre place, vous n’arrivez pas à montrer votre compétence, votre capacité de travail, votre dynamisme, vous avez l’impression que les autres vous jugent, vous avez tendance à ne pas aller jusqu’au bout de vos projets</v>
      </c>
      <c r="F52" s="238"/>
      <c r="G52" s="238"/>
      <c r="H52" s="238"/>
      <c r="I52" s="238"/>
      <c r="J52" s="238"/>
      <c r="K52" s="238"/>
      <c r="L52" s="238"/>
      <c r="M52" s="238"/>
      <c r="N52" s="238"/>
      <c r="O52" s="238"/>
      <c r="P52" s="238"/>
      <c r="Q52" s="238"/>
      <c r="R52" s="238"/>
      <c r="S52" s="238"/>
      <c r="T52" s="239"/>
    </row>
    <row r="53" spans="1:22" ht="51" customHeight="1" thickBot="1" x14ac:dyDescent="0.3">
      <c r="B53" s="111">
        <v>5</v>
      </c>
      <c r="C53" s="227" t="s">
        <v>375</v>
      </c>
      <c r="D53" s="228"/>
      <c r="E53" s="229" t="str">
        <f>VLOOKUP($A$52,annexe_02!$A:$O,Couleur_corporelle!B53,FALSE)</f>
        <v xml:space="preserve">vous avez une problématique avec votre place dans la famille (sentiment d’être rejeté, ignoré, inutile ) ou, à l’inverse, mis sur un piédestal, mais sentiment que ce n’était pas juste ou pas justifié, vous avez des problèmes gynécologiques chroniques, votre situation est conflictuelle avec votre mère, vous êtes dans l’incapacité à couper le cordon ombilical, vous avez perdu en enfant  </v>
      </c>
      <c r="F53" s="229"/>
      <c r="G53" s="229"/>
      <c r="H53" s="229"/>
      <c r="I53" s="229"/>
      <c r="J53" s="229"/>
      <c r="K53" s="229"/>
      <c r="L53" s="229"/>
      <c r="M53" s="229"/>
      <c r="N53" s="229"/>
      <c r="O53" s="229"/>
      <c r="P53" s="229"/>
      <c r="Q53" s="229"/>
      <c r="R53" s="229"/>
      <c r="S53" s="229"/>
      <c r="T53" s="230"/>
    </row>
    <row r="54" spans="1:22" ht="51" customHeight="1" thickBot="1" x14ac:dyDescent="0.3">
      <c r="B54" s="111">
        <v>6</v>
      </c>
      <c r="C54" s="236" t="s">
        <v>376</v>
      </c>
      <c r="D54" s="237"/>
      <c r="E54" s="240" t="str">
        <f>VLOOKUP($A$52,annexe_02!$A:$O,Couleur_corporelle!B54,FALSE)</f>
        <v>peur, découragement, manque d’énergie, timidité, difficulté à choisir, vulnérabilité</v>
      </c>
      <c r="F54" s="240"/>
      <c r="G54" s="240"/>
      <c r="H54" s="240"/>
      <c r="I54" s="240"/>
      <c r="J54" s="240"/>
      <c r="K54" s="240"/>
      <c r="L54" s="240"/>
      <c r="M54" s="240"/>
      <c r="N54" s="240"/>
      <c r="O54" s="240"/>
      <c r="P54" s="240"/>
      <c r="Q54" s="240"/>
      <c r="R54" s="240"/>
      <c r="S54" s="240"/>
      <c r="T54" s="241"/>
    </row>
    <row r="55" spans="1:22" ht="51" customHeight="1" thickBot="1" x14ac:dyDescent="0.3">
      <c r="B55" s="111">
        <v>7</v>
      </c>
      <c r="C55" s="227" t="s">
        <v>377</v>
      </c>
      <c r="D55" s="228"/>
      <c r="E55" s="242" t="str">
        <f>VLOOKUP($A$52,annexe_02!$A:$O,Couleur_corporelle!B55,FALSE)</f>
        <v xml:space="preserve">intestin grêle, estomac, vessie, ovaire gauche, coude, matrice, abdomen, bassin, hanches, nombril, plexus solaire </v>
      </c>
      <c r="F55" s="242"/>
      <c r="G55" s="242"/>
      <c r="H55" s="242"/>
      <c r="I55" s="242"/>
      <c r="J55" s="242"/>
      <c r="K55" s="242"/>
      <c r="L55" s="242"/>
      <c r="M55" s="242"/>
      <c r="N55" s="242"/>
      <c r="O55" s="242"/>
      <c r="P55" s="242"/>
      <c r="Q55" s="242"/>
      <c r="R55" s="242"/>
      <c r="S55" s="242"/>
      <c r="T55" s="243"/>
    </row>
    <row r="56" spans="1:22" ht="51" customHeight="1" thickBot="1" x14ac:dyDescent="0.3">
      <c r="B56" s="111">
        <v>8</v>
      </c>
      <c r="C56" s="236" t="s">
        <v>378</v>
      </c>
      <c r="D56" s="237"/>
      <c r="E56" s="240" t="str">
        <f>VLOOKUP($A$52,annexe_02!$A:$O,Couleur_corporelle!B56,FALSE)</f>
        <v>j’ai peur de prendre ma place, j'ai peur de rayonner</v>
      </c>
      <c r="F56" s="240"/>
      <c r="G56" s="240"/>
      <c r="H56" s="240"/>
      <c r="I56" s="240"/>
      <c r="J56" s="240"/>
      <c r="K56" s="240"/>
      <c r="L56" s="240"/>
      <c r="M56" s="240"/>
      <c r="N56" s="240"/>
      <c r="O56" s="240"/>
      <c r="P56" s="240"/>
      <c r="Q56" s="240"/>
      <c r="R56" s="240"/>
      <c r="S56" s="240"/>
      <c r="T56" s="241"/>
    </row>
    <row r="57" spans="1:22" ht="51" customHeight="1" thickBot="1" x14ac:dyDescent="0.3">
      <c r="B57" s="111">
        <v>9</v>
      </c>
      <c r="C57" s="227" t="s">
        <v>379</v>
      </c>
      <c r="D57" s="228"/>
      <c r="E57" s="242" t="str">
        <f>VLOOKUP($A$52,annexe_02!$A:$O,Couleur_corporelle!B57,FALSE)</f>
        <v xml:space="preserve">je dois être ce que les autres attendent de moi , je dois être un bon père ou une bonne mère </v>
      </c>
      <c r="F57" s="242"/>
      <c r="G57" s="242"/>
      <c r="H57" s="242"/>
      <c r="I57" s="242"/>
      <c r="J57" s="242"/>
      <c r="K57" s="242"/>
      <c r="L57" s="242"/>
      <c r="M57" s="242"/>
      <c r="N57" s="242"/>
      <c r="O57" s="242"/>
      <c r="P57" s="242"/>
      <c r="Q57" s="242"/>
      <c r="R57" s="242"/>
      <c r="S57" s="242"/>
      <c r="T57" s="243"/>
    </row>
    <row r="58" spans="1:22" ht="51" customHeight="1" thickBot="1" x14ac:dyDescent="0.3">
      <c r="B58" s="111">
        <v>10</v>
      </c>
      <c r="C58" s="236" t="s">
        <v>380</v>
      </c>
      <c r="D58" s="237"/>
      <c r="E58" s="240" t="str">
        <f>VLOOKUP($A$52,annexe_02!$A:$O,Couleur_corporelle!B58,FALSE)</f>
        <v>besoin de prendre sa place, besoin de s’affirmer, besoin de décider, besoin de choisir, besoin d’être respecté</v>
      </c>
      <c r="F58" s="240"/>
      <c r="G58" s="240"/>
      <c r="H58" s="240"/>
      <c r="I58" s="240"/>
      <c r="J58" s="240"/>
      <c r="K58" s="240"/>
      <c r="L58" s="240"/>
      <c r="M58" s="240"/>
      <c r="N58" s="240"/>
      <c r="O58" s="240"/>
      <c r="P58" s="240"/>
      <c r="Q58" s="240"/>
      <c r="R58" s="240"/>
      <c r="S58" s="240"/>
      <c r="T58" s="241"/>
    </row>
    <row r="59" spans="1:22" ht="51" customHeight="1" thickBot="1" x14ac:dyDescent="0.3">
      <c r="B59" s="111">
        <v>11</v>
      </c>
      <c r="C59" s="227" t="s">
        <v>381</v>
      </c>
      <c r="D59" s="228"/>
      <c r="E59" s="242" t="str">
        <f>VLOOKUP($A$52,annexe_02!$A:$O,Couleur_corporelle!B59,FALSE)</f>
        <v>je suis reconnu par les autres</v>
      </c>
      <c r="F59" s="242"/>
      <c r="G59" s="242"/>
      <c r="H59" s="242"/>
      <c r="I59" s="242"/>
      <c r="J59" s="242"/>
      <c r="K59" s="242"/>
      <c r="L59" s="242"/>
      <c r="M59" s="242"/>
      <c r="N59" s="242"/>
      <c r="O59" s="242"/>
      <c r="P59" s="242"/>
      <c r="Q59" s="242"/>
      <c r="R59" s="242"/>
      <c r="S59" s="242"/>
      <c r="T59" s="243"/>
    </row>
    <row r="60" spans="1:22" ht="51" customHeight="1" thickBot="1" x14ac:dyDescent="0.3">
      <c r="B60" s="111">
        <v>12</v>
      </c>
      <c r="C60" s="236" t="s">
        <v>382</v>
      </c>
      <c r="D60" s="237"/>
      <c r="E60" s="238" t="str">
        <f>VLOOKUP($A$52,annexe_02!$A:$O,Couleur_corporelle!B60,FALSE)</f>
        <v>Il est temps d'affronter certaines réalités. C’est l’occasion de mettre en œuvre un projet, d’avancer dans la vie, de montrer votre compétence car vous le méritez. Pensez à prendre votre place ou à trouver une meilleure place au sein de votre famille ou dans votre entreprise. Restez bien centré pour être sûr de faire des choix justes. Affirmez votre personnalité mais toujours avec respect pour les autres.</v>
      </c>
      <c r="F60" s="238"/>
      <c r="G60" s="238"/>
      <c r="H60" s="238"/>
      <c r="I60" s="238"/>
      <c r="J60" s="238"/>
      <c r="K60" s="238"/>
      <c r="L60" s="238"/>
      <c r="M60" s="238"/>
      <c r="N60" s="238"/>
      <c r="O60" s="238"/>
      <c r="P60" s="238"/>
      <c r="Q60" s="238"/>
      <c r="R60" s="238"/>
      <c r="S60" s="238"/>
      <c r="T60" s="239"/>
    </row>
    <row r="61" spans="1:22" ht="51" customHeight="1" thickBot="1" x14ac:dyDescent="0.3">
      <c r="B61" s="111">
        <v>13</v>
      </c>
      <c r="C61" s="227" t="s">
        <v>383</v>
      </c>
      <c r="D61" s="228"/>
      <c r="E61" s="229" t="str">
        <f>VLOOKUP($A$52,annexe_02!$A:$O,Couleur_corporelle!B61,FALSE)</f>
        <v>affirmation de soi, dynamisme, protection, respect des autres, capacité à prendre sa place, capacité  à entreprendre, capacité à concentrer sa force, capacité à avoir du courage, capacité à choisir juste, capacité à se centrer, à être ici et maintenant, à faire face aux situations</v>
      </c>
      <c r="F61" s="229"/>
      <c r="G61" s="229"/>
      <c r="H61" s="229"/>
      <c r="I61" s="229"/>
      <c r="J61" s="229"/>
      <c r="K61" s="229"/>
      <c r="L61" s="229"/>
      <c r="M61" s="229"/>
      <c r="N61" s="229"/>
      <c r="O61" s="229"/>
      <c r="P61" s="229"/>
      <c r="Q61" s="229"/>
      <c r="R61" s="229"/>
      <c r="S61" s="229"/>
      <c r="T61" s="230"/>
    </row>
    <row r="62" spans="1:22" ht="51" customHeight="1" thickBot="1" x14ac:dyDescent="0.3">
      <c r="B62" s="111">
        <v>14</v>
      </c>
      <c r="C62" s="236" t="s">
        <v>384</v>
      </c>
      <c r="D62" s="237"/>
      <c r="E62" s="238" t="str">
        <f>VLOOKUP($A$52,annexe_02!$A:$O,Couleur_corporelle!B62,FALSE)</f>
        <v>efficacité, compétence, dynamisme, capacité d’adaptation, capacité de choisir juste, réussite professionnelle, chômage, mobbing, concurrence pour une place de travail, reconnaissance sociale (normes, autorités, associations professionnelles), formation continue (pour avoir une meilleure place), primes (trop hautes), conflit avec l’associé, responsabilités, investissements exagérés, abandon de projets, perte d’un employé</v>
      </c>
      <c r="F62" s="238"/>
      <c r="G62" s="238"/>
      <c r="H62" s="238"/>
      <c r="I62" s="238"/>
      <c r="J62" s="238"/>
      <c r="K62" s="238"/>
      <c r="L62" s="238"/>
      <c r="M62" s="238"/>
      <c r="N62" s="238"/>
      <c r="O62" s="238"/>
      <c r="P62" s="238"/>
      <c r="Q62" s="238"/>
      <c r="R62" s="238"/>
      <c r="S62" s="238"/>
      <c r="T62" s="239"/>
    </row>
    <row r="63" spans="1:22" ht="51" customHeight="1" thickBot="1" x14ac:dyDescent="0.3">
      <c r="B63" s="111">
        <v>15</v>
      </c>
      <c r="C63" s="244" t="s">
        <v>385</v>
      </c>
      <c r="D63" s="245"/>
      <c r="E63" s="246" t="str">
        <f>VLOOKUP($A$52,annexe_02!$A:$O,Couleur_corporelle!B63,FALSE)</f>
        <v>accident de voiture, perdre ses dents ou ses cheveux, être au tribunal, quitter sa famille, corde qui se rompt, combat, armure, casque, bouclier, arme, bâton, coq, corneille, lion, ours</v>
      </c>
      <c r="F63" s="246"/>
      <c r="G63" s="246"/>
      <c r="H63" s="246"/>
      <c r="I63" s="246"/>
      <c r="J63" s="246"/>
      <c r="K63" s="246"/>
      <c r="L63" s="246"/>
      <c r="M63" s="246"/>
      <c r="N63" s="246"/>
      <c r="O63" s="246"/>
      <c r="P63" s="246"/>
      <c r="Q63" s="246"/>
      <c r="R63" s="246"/>
      <c r="S63" s="246"/>
      <c r="T63" s="247"/>
    </row>
    <row r="64" spans="1:22" ht="15.75" thickTop="1" x14ac:dyDescent="0.25">
      <c r="B64" s="111"/>
    </row>
    <row r="65" spans="2:2" x14ac:dyDescent="0.25">
      <c r="B65" s="111"/>
    </row>
  </sheetData>
  <mergeCells count="27">
    <mergeCell ref="C63:D63"/>
    <mergeCell ref="E63:T63"/>
    <mergeCell ref="C60:D60"/>
    <mergeCell ref="E60:T60"/>
    <mergeCell ref="C61:D61"/>
    <mergeCell ref="E61:T61"/>
    <mergeCell ref="C62:D62"/>
    <mergeCell ref="E62:T62"/>
    <mergeCell ref="C57:D57"/>
    <mergeCell ref="E57:T57"/>
    <mergeCell ref="C58:D58"/>
    <mergeCell ref="E58:T58"/>
    <mergeCell ref="C59:D59"/>
    <mergeCell ref="E59:T59"/>
    <mergeCell ref="C54:D54"/>
    <mergeCell ref="E54:T54"/>
    <mergeCell ref="C55:D55"/>
    <mergeCell ref="E55:T55"/>
    <mergeCell ref="C56:D56"/>
    <mergeCell ref="E56:T56"/>
    <mergeCell ref="C53:D53"/>
    <mergeCell ref="E53:T53"/>
    <mergeCell ref="E5:J5"/>
    <mergeCell ref="C51:D51"/>
    <mergeCell ref="E51:T51"/>
    <mergeCell ref="C52:D52"/>
    <mergeCell ref="E52:T52"/>
  </mergeCells>
  <conditionalFormatting sqref="C50">
    <cfRule type="expression" dxfId="203" priority="33">
      <formula>IF(C50=15,TRUE,FALSE)</formula>
    </cfRule>
    <cfRule type="expression" dxfId="202" priority="34">
      <formula>IF(C50=15,TRUE,FALSE)</formula>
    </cfRule>
    <cfRule type="expression" dxfId="201" priority="35">
      <formula>IF(C50=14,TRUE,FALSE)</formula>
    </cfRule>
    <cfRule type="expression" dxfId="200" priority="36">
      <formula>IF(C50=13,TRUE,FALSE)</formula>
    </cfRule>
    <cfRule type="expression" dxfId="199" priority="37">
      <formula>IF(C50=12,TRUE,FALSE)</formula>
    </cfRule>
    <cfRule type="expression" dxfId="198" priority="38">
      <formula>IF(C50=11,TRUE,FALSE)</formula>
    </cfRule>
    <cfRule type="expression" dxfId="197" priority="39">
      <formula>IF(C50=10,TRUE,FALSE)</formula>
    </cfRule>
    <cfRule type="expression" dxfId="196" priority="40">
      <formula>IF(C50=9,TRUE,FALSE)</formula>
    </cfRule>
    <cfRule type="expression" dxfId="195" priority="41">
      <formula>IF(C50=8,TRUE,FALSE)</formula>
    </cfRule>
    <cfRule type="expression" dxfId="194" priority="42">
      <formula>IF(C50=7,TRUE,FALSE)</formula>
    </cfRule>
    <cfRule type="expression" dxfId="193" priority="43">
      <formula>IF(C50=6,TRUE,FALSE)</formula>
    </cfRule>
    <cfRule type="expression" dxfId="192" priority="44">
      <formula>IF(C50=5,TRUE,FALSE)</formula>
    </cfRule>
    <cfRule type="expression" dxfId="191" priority="45">
      <formula>IF(C50=4,TRUE,FALSE)</formula>
    </cfRule>
    <cfRule type="expression" dxfId="190" priority="46">
      <formula>IF(C50=3,TRUE,FALSE)</formula>
    </cfRule>
    <cfRule type="expression" dxfId="189" priority="47">
      <formula>IF(C50=2,TRUE,FALSE)</formula>
    </cfRule>
    <cfRule type="expression" dxfId="188" priority="48">
      <formula>IF(C50=1,TRUE,FALSE)</formula>
    </cfRule>
  </conditionalFormatting>
  <conditionalFormatting sqref="H50:T50">
    <cfRule type="expression" dxfId="187" priority="17">
      <formula>IF(H50=15,TRUE,FALSE)</formula>
    </cfRule>
    <cfRule type="expression" dxfId="186" priority="18">
      <formula>IF(H50=15,TRUE,FALSE)</formula>
    </cfRule>
    <cfRule type="expression" dxfId="185" priority="19">
      <formula>IF(H50=14,TRUE,FALSE)</formula>
    </cfRule>
    <cfRule type="expression" dxfId="184" priority="20">
      <formula>IF(H50=13,TRUE,FALSE)</formula>
    </cfRule>
    <cfRule type="expression" dxfId="183" priority="21">
      <formula>IF(H50=12,TRUE,FALSE)</formula>
    </cfRule>
    <cfRule type="expression" dxfId="182" priority="22">
      <formula>IF(H50=11,TRUE,FALSE)</formula>
    </cfRule>
    <cfRule type="expression" dxfId="181" priority="23">
      <formula>IF(H50=10,TRUE,FALSE)</formula>
    </cfRule>
    <cfRule type="expression" dxfId="180" priority="24">
      <formula>IF(H50=9,TRUE,FALSE)</formula>
    </cfRule>
    <cfRule type="expression" dxfId="179" priority="25">
      <formula>IF(H50=8,TRUE,FALSE)</formula>
    </cfRule>
    <cfRule type="expression" dxfId="178" priority="26">
      <formula>IF(H50=7,TRUE,FALSE)</formula>
    </cfRule>
    <cfRule type="expression" dxfId="177" priority="27">
      <formula>IF(H50=6,TRUE,FALSE)</formula>
    </cfRule>
    <cfRule type="expression" dxfId="176" priority="28">
      <formula>IF(H50=5,TRUE,FALSE)</formula>
    </cfRule>
    <cfRule type="expression" dxfId="175" priority="29">
      <formula>IF(H50=4,TRUE,FALSE)</formula>
    </cfRule>
    <cfRule type="expression" dxfId="174" priority="30">
      <formula>IF(H50=3,TRUE,FALSE)</formula>
    </cfRule>
    <cfRule type="expression" dxfId="173" priority="31">
      <formula>IF(H50=2,TRUE,FALSE)</formula>
    </cfRule>
    <cfRule type="expression" dxfId="172" priority="32">
      <formula>IF(H50=1,TRUE,FALSE)</formula>
    </cfRule>
  </conditionalFormatting>
  <conditionalFormatting sqref="D50">
    <cfRule type="expression" dxfId="171" priority="1">
      <formula>IF(D50=15,TRUE,FALSE)</formula>
    </cfRule>
    <cfRule type="expression" dxfId="170" priority="2">
      <formula>IF(D50=15,TRUE,FALSE)</formula>
    </cfRule>
    <cfRule type="expression" dxfId="169" priority="3">
      <formula>IF(D50=14,TRUE,FALSE)</formula>
    </cfRule>
    <cfRule type="expression" dxfId="168" priority="4">
      <formula>IF(D50=13,TRUE,FALSE)</formula>
    </cfRule>
    <cfRule type="expression" dxfId="167" priority="5">
      <formula>IF(D50=12,TRUE,FALSE)</formula>
    </cfRule>
    <cfRule type="expression" dxfId="166" priority="6">
      <formula>IF(D50=11,TRUE,FALSE)</formula>
    </cfRule>
    <cfRule type="expression" dxfId="165" priority="7">
      <formula>IF(D50=10,TRUE,FALSE)</formula>
    </cfRule>
    <cfRule type="expression" dxfId="164" priority="8">
      <formula>IF(D50=9,TRUE,FALSE)</formula>
    </cfRule>
    <cfRule type="expression" dxfId="163" priority="9">
      <formula>IF(D50=8,TRUE,FALSE)</formula>
    </cfRule>
    <cfRule type="expression" dxfId="162" priority="10">
      <formula>IF(D50=7,TRUE,FALSE)</formula>
    </cfRule>
    <cfRule type="expression" dxfId="161" priority="11">
      <formula>IF(D50=6,TRUE,FALSE)</formula>
    </cfRule>
    <cfRule type="expression" dxfId="160" priority="12">
      <formula>IF(D50=5,TRUE,FALSE)</formula>
    </cfRule>
    <cfRule type="expression" dxfId="159" priority="13">
      <formula>IF(D50=4,TRUE,FALSE)</formula>
    </cfRule>
    <cfRule type="expression" dxfId="158" priority="14">
      <formula>IF(D50=3,TRUE,FALSE)</formula>
    </cfRule>
    <cfRule type="expression" dxfId="157" priority="15">
      <formula>IF(D50=2,TRUE,FALSE)</formula>
    </cfRule>
    <cfRule type="expression" dxfId="156" priority="16">
      <formula>IF(D50=1,TRUE,FALSE)</formula>
    </cfRule>
  </conditionalFormatting>
  <pageMargins left="0.7" right="0.7" top="0.75" bottom="0.75" header="0.3" footer="0.3"/>
  <pageSetup paperSize="9" orientation="portrait"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Option Button 1">
              <controlPr defaultSize="0" autoFill="0" autoLine="0" autoPict="0" altText="">
                <anchor moveWithCells="1">
                  <from>
                    <xdr:col>10</xdr:col>
                    <xdr:colOff>247650</xdr:colOff>
                    <xdr:row>6</xdr:row>
                    <xdr:rowOff>142875</xdr:rowOff>
                  </from>
                  <to>
                    <xdr:col>19</xdr:col>
                    <xdr:colOff>66675</xdr:colOff>
                    <xdr:row>8</xdr:row>
                    <xdr:rowOff>9525</xdr:rowOff>
                  </to>
                </anchor>
              </controlPr>
            </control>
          </mc:Choice>
        </mc:AlternateContent>
        <mc:AlternateContent xmlns:mc="http://schemas.openxmlformats.org/markup-compatibility/2006">
          <mc:Choice Requires="x14">
            <control shapeId="4098" r:id="rId5" name="Option Button 2">
              <controlPr defaultSize="0" autoFill="0" autoLine="0" autoPict="0" altText="">
                <anchor moveWithCells="1">
                  <from>
                    <xdr:col>10</xdr:col>
                    <xdr:colOff>247650</xdr:colOff>
                    <xdr:row>8</xdr:row>
                    <xdr:rowOff>85725</xdr:rowOff>
                  </from>
                  <to>
                    <xdr:col>19</xdr:col>
                    <xdr:colOff>66675</xdr:colOff>
                    <xdr:row>9</xdr:row>
                    <xdr:rowOff>142875</xdr:rowOff>
                  </to>
                </anchor>
              </controlPr>
            </control>
          </mc:Choice>
        </mc:AlternateContent>
        <mc:AlternateContent xmlns:mc="http://schemas.openxmlformats.org/markup-compatibility/2006">
          <mc:Choice Requires="x14">
            <control shapeId="4099" r:id="rId6" name="Option Button 3">
              <controlPr defaultSize="0" autoFill="0" autoLine="0" autoPict="0" altText="">
                <anchor moveWithCells="1">
                  <from>
                    <xdr:col>10</xdr:col>
                    <xdr:colOff>257175</xdr:colOff>
                    <xdr:row>10</xdr:row>
                    <xdr:rowOff>85725</xdr:rowOff>
                  </from>
                  <to>
                    <xdr:col>19</xdr:col>
                    <xdr:colOff>76200</xdr:colOff>
                    <xdr:row>11</xdr:row>
                    <xdr:rowOff>142875</xdr:rowOff>
                  </to>
                </anchor>
              </controlPr>
            </control>
          </mc:Choice>
        </mc:AlternateContent>
        <mc:AlternateContent xmlns:mc="http://schemas.openxmlformats.org/markup-compatibility/2006">
          <mc:Choice Requires="x14">
            <control shapeId="4100" r:id="rId7" name="Option Button 4">
              <controlPr defaultSize="0" autoFill="0" autoLine="0" autoPict="0" altText="">
                <anchor moveWithCells="1">
                  <from>
                    <xdr:col>10</xdr:col>
                    <xdr:colOff>266700</xdr:colOff>
                    <xdr:row>12</xdr:row>
                    <xdr:rowOff>142875</xdr:rowOff>
                  </from>
                  <to>
                    <xdr:col>19</xdr:col>
                    <xdr:colOff>85725</xdr:colOff>
                    <xdr:row>14</xdr:row>
                    <xdr:rowOff>9525</xdr:rowOff>
                  </to>
                </anchor>
              </controlPr>
            </control>
          </mc:Choice>
        </mc:AlternateContent>
        <mc:AlternateContent xmlns:mc="http://schemas.openxmlformats.org/markup-compatibility/2006">
          <mc:Choice Requires="x14">
            <control shapeId="4101" r:id="rId8" name="Option Button 5">
              <controlPr defaultSize="0" autoFill="0" autoLine="0" autoPict="0" altText="">
                <anchor moveWithCells="1">
                  <from>
                    <xdr:col>10</xdr:col>
                    <xdr:colOff>257175</xdr:colOff>
                    <xdr:row>15</xdr:row>
                    <xdr:rowOff>38100</xdr:rowOff>
                  </from>
                  <to>
                    <xdr:col>19</xdr:col>
                    <xdr:colOff>76200</xdr:colOff>
                    <xdr:row>16</xdr:row>
                    <xdr:rowOff>95250</xdr:rowOff>
                  </to>
                </anchor>
              </controlPr>
            </control>
          </mc:Choice>
        </mc:AlternateContent>
        <mc:AlternateContent xmlns:mc="http://schemas.openxmlformats.org/markup-compatibility/2006">
          <mc:Choice Requires="x14">
            <control shapeId="4102" r:id="rId9" name="Option Button 6">
              <controlPr defaultSize="0" autoFill="0" autoLine="0" autoPict="0" altText="">
                <anchor moveWithCells="1">
                  <from>
                    <xdr:col>10</xdr:col>
                    <xdr:colOff>266700</xdr:colOff>
                    <xdr:row>17</xdr:row>
                    <xdr:rowOff>152400</xdr:rowOff>
                  </from>
                  <to>
                    <xdr:col>19</xdr:col>
                    <xdr:colOff>85725</xdr:colOff>
                    <xdr:row>19</xdr:row>
                    <xdr:rowOff>19050</xdr:rowOff>
                  </to>
                </anchor>
              </controlPr>
            </control>
          </mc:Choice>
        </mc:AlternateContent>
        <mc:AlternateContent xmlns:mc="http://schemas.openxmlformats.org/markup-compatibility/2006">
          <mc:Choice Requires="x14">
            <control shapeId="4103" r:id="rId10" name="Option Button 7">
              <controlPr defaultSize="0" autoFill="0" autoLine="0" autoPict="0" altText="">
                <anchor moveWithCells="1">
                  <from>
                    <xdr:col>10</xdr:col>
                    <xdr:colOff>266700</xdr:colOff>
                    <xdr:row>21</xdr:row>
                    <xdr:rowOff>9525</xdr:rowOff>
                  </from>
                  <to>
                    <xdr:col>19</xdr:col>
                    <xdr:colOff>85725</xdr:colOff>
                    <xdr:row>22</xdr:row>
                    <xdr:rowOff>66675</xdr:rowOff>
                  </to>
                </anchor>
              </controlPr>
            </control>
          </mc:Choice>
        </mc:AlternateContent>
        <mc:AlternateContent xmlns:mc="http://schemas.openxmlformats.org/markup-compatibility/2006">
          <mc:Choice Requires="x14">
            <control shapeId="4104" r:id="rId11" name="Option Button 8">
              <controlPr defaultSize="0" autoFill="0" autoLine="0" autoPict="0" altText="">
                <anchor moveWithCells="1">
                  <from>
                    <xdr:col>10</xdr:col>
                    <xdr:colOff>285750</xdr:colOff>
                    <xdr:row>24</xdr:row>
                    <xdr:rowOff>95250</xdr:rowOff>
                  </from>
                  <to>
                    <xdr:col>19</xdr:col>
                    <xdr:colOff>104775</xdr:colOff>
                    <xdr:row>25</xdr:row>
                    <xdr:rowOff>152400</xdr:rowOff>
                  </to>
                </anchor>
              </controlPr>
            </control>
          </mc:Choice>
        </mc:AlternateContent>
        <mc:AlternateContent xmlns:mc="http://schemas.openxmlformats.org/markup-compatibility/2006">
          <mc:Choice Requires="x14">
            <control shapeId="4105" r:id="rId12" name="Option Button 9">
              <controlPr defaultSize="0" autoFill="0" autoLine="0" autoPict="0" altText="">
                <anchor moveWithCells="1">
                  <from>
                    <xdr:col>10</xdr:col>
                    <xdr:colOff>295275</xdr:colOff>
                    <xdr:row>27</xdr:row>
                    <xdr:rowOff>57150</xdr:rowOff>
                  </from>
                  <to>
                    <xdr:col>19</xdr:col>
                    <xdr:colOff>114300</xdr:colOff>
                    <xdr:row>28</xdr:row>
                    <xdr:rowOff>114300</xdr:rowOff>
                  </to>
                </anchor>
              </controlPr>
            </control>
          </mc:Choice>
        </mc:AlternateContent>
        <mc:AlternateContent xmlns:mc="http://schemas.openxmlformats.org/markup-compatibility/2006">
          <mc:Choice Requires="x14">
            <control shapeId="4106" r:id="rId13" name="Option Button 10">
              <controlPr defaultSize="0" autoFill="0" autoLine="0" autoPict="0" altText="">
                <anchor moveWithCells="1">
                  <from>
                    <xdr:col>10</xdr:col>
                    <xdr:colOff>295275</xdr:colOff>
                    <xdr:row>31</xdr:row>
                    <xdr:rowOff>57150</xdr:rowOff>
                  </from>
                  <to>
                    <xdr:col>19</xdr:col>
                    <xdr:colOff>114300</xdr:colOff>
                    <xdr:row>32</xdr:row>
                    <xdr:rowOff>114300</xdr:rowOff>
                  </to>
                </anchor>
              </controlPr>
            </control>
          </mc:Choice>
        </mc:AlternateContent>
        <mc:AlternateContent xmlns:mc="http://schemas.openxmlformats.org/markup-compatibility/2006">
          <mc:Choice Requires="x14">
            <control shapeId="4107" r:id="rId14" name="Option Button 11">
              <controlPr defaultSize="0" autoFill="0" autoLine="0" autoPict="0" altText="">
                <anchor moveWithCells="1">
                  <from>
                    <xdr:col>10</xdr:col>
                    <xdr:colOff>304800</xdr:colOff>
                    <xdr:row>35</xdr:row>
                    <xdr:rowOff>19050</xdr:rowOff>
                  </from>
                  <to>
                    <xdr:col>19</xdr:col>
                    <xdr:colOff>123825</xdr:colOff>
                    <xdr:row>36</xdr:row>
                    <xdr:rowOff>76200</xdr:rowOff>
                  </to>
                </anchor>
              </controlPr>
            </control>
          </mc:Choice>
        </mc:AlternateContent>
        <mc:AlternateContent xmlns:mc="http://schemas.openxmlformats.org/markup-compatibility/2006">
          <mc:Choice Requires="x14">
            <control shapeId="4108" r:id="rId15" name="Option Button 12">
              <controlPr defaultSize="0" autoFill="0" autoLine="0" autoPict="0" altText="">
                <anchor moveWithCells="1">
                  <from>
                    <xdr:col>10</xdr:col>
                    <xdr:colOff>314325</xdr:colOff>
                    <xdr:row>38</xdr:row>
                    <xdr:rowOff>85725</xdr:rowOff>
                  </from>
                  <to>
                    <xdr:col>19</xdr:col>
                    <xdr:colOff>133350</xdr:colOff>
                    <xdr:row>39</xdr:row>
                    <xdr:rowOff>142875</xdr:rowOff>
                  </to>
                </anchor>
              </controlPr>
            </control>
          </mc:Choice>
        </mc:AlternateContent>
        <mc:AlternateContent xmlns:mc="http://schemas.openxmlformats.org/markup-compatibility/2006">
          <mc:Choice Requires="x14">
            <control shapeId="4109" r:id="rId16" name="Option Button 13">
              <controlPr defaultSize="0" autoFill="0" autoLine="0" autoPict="0" altText="">
                <anchor moveWithCells="1">
                  <from>
                    <xdr:col>10</xdr:col>
                    <xdr:colOff>304800</xdr:colOff>
                    <xdr:row>40</xdr:row>
                    <xdr:rowOff>190500</xdr:rowOff>
                  </from>
                  <to>
                    <xdr:col>19</xdr:col>
                    <xdr:colOff>123825</xdr:colOff>
                    <xdr:row>42</xdr:row>
                    <xdr:rowOff>57150</xdr:rowOff>
                  </to>
                </anchor>
              </controlPr>
            </control>
          </mc:Choice>
        </mc:AlternateContent>
        <mc:AlternateContent xmlns:mc="http://schemas.openxmlformats.org/markup-compatibility/2006">
          <mc:Choice Requires="x14">
            <control shapeId="4110" r:id="rId17" name="Option Button 14">
              <controlPr defaultSize="0" autoFill="0" autoLine="0" autoPict="0" altText="">
                <anchor moveWithCells="1">
                  <from>
                    <xdr:col>2</xdr:col>
                    <xdr:colOff>123825</xdr:colOff>
                    <xdr:row>6</xdr:row>
                    <xdr:rowOff>133350</xdr:rowOff>
                  </from>
                  <to>
                    <xdr:col>3</xdr:col>
                    <xdr:colOff>352425</xdr:colOff>
                    <xdr:row>8</xdr:row>
                    <xdr:rowOff>0</xdr:rowOff>
                  </to>
                </anchor>
              </controlPr>
            </control>
          </mc:Choice>
        </mc:AlternateContent>
        <mc:AlternateContent xmlns:mc="http://schemas.openxmlformats.org/markup-compatibility/2006">
          <mc:Choice Requires="x14">
            <control shapeId="4111" r:id="rId18" name="Option Button 15">
              <controlPr defaultSize="0" autoFill="0" autoLine="0" autoPict="0" altText="">
                <anchor moveWithCells="1">
                  <from>
                    <xdr:col>2</xdr:col>
                    <xdr:colOff>123825</xdr:colOff>
                    <xdr:row>8</xdr:row>
                    <xdr:rowOff>76200</xdr:rowOff>
                  </from>
                  <to>
                    <xdr:col>3</xdr:col>
                    <xdr:colOff>352425</xdr:colOff>
                    <xdr:row>9</xdr:row>
                    <xdr:rowOff>133350</xdr:rowOff>
                  </to>
                </anchor>
              </controlPr>
            </control>
          </mc:Choice>
        </mc:AlternateContent>
        <mc:AlternateContent xmlns:mc="http://schemas.openxmlformats.org/markup-compatibility/2006">
          <mc:Choice Requires="x14">
            <control shapeId="4112" r:id="rId19" name="Option Button 16">
              <controlPr defaultSize="0" autoFill="0" autoLine="0" autoPict="0" altText="">
                <anchor moveWithCells="1">
                  <from>
                    <xdr:col>2</xdr:col>
                    <xdr:colOff>133350</xdr:colOff>
                    <xdr:row>10</xdr:row>
                    <xdr:rowOff>76200</xdr:rowOff>
                  </from>
                  <to>
                    <xdr:col>3</xdr:col>
                    <xdr:colOff>361950</xdr:colOff>
                    <xdr:row>11</xdr:row>
                    <xdr:rowOff>133350</xdr:rowOff>
                  </to>
                </anchor>
              </controlPr>
            </control>
          </mc:Choice>
        </mc:AlternateContent>
        <mc:AlternateContent xmlns:mc="http://schemas.openxmlformats.org/markup-compatibility/2006">
          <mc:Choice Requires="x14">
            <control shapeId="4113" r:id="rId20" name="Option Button 17">
              <controlPr defaultSize="0" autoFill="0" autoLine="0" autoPict="0" altText="">
                <anchor moveWithCells="1">
                  <from>
                    <xdr:col>2</xdr:col>
                    <xdr:colOff>142875</xdr:colOff>
                    <xdr:row>12</xdr:row>
                    <xdr:rowOff>133350</xdr:rowOff>
                  </from>
                  <to>
                    <xdr:col>3</xdr:col>
                    <xdr:colOff>371475</xdr:colOff>
                    <xdr:row>14</xdr:row>
                    <xdr:rowOff>0</xdr:rowOff>
                  </to>
                </anchor>
              </controlPr>
            </control>
          </mc:Choice>
        </mc:AlternateContent>
        <mc:AlternateContent xmlns:mc="http://schemas.openxmlformats.org/markup-compatibility/2006">
          <mc:Choice Requires="x14">
            <control shapeId="4114" r:id="rId21" name="Option Button 18">
              <controlPr defaultSize="0" autoFill="0" autoLine="0" autoPict="0" altText="">
                <anchor moveWithCells="1">
                  <from>
                    <xdr:col>2</xdr:col>
                    <xdr:colOff>133350</xdr:colOff>
                    <xdr:row>15</xdr:row>
                    <xdr:rowOff>28575</xdr:rowOff>
                  </from>
                  <to>
                    <xdr:col>3</xdr:col>
                    <xdr:colOff>361950</xdr:colOff>
                    <xdr:row>16</xdr:row>
                    <xdr:rowOff>85725</xdr:rowOff>
                  </to>
                </anchor>
              </controlPr>
            </control>
          </mc:Choice>
        </mc:AlternateContent>
        <mc:AlternateContent xmlns:mc="http://schemas.openxmlformats.org/markup-compatibility/2006">
          <mc:Choice Requires="x14">
            <control shapeId="4115" r:id="rId22" name="Option Button 19">
              <controlPr defaultSize="0" autoFill="0" autoLine="0" autoPict="0" altText="">
                <anchor moveWithCells="1">
                  <from>
                    <xdr:col>2</xdr:col>
                    <xdr:colOff>142875</xdr:colOff>
                    <xdr:row>17</xdr:row>
                    <xdr:rowOff>142875</xdr:rowOff>
                  </from>
                  <to>
                    <xdr:col>3</xdr:col>
                    <xdr:colOff>371475</xdr:colOff>
                    <xdr:row>19</xdr:row>
                    <xdr:rowOff>9525</xdr:rowOff>
                  </to>
                </anchor>
              </controlPr>
            </control>
          </mc:Choice>
        </mc:AlternateContent>
        <mc:AlternateContent xmlns:mc="http://schemas.openxmlformats.org/markup-compatibility/2006">
          <mc:Choice Requires="x14">
            <control shapeId="4116" r:id="rId23" name="Option Button 20">
              <controlPr defaultSize="0" autoFill="0" autoLine="0" autoPict="0" altText="">
                <anchor moveWithCells="1">
                  <from>
                    <xdr:col>2</xdr:col>
                    <xdr:colOff>142875</xdr:colOff>
                    <xdr:row>21</xdr:row>
                    <xdr:rowOff>0</xdr:rowOff>
                  </from>
                  <to>
                    <xdr:col>3</xdr:col>
                    <xdr:colOff>371475</xdr:colOff>
                    <xdr:row>22</xdr:row>
                    <xdr:rowOff>57150</xdr:rowOff>
                  </to>
                </anchor>
              </controlPr>
            </control>
          </mc:Choice>
        </mc:AlternateContent>
        <mc:AlternateContent xmlns:mc="http://schemas.openxmlformats.org/markup-compatibility/2006">
          <mc:Choice Requires="x14">
            <control shapeId="4117" r:id="rId24" name="Option Button 21">
              <controlPr defaultSize="0" autoFill="0" autoLine="0" autoPict="0" altText="">
                <anchor moveWithCells="1">
                  <from>
                    <xdr:col>2</xdr:col>
                    <xdr:colOff>161925</xdr:colOff>
                    <xdr:row>24</xdr:row>
                    <xdr:rowOff>85725</xdr:rowOff>
                  </from>
                  <to>
                    <xdr:col>3</xdr:col>
                    <xdr:colOff>390525</xdr:colOff>
                    <xdr:row>25</xdr:row>
                    <xdr:rowOff>142875</xdr:rowOff>
                  </to>
                </anchor>
              </controlPr>
            </control>
          </mc:Choice>
        </mc:AlternateContent>
        <mc:AlternateContent xmlns:mc="http://schemas.openxmlformats.org/markup-compatibility/2006">
          <mc:Choice Requires="x14">
            <control shapeId="4118" r:id="rId25" name="Option Button 22">
              <controlPr defaultSize="0" autoFill="0" autoLine="0" autoPict="0" altText="">
                <anchor moveWithCells="1">
                  <from>
                    <xdr:col>2</xdr:col>
                    <xdr:colOff>171450</xdr:colOff>
                    <xdr:row>27</xdr:row>
                    <xdr:rowOff>38100</xdr:rowOff>
                  </from>
                  <to>
                    <xdr:col>3</xdr:col>
                    <xdr:colOff>400050</xdr:colOff>
                    <xdr:row>28</xdr:row>
                    <xdr:rowOff>95250</xdr:rowOff>
                  </to>
                </anchor>
              </controlPr>
            </control>
          </mc:Choice>
        </mc:AlternateContent>
        <mc:AlternateContent xmlns:mc="http://schemas.openxmlformats.org/markup-compatibility/2006">
          <mc:Choice Requires="x14">
            <control shapeId="4119" r:id="rId26" name="Option Button 23">
              <controlPr defaultSize="0" autoFill="0" autoLine="0" autoPict="0" altText="">
                <anchor moveWithCells="1">
                  <from>
                    <xdr:col>2</xdr:col>
                    <xdr:colOff>171450</xdr:colOff>
                    <xdr:row>31</xdr:row>
                    <xdr:rowOff>47625</xdr:rowOff>
                  </from>
                  <to>
                    <xdr:col>3</xdr:col>
                    <xdr:colOff>400050</xdr:colOff>
                    <xdr:row>32</xdr:row>
                    <xdr:rowOff>104775</xdr:rowOff>
                  </to>
                </anchor>
              </controlPr>
            </control>
          </mc:Choice>
        </mc:AlternateContent>
        <mc:AlternateContent xmlns:mc="http://schemas.openxmlformats.org/markup-compatibility/2006">
          <mc:Choice Requires="x14">
            <control shapeId="4120" r:id="rId27" name="Option Button 24">
              <controlPr defaultSize="0" autoFill="0" autoLine="0" autoPict="0" altText="">
                <anchor moveWithCells="1">
                  <from>
                    <xdr:col>2</xdr:col>
                    <xdr:colOff>180975</xdr:colOff>
                    <xdr:row>35</xdr:row>
                    <xdr:rowOff>9525</xdr:rowOff>
                  </from>
                  <to>
                    <xdr:col>3</xdr:col>
                    <xdr:colOff>409575</xdr:colOff>
                    <xdr:row>36</xdr:row>
                    <xdr:rowOff>66675</xdr:rowOff>
                  </to>
                </anchor>
              </controlPr>
            </control>
          </mc:Choice>
        </mc:AlternateContent>
        <mc:AlternateContent xmlns:mc="http://schemas.openxmlformats.org/markup-compatibility/2006">
          <mc:Choice Requires="x14">
            <control shapeId="4121" r:id="rId28" name="Option Button 25">
              <controlPr defaultSize="0" autoFill="0" autoLine="0" autoPict="0" altText="">
                <anchor moveWithCells="1">
                  <from>
                    <xdr:col>2</xdr:col>
                    <xdr:colOff>190500</xdr:colOff>
                    <xdr:row>38</xdr:row>
                    <xdr:rowOff>66675</xdr:rowOff>
                  </from>
                  <to>
                    <xdr:col>3</xdr:col>
                    <xdr:colOff>419100</xdr:colOff>
                    <xdr:row>39</xdr:row>
                    <xdr:rowOff>123825</xdr:rowOff>
                  </to>
                </anchor>
              </controlPr>
            </control>
          </mc:Choice>
        </mc:AlternateContent>
        <mc:AlternateContent xmlns:mc="http://schemas.openxmlformats.org/markup-compatibility/2006">
          <mc:Choice Requires="x14">
            <control shapeId="4122" r:id="rId29" name="Option Button 26">
              <controlPr defaultSize="0" autoFill="0" autoLine="0" autoPict="0" altText="">
                <anchor moveWithCells="1">
                  <from>
                    <xdr:col>2</xdr:col>
                    <xdr:colOff>180975</xdr:colOff>
                    <xdr:row>40</xdr:row>
                    <xdr:rowOff>180975</xdr:rowOff>
                  </from>
                  <to>
                    <xdr:col>3</xdr:col>
                    <xdr:colOff>409575</xdr:colOff>
                    <xdr:row>42</xdr:row>
                    <xdr:rowOff>47625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dimension ref="A2:AG23"/>
  <sheetViews>
    <sheetView showGridLines="0" topLeftCell="D1" zoomScale="90" zoomScaleNormal="90" workbookViewId="0">
      <selection activeCell="M10" sqref="M10"/>
    </sheetView>
  </sheetViews>
  <sheetFormatPr baseColWidth="10" defaultRowHeight="15" x14ac:dyDescent="0.25"/>
  <cols>
    <col min="1" max="1" width="13.42578125" style="72" customWidth="1"/>
    <col min="2" max="20" width="11.42578125" style="72"/>
    <col min="21" max="26" width="0" style="72" hidden="1" customWidth="1"/>
    <col min="27" max="27" width="11.42578125" style="72" hidden="1" customWidth="1"/>
    <col min="28" max="16384" width="11.42578125" style="72"/>
  </cols>
  <sheetData>
    <row r="2" spans="1:33" ht="33.75" x14ac:dyDescent="0.5">
      <c r="M2" s="139" t="s">
        <v>340</v>
      </c>
      <c r="AG2" s="139" t="s">
        <v>341</v>
      </c>
    </row>
    <row r="7" spans="1:33" ht="18.75" x14ac:dyDescent="0.3">
      <c r="A7" s="126" t="s">
        <v>394</v>
      </c>
      <c r="B7" s="119"/>
      <c r="C7" s="72" t="s">
        <v>401</v>
      </c>
    </row>
    <row r="8" spans="1:33" ht="18.75" x14ac:dyDescent="0.3">
      <c r="A8" s="126"/>
    </row>
    <row r="9" spans="1:33" ht="18.75" x14ac:dyDescent="0.3">
      <c r="A9" s="126" t="s">
        <v>395</v>
      </c>
      <c r="B9" s="10"/>
      <c r="C9" s="72" t="s">
        <v>402</v>
      </c>
    </row>
    <row r="10" spans="1:33" ht="18.75" x14ac:dyDescent="0.3">
      <c r="A10" s="126"/>
    </row>
    <row r="11" spans="1:33" ht="18.75" x14ac:dyDescent="0.3">
      <c r="A11" s="126" t="s">
        <v>396</v>
      </c>
      <c r="B11" s="124"/>
      <c r="C11" s="72" t="s">
        <v>403</v>
      </c>
      <c r="D11" s="72" t="s">
        <v>408</v>
      </c>
    </row>
    <row r="12" spans="1:33" ht="18.75" x14ac:dyDescent="0.3">
      <c r="A12" s="126"/>
    </row>
    <row r="13" spans="1:33" ht="18.75" x14ac:dyDescent="0.3">
      <c r="A13" s="126" t="s">
        <v>397</v>
      </c>
      <c r="B13" s="125"/>
      <c r="C13" s="72" t="s">
        <v>404</v>
      </c>
      <c r="D13" s="72" t="s">
        <v>409</v>
      </c>
    </row>
    <row r="14" spans="1:33" ht="18.75" x14ac:dyDescent="0.3">
      <c r="A14" s="126"/>
    </row>
    <row r="15" spans="1:33" ht="18.75" x14ac:dyDescent="0.3">
      <c r="A15" s="126" t="s">
        <v>410</v>
      </c>
      <c r="B15" s="127"/>
    </row>
    <row r="16" spans="1:33" ht="18.75" x14ac:dyDescent="0.3">
      <c r="A16" s="126"/>
    </row>
    <row r="17" spans="1:3" ht="18.75" x14ac:dyDescent="0.3">
      <c r="A17" s="126" t="s">
        <v>398</v>
      </c>
      <c r="B17" s="9"/>
      <c r="C17" s="72" t="s">
        <v>405</v>
      </c>
    </row>
    <row r="18" spans="1:3" ht="18.75" x14ac:dyDescent="0.3">
      <c r="A18" s="126"/>
    </row>
    <row r="19" spans="1:3" ht="18.75" x14ac:dyDescent="0.3">
      <c r="A19" s="126" t="s">
        <v>399</v>
      </c>
      <c r="B19" s="128"/>
    </row>
    <row r="20" spans="1:3" ht="18.75" x14ac:dyDescent="0.3">
      <c r="A20" s="126"/>
    </row>
    <row r="21" spans="1:3" ht="18.75" x14ac:dyDescent="0.3">
      <c r="A21" s="126" t="s">
        <v>400</v>
      </c>
      <c r="B21" s="7"/>
      <c r="C21" s="72" t="s">
        <v>406</v>
      </c>
    </row>
    <row r="22" spans="1:3" ht="18.75" x14ac:dyDescent="0.3">
      <c r="A22" s="126"/>
    </row>
    <row r="23" spans="1:3" ht="18.75" x14ac:dyDescent="0.3">
      <c r="A23" s="126" t="s">
        <v>411</v>
      </c>
      <c r="B23" s="129"/>
      <c r="C23" s="72" t="s">
        <v>407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B2:AF5"/>
  <sheetViews>
    <sheetView topLeftCell="E1" workbookViewId="0">
      <selection activeCell="AC18" sqref="AC18"/>
    </sheetView>
  </sheetViews>
  <sheetFormatPr baseColWidth="10" defaultRowHeight="15" x14ac:dyDescent="0.25"/>
  <cols>
    <col min="16" max="28" width="0.28515625" customWidth="1"/>
  </cols>
  <sheetData>
    <row r="2" spans="2:32" ht="33.75" x14ac:dyDescent="0.5">
      <c r="L2" s="139" t="s">
        <v>352</v>
      </c>
      <c r="AF2" s="139" t="s">
        <v>353</v>
      </c>
    </row>
    <row r="5" spans="2:32" x14ac:dyDescent="0.25">
      <c r="B5" t="s">
        <v>352</v>
      </c>
      <c r="C5" t="s">
        <v>353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B2:AV72"/>
  <sheetViews>
    <sheetView showGridLines="0" topLeftCell="H1" zoomScale="80" zoomScaleNormal="80" workbookViewId="0">
      <selection activeCell="R1" sqref="R1:R1048576"/>
    </sheetView>
  </sheetViews>
  <sheetFormatPr baseColWidth="10" defaultRowHeight="15" x14ac:dyDescent="0.25"/>
  <cols>
    <col min="1" max="8" width="11.42578125" style="72"/>
    <col min="9" max="9" width="1.42578125" style="72" customWidth="1"/>
    <col min="10" max="15" width="11.42578125" style="72"/>
    <col min="16" max="16" width="7.42578125" style="72" customWidth="1"/>
    <col min="17" max="17" width="0.140625" style="72" customWidth="1"/>
    <col min="18" max="18" width="14.28515625" style="72" customWidth="1"/>
    <col min="19" max="19" width="1.28515625" style="72" customWidth="1"/>
    <col min="20" max="25" width="11.42578125" style="72"/>
    <col min="26" max="26" width="7.42578125" style="72" customWidth="1"/>
    <col min="27" max="29" width="0.42578125" style="72" customWidth="1"/>
    <col min="30" max="44" width="11.42578125" style="72"/>
    <col min="45" max="45" width="7.42578125" style="132" customWidth="1"/>
    <col min="46" max="16384" width="11.42578125" style="72"/>
  </cols>
  <sheetData>
    <row r="2" spans="9:48" ht="23.25" customHeight="1" x14ac:dyDescent="0.4">
      <c r="I2" s="248" t="s">
        <v>387</v>
      </c>
      <c r="J2" s="248"/>
      <c r="K2" s="248"/>
      <c r="L2" s="248"/>
      <c r="M2" s="248"/>
      <c r="N2" s="248"/>
      <c r="O2" s="248"/>
      <c r="P2" s="248"/>
      <c r="Q2" s="248"/>
      <c r="R2" s="248"/>
      <c r="S2" s="248"/>
      <c r="T2" s="248"/>
      <c r="U2" s="248"/>
      <c r="V2" s="248"/>
      <c r="W2" s="248"/>
      <c r="X2" s="248"/>
      <c r="Y2" s="248"/>
      <c r="Z2" s="248"/>
      <c r="AE2" s="248" t="s">
        <v>387</v>
      </c>
      <c r="AF2" s="248"/>
      <c r="AG2" s="248"/>
      <c r="AH2" s="248"/>
      <c r="AI2" s="248"/>
      <c r="AJ2" s="248"/>
      <c r="AK2" s="248"/>
      <c r="AL2" s="248"/>
      <c r="AM2" s="248"/>
      <c r="AN2" s="248"/>
      <c r="AO2" s="248"/>
      <c r="AP2" s="248"/>
      <c r="AQ2" s="248"/>
      <c r="AR2" s="248"/>
      <c r="AS2" s="248"/>
      <c r="AT2" s="248"/>
      <c r="AU2" s="248"/>
      <c r="AV2" s="248"/>
    </row>
    <row r="3" spans="9:48" ht="23.25" customHeight="1" x14ac:dyDescent="0.45">
      <c r="J3" s="250" t="s">
        <v>340</v>
      </c>
      <c r="K3" s="250"/>
      <c r="L3" s="250"/>
      <c r="M3" s="250"/>
      <c r="N3" s="250"/>
      <c r="O3" s="250"/>
      <c r="P3" s="250"/>
      <c r="Q3" s="250"/>
      <c r="R3" s="250"/>
      <c r="S3" s="250"/>
      <c r="T3" s="250"/>
      <c r="U3" s="250"/>
      <c r="V3" s="250"/>
      <c r="W3" s="250"/>
      <c r="X3" s="250"/>
      <c r="Y3" s="250"/>
      <c r="Z3" s="250"/>
      <c r="AE3" s="250" t="s">
        <v>341</v>
      </c>
      <c r="AF3" s="250"/>
      <c r="AG3" s="250"/>
      <c r="AH3" s="250"/>
      <c r="AI3" s="250"/>
      <c r="AJ3" s="250"/>
      <c r="AK3" s="250"/>
      <c r="AL3" s="250"/>
      <c r="AM3" s="250"/>
      <c r="AN3" s="250"/>
      <c r="AO3" s="250"/>
      <c r="AP3" s="250"/>
      <c r="AQ3" s="250"/>
      <c r="AR3" s="250"/>
      <c r="AS3" s="250"/>
      <c r="AT3" s="250"/>
      <c r="AU3" s="250"/>
    </row>
    <row r="4" spans="9:48" x14ac:dyDescent="0.25">
      <c r="AE4" s="132"/>
      <c r="AF4" s="132"/>
      <c r="AG4" s="132"/>
      <c r="AH4" s="132"/>
      <c r="AI4" s="132"/>
      <c r="AJ4" s="132"/>
      <c r="AK4" s="132"/>
      <c r="AL4" s="132"/>
      <c r="AM4" s="132"/>
      <c r="AN4" s="132"/>
      <c r="AO4" s="132"/>
      <c r="AP4" s="132"/>
      <c r="AQ4" s="132"/>
      <c r="AR4" s="132"/>
      <c r="AT4" s="132"/>
      <c r="AU4" s="132"/>
    </row>
    <row r="5" spans="9:48" ht="21" x14ac:dyDescent="0.35">
      <c r="L5" s="89" t="s">
        <v>288</v>
      </c>
      <c r="V5" s="89" t="s">
        <v>346</v>
      </c>
      <c r="AE5" s="132"/>
      <c r="AF5" s="132"/>
      <c r="AG5" s="138" t="s">
        <v>288</v>
      </c>
      <c r="AH5" s="132"/>
      <c r="AI5" s="132"/>
      <c r="AJ5" s="132"/>
      <c r="AK5" s="132"/>
      <c r="AL5" s="132"/>
      <c r="AM5" s="132"/>
      <c r="AN5" s="132"/>
      <c r="AO5" s="132"/>
      <c r="AP5" s="138" t="s">
        <v>346</v>
      </c>
      <c r="AR5" s="132"/>
      <c r="AT5" s="132"/>
      <c r="AU5" s="132"/>
    </row>
    <row r="7" spans="9:48" x14ac:dyDescent="0.25">
      <c r="I7" s="115"/>
      <c r="P7" s="115"/>
      <c r="S7" s="115"/>
      <c r="Z7" s="115"/>
      <c r="AS7" s="161"/>
    </row>
    <row r="8" spans="9:48" x14ac:dyDescent="0.25">
      <c r="I8" s="115"/>
      <c r="P8" s="115"/>
      <c r="S8" s="115"/>
      <c r="Z8" s="115"/>
      <c r="AS8" s="161"/>
    </row>
    <row r="9" spans="9:48" x14ac:dyDescent="0.25">
      <c r="I9" s="9"/>
      <c r="P9" s="9"/>
      <c r="S9" s="9"/>
      <c r="Z9" s="9"/>
      <c r="AS9" s="136"/>
    </row>
    <row r="10" spans="9:48" x14ac:dyDescent="0.25">
      <c r="I10" s="9"/>
      <c r="P10" s="9"/>
      <c r="S10" s="9"/>
      <c r="Z10" s="9"/>
      <c r="AS10" s="136"/>
    </row>
    <row r="11" spans="9:48" x14ac:dyDescent="0.25">
      <c r="I11" s="8"/>
      <c r="P11" s="8"/>
      <c r="S11" s="8"/>
      <c r="Z11" s="8"/>
      <c r="AS11" s="133"/>
    </row>
    <row r="12" spans="9:48" x14ac:dyDescent="0.25">
      <c r="I12" s="116"/>
      <c r="P12" s="116"/>
      <c r="S12" s="116"/>
      <c r="Z12" s="116"/>
      <c r="AS12" s="162"/>
    </row>
    <row r="13" spans="9:48" x14ac:dyDescent="0.25">
      <c r="I13" s="7"/>
      <c r="P13" s="7"/>
      <c r="S13" s="7"/>
      <c r="Z13" s="7"/>
      <c r="AS13" s="137"/>
    </row>
    <row r="14" spans="9:48" x14ac:dyDescent="0.25">
      <c r="I14" s="117"/>
      <c r="P14" s="117"/>
      <c r="S14" s="117"/>
      <c r="Z14" s="117"/>
      <c r="AS14" s="168"/>
    </row>
    <row r="15" spans="9:48" x14ac:dyDescent="0.25">
      <c r="I15" s="118"/>
      <c r="P15" s="118"/>
      <c r="S15" s="118"/>
      <c r="Z15" s="118"/>
      <c r="AS15" s="166"/>
    </row>
    <row r="16" spans="9:48" x14ac:dyDescent="0.25">
      <c r="I16" s="119"/>
      <c r="P16" s="119"/>
      <c r="S16" s="119"/>
      <c r="Z16" s="119"/>
      <c r="AS16" s="158"/>
    </row>
    <row r="17" spans="3:45" x14ac:dyDescent="0.25">
      <c r="I17" s="120"/>
      <c r="P17" s="120"/>
      <c r="S17" s="120"/>
      <c r="Z17" s="120"/>
      <c r="AS17" s="159"/>
    </row>
    <row r="18" spans="3:45" x14ac:dyDescent="0.25">
      <c r="I18" s="121"/>
      <c r="P18" s="121"/>
      <c r="S18" s="121"/>
      <c r="Z18" s="121"/>
      <c r="AS18" s="167"/>
    </row>
    <row r="19" spans="3:45" x14ac:dyDescent="0.25">
      <c r="I19" s="122"/>
      <c r="P19" s="122"/>
      <c r="S19" s="122"/>
      <c r="Z19" s="122"/>
      <c r="AS19" s="165"/>
    </row>
    <row r="20" spans="3:45" x14ac:dyDescent="0.25">
      <c r="I20" s="122"/>
      <c r="P20" s="122"/>
      <c r="S20" s="122"/>
      <c r="Z20" s="122"/>
      <c r="AS20" s="165"/>
    </row>
    <row r="21" spans="3:45" x14ac:dyDescent="0.25">
      <c r="I21" s="10"/>
      <c r="P21" s="10"/>
      <c r="S21" s="10"/>
      <c r="Z21" s="10"/>
      <c r="AS21" s="134"/>
    </row>
    <row r="22" spans="3:45" x14ac:dyDescent="0.25">
      <c r="C22" s="72" t="s">
        <v>388</v>
      </c>
      <c r="I22" s="10"/>
      <c r="P22" s="10"/>
      <c r="S22" s="10"/>
      <c r="Z22" s="10"/>
      <c r="AS22" s="134"/>
    </row>
    <row r="23" spans="3:45" x14ac:dyDescent="0.25">
      <c r="I23" s="10"/>
      <c r="P23" s="10"/>
      <c r="S23" s="10"/>
      <c r="Z23" s="10"/>
      <c r="AS23" s="134"/>
    </row>
    <row r="24" spans="3:45" x14ac:dyDescent="0.25">
      <c r="I24" s="123"/>
      <c r="P24" s="123"/>
      <c r="S24" s="123"/>
      <c r="Z24" s="123"/>
      <c r="AS24" s="163"/>
    </row>
    <row r="25" spans="3:45" x14ac:dyDescent="0.25">
      <c r="I25" s="123"/>
      <c r="P25" s="123"/>
      <c r="S25" s="123"/>
      <c r="Z25" s="123"/>
      <c r="AS25" s="163"/>
    </row>
    <row r="26" spans="3:45" x14ac:dyDescent="0.25">
      <c r="I26" s="123"/>
      <c r="P26" s="123"/>
      <c r="S26" s="123"/>
      <c r="Z26" s="123"/>
      <c r="AS26" s="163"/>
    </row>
    <row r="27" spans="3:45" x14ac:dyDescent="0.25">
      <c r="C27" s="72" t="s">
        <v>389</v>
      </c>
      <c r="I27" s="124"/>
      <c r="P27" s="124"/>
      <c r="S27" s="124"/>
      <c r="Z27" s="124"/>
      <c r="AS27" s="164"/>
    </row>
    <row r="28" spans="3:45" x14ac:dyDescent="0.25">
      <c r="I28" s="124"/>
      <c r="P28" s="124"/>
      <c r="S28" s="124"/>
      <c r="Z28" s="124"/>
      <c r="AS28" s="164"/>
    </row>
    <row r="29" spans="3:45" x14ac:dyDescent="0.25">
      <c r="I29" s="124"/>
      <c r="P29" s="124"/>
      <c r="S29" s="124"/>
      <c r="Z29" s="124"/>
      <c r="AS29" s="164"/>
    </row>
    <row r="30" spans="3:45" x14ac:dyDescent="0.25">
      <c r="C30" s="72" t="s">
        <v>390</v>
      </c>
      <c r="I30" s="125"/>
      <c r="P30" s="125"/>
      <c r="S30" s="125"/>
      <c r="Z30" s="125"/>
      <c r="AS30" s="160"/>
    </row>
    <row r="31" spans="3:45" x14ac:dyDescent="0.25">
      <c r="I31" s="125"/>
      <c r="P31" s="125"/>
      <c r="S31" s="125"/>
      <c r="Z31" s="125"/>
      <c r="AS31" s="160"/>
    </row>
    <row r="32" spans="3:45" x14ac:dyDescent="0.25">
      <c r="I32" s="125"/>
      <c r="P32" s="125"/>
      <c r="S32" s="125"/>
      <c r="Z32" s="125"/>
      <c r="AS32" s="160"/>
    </row>
    <row r="33" spans="2:45" x14ac:dyDescent="0.25">
      <c r="C33" s="72" t="s">
        <v>391</v>
      </c>
      <c r="I33" s="125"/>
      <c r="P33" s="125"/>
      <c r="S33" s="125"/>
      <c r="Z33" s="125"/>
      <c r="AS33" s="160"/>
    </row>
    <row r="34" spans="2:45" x14ac:dyDescent="0.25">
      <c r="I34" s="125"/>
      <c r="P34" s="125"/>
      <c r="S34" s="125"/>
      <c r="Z34" s="125"/>
      <c r="AS34" s="160"/>
    </row>
    <row r="35" spans="2:45" x14ac:dyDescent="0.25">
      <c r="I35" s="115"/>
      <c r="P35" s="115"/>
      <c r="S35" s="115"/>
      <c r="Z35" s="115"/>
      <c r="AS35" s="161"/>
    </row>
    <row r="36" spans="2:45" x14ac:dyDescent="0.25">
      <c r="I36" s="115"/>
      <c r="P36" s="115"/>
      <c r="S36" s="115"/>
      <c r="Z36" s="115"/>
      <c r="AS36" s="161"/>
    </row>
    <row r="37" spans="2:45" x14ac:dyDescent="0.25">
      <c r="C37" s="72" t="s">
        <v>392</v>
      </c>
      <c r="I37" s="115"/>
      <c r="P37" s="115"/>
      <c r="S37" s="115"/>
      <c r="Z37" s="115"/>
      <c r="AS37" s="161"/>
    </row>
    <row r="38" spans="2:45" x14ac:dyDescent="0.25">
      <c r="I38" s="9"/>
      <c r="P38" s="9"/>
      <c r="S38" s="9"/>
      <c r="Z38" s="9"/>
      <c r="AS38" s="136"/>
    </row>
    <row r="39" spans="2:45" x14ac:dyDescent="0.25">
      <c r="I39" s="9"/>
      <c r="P39" s="9"/>
      <c r="S39" s="9"/>
      <c r="Z39" s="9"/>
      <c r="AS39" s="136"/>
    </row>
    <row r="40" spans="2:45" x14ac:dyDescent="0.25">
      <c r="I40" s="9"/>
      <c r="P40" s="9"/>
      <c r="S40" s="9"/>
      <c r="Z40" s="9"/>
      <c r="AS40" s="136"/>
    </row>
    <row r="41" spans="2:45" ht="15" customHeight="1" x14ac:dyDescent="0.25">
      <c r="B41" s="249" t="s">
        <v>393</v>
      </c>
      <c r="C41" s="249"/>
      <c r="D41" s="249"/>
      <c r="E41" s="249"/>
      <c r="I41" s="9"/>
      <c r="P41" s="9"/>
      <c r="S41" s="9"/>
      <c r="Z41" s="9"/>
      <c r="AS41" s="136"/>
    </row>
    <row r="42" spans="2:45" x14ac:dyDescent="0.25">
      <c r="B42" s="249"/>
      <c r="C42" s="249"/>
      <c r="D42" s="249"/>
      <c r="E42" s="249"/>
      <c r="I42" s="9"/>
      <c r="P42" s="9"/>
      <c r="S42" s="9"/>
      <c r="Z42" s="9"/>
      <c r="AS42" s="136"/>
    </row>
    <row r="43" spans="2:45" x14ac:dyDescent="0.25">
      <c r="B43" s="249"/>
      <c r="C43" s="249"/>
      <c r="D43" s="249"/>
      <c r="E43" s="249"/>
      <c r="I43" s="8"/>
      <c r="P43" s="8"/>
      <c r="S43" s="8"/>
      <c r="Z43" s="8"/>
      <c r="AS43" s="133"/>
    </row>
    <row r="44" spans="2:45" x14ac:dyDescent="0.25">
      <c r="B44" s="249"/>
      <c r="C44" s="249"/>
      <c r="D44" s="249"/>
      <c r="E44" s="249"/>
      <c r="I44" s="8"/>
      <c r="P44" s="8"/>
      <c r="S44" s="8"/>
      <c r="Z44" s="8"/>
      <c r="AS44" s="133"/>
    </row>
    <row r="45" spans="2:45" x14ac:dyDescent="0.25">
      <c r="B45" s="249"/>
      <c r="C45" s="249"/>
      <c r="D45" s="249"/>
      <c r="E45" s="249"/>
      <c r="I45" s="8"/>
      <c r="P45" s="8"/>
      <c r="S45" s="8"/>
      <c r="Z45" s="8"/>
      <c r="AS45" s="133"/>
    </row>
    <row r="46" spans="2:45" x14ac:dyDescent="0.25">
      <c r="B46" s="249"/>
      <c r="C46" s="249"/>
      <c r="D46" s="249"/>
      <c r="E46" s="249"/>
      <c r="I46" s="116"/>
      <c r="P46" s="116"/>
      <c r="S46" s="116"/>
      <c r="Z46" s="116"/>
      <c r="AS46" s="162"/>
    </row>
    <row r="47" spans="2:45" x14ac:dyDescent="0.25">
      <c r="I47" s="116"/>
      <c r="P47" s="116"/>
      <c r="S47" s="116"/>
      <c r="Z47" s="116"/>
      <c r="AS47" s="162"/>
    </row>
    <row r="48" spans="2:45" x14ac:dyDescent="0.25">
      <c r="I48" s="116"/>
      <c r="P48" s="116"/>
      <c r="S48" s="116"/>
      <c r="Z48" s="116"/>
      <c r="AS48" s="162"/>
    </row>
    <row r="49" spans="9:45" x14ac:dyDescent="0.25">
      <c r="I49" s="7"/>
      <c r="P49" s="7"/>
      <c r="S49" s="7"/>
      <c r="Z49" s="7"/>
      <c r="AS49" s="137"/>
    </row>
    <row r="50" spans="9:45" x14ac:dyDescent="0.25">
      <c r="I50" s="7"/>
      <c r="P50" s="7"/>
      <c r="S50" s="7"/>
      <c r="Z50" s="7"/>
      <c r="AS50" s="137"/>
    </row>
    <row r="51" spans="9:45" x14ac:dyDescent="0.25">
      <c r="I51" s="7"/>
      <c r="P51" s="7"/>
      <c r="S51" s="7"/>
      <c r="Z51" s="7"/>
      <c r="AS51" s="137"/>
    </row>
    <row r="52" spans="9:45" x14ac:dyDescent="0.25">
      <c r="I52" s="7"/>
      <c r="P52" s="7"/>
      <c r="S52" s="7"/>
      <c r="Z52" s="7"/>
      <c r="AS52" s="137"/>
    </row>
    <row r="53" spans="9:45" x14ac:dyDescent="0.25">
      <c r="I53" s="117"/>
      <c r="P53" s="117"/>
      <c r="S53" s="117"/>
      <c r="Z53" s="117"/>
      <c r="AS53" s="168"/>
    </row>
    <row r="54" spans="9:45" x14ac:dyDescent="0.25">
      <c r="I54" s="117"/>
      <c r="P54" s="117"/>
      <c r="S54" s="117"/>
      <c r="Z54" s="117"/>
      <c r="AS54" s="168"/>
    </row>
    <row r="55" spans="9:45" x14ac:dyDescent="0.25">
      <c r="I55" s="117"/>
      <c r="P55" s="117"/>
      <c r="S55" s="117"/>
      <c r="Z55" s="117"/>
      <c r="AS55" s="168"/>
    </row>
    <row r="56" spans="9:45" x14ac:dyDescent="0.25">
      <c r="I56" s="117"/>
      <c r="P56" s="117"/>
      <c r="S56" s="117"/>
      <c r="Z56" s="117"/>
      <c r="AS56" s="168"/>
    </row>
    <row r="57" spans="9:45" x14ac:dyDescent="0.25">
      <c r="I57" s="117"/>
      <c r="P57" s="117"/>
      <c r="S57" s="117"/>
      <c r="Z57" s="117"/>
      <c r="AS57" s="168"/>
    </row>
    <row r="58" spans="9:45" x14ac:dyDescent="0.25">
      <c r="I58" s="117"/>
      <c r="P58" s="117"/>
      <c r="S58" s="117"/>
      <c r="Z58" s="117"/>
      <c r="AS58" s="168"/>
    </row>
    <row r="59" spans="9:45" x14ac:dyDescent="0.25">
      <c r="I59" s="117"/>
      <c r="P59" s="117"/>
      <c r="S59" s="117"/>
      <c r="Z59" s="117"/>
      <c r="AS59" s="168"/>
    </row>
    <row r="60" spans="9:45" x14ac:dyDescent="0.25">
      <c r="I60" s="117"/>
      <c r="P60" s="117"/>
      <c r="S60" s="117"/>
      <c r="Z60" s="117"/>
      <c r="AS60" s="168"/>
    </row>
    <row r="61" spans="9:45" x14ac:dyDescent="0.25">
      <c r="I61" s="118"/>
      <c r="P61" s="118"/>
      <c r="S61" s="118"/>
      <c r="Z61" s="118"/>
      <c r="AS61" s="166"/>
    </row>
    <row r="62" spans="9:45" x14ac:dyDescent="0.25">
      <c r="I62" s="118"/>
      <c r="P62" s="118"/>
      <c r="S62" s="118"/>
      <c r="Z62" s="118"/>
      <c r="AS62" s="166"/>
    </row>
    <row r="63" spans="9:45" x14ac:dyDescent="0.25">
      <c r="I63" s="118"/>
      <c r="P63" s="118"/>
      <c r="S63" s="118"/>
      <c r="Z63" s="118"/>
      <c r="AS63" s="166"/>
    </row>
    <row r="64" spans="9:45" x14ac:dyDescent="0.25">
      <c r="I64" s="118"/>
      <c r="P64" s="118"/>
      <c r="S64" s="118"/>
      <c r="Z64" s="118"/>
      <c r="AS64" s="166"/>
    </row>
    <row r="65" spans="9:45" x14ac:dyDescent="0.25">
      <c r="I65" s="118"/>
      <c r="P65" s="118"/>
      <c r="S65" s="118"/>
      <c r="Z65" s="118"/>
      <c r="AS65" s="166"/>
    </row>
    <row r="66" spans="9:45" x14ac:dyDescent="0.25">
      <c r="I66" s="118"/>
      <c r="P66" s="118"/>
      <c r="S66" s="118"/>
      <c r="Z66" s="118"/>
      <c r="AS66" s="166"/>
    </row>
    <row r="67" spans="9:45" x14ac:dyDescent="0.25">
      <c r="I67" s="118"/>
      <c r="P67" s="118"/>
      <c r="S67" s="118"/>
      <c r="Z67" s="118"/>
      <c r="AS67" s="166"/>
    </row>
    <row r="68" spans="9:45" x14ac:dyDescent="0.25">
      <c r="I68" s="118"/>
      <c r="P68" s="118"/>
      <c r="S68" s="118"/>
      <c r="Z68" s="118"/>
      <c r="AS68" s="166"/>
    </row>
    <row r="69" spans="9:45" x14ac:dyDescent="0.25">
      <c r="I69" s="119"/>
      <c r="P69" s="119"/>
      <c r="S69" s="119"/>
      <c r="Z69" s="119"/>
      <c r="AS69" s="158"/>
    </row>
    <row r="70" spans="9:45" x14ac:dyDescent="0.25">
      <c r="I70" s="119"/>
      <c r="P70" s="119"/>
      <c r="S70" s="119"/>
      <c r="Z70" s="119"/>
      <c r="AS70" s="158"/>
    </row>
    <row r="71" spans="9:45" x14ac:dyDescent="0.25">
      <c r="I71" s="119"/>
      <c r="P71" s="119"/>
      <c r="S71" s="119"/>
      <c r="Z71" s="119"/>
      <c r="AS71" s="158"/>
    </row>
    <row r="72" spans="9:45" x14ac:dyDescent="0.25">
      <c r="I72" s="119"/>
      <c r="P72" s="119"/>
      <c r="S72" s="119"/>
      <c r="Z72" s="119"/>
      <c r="AS72" s="158"/>
    </row>
  </sheetData>
  <mergeCells count="5">
    <mergeCell ref="I2:Z2"/>
    <mergeCell ref="B41:E46"/>
    <mergeCell ref="J3:Z3"/>
    <mergeCell ref="AE3:AU3"/>
    <mergeCell ref="AE2:AV2"/>
  </mergeCells>
  <pageMargins left="0.7" right="0.7" top="0.75" bottom="0.75" header="0.3" footer="0.3"/>
  <pageSetup paperSize="9"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AC219"/>
  <sheetViews>
    <sheetView workbookViewId="0">
      <selection activeCell="S4" sqref="S4"/>
    </sheetView>
  </sheetViews>
  <sheetFormatPr baseColWidth="10" defaultRowHeight="15.75" x14ac:dyDescent="0.25"/>
  <cols>
    <col min="1" max="3" width="3.85546875" style="1" customWidth="1"/>
    <col min="4" max="4" width="11.42578125" style="1"/>
    <col min="5" max="5" width="5.7109375" style="1" customWidth="1"/>
    <col min="6" max="6" width="3.7109375" style="1" customWidth="1"/>
    <col min="7" max="8" width="4.85546875" style="1" customWidth="1"/>
    <col min="9" max="9" width="9.85546875" style="1" customWidth="1"/>
    <col min="10" max="11" width="4.85546875" style="2" customWidth="1"/>
    <col min="12" max="12" width="6.85546875" style="1" customWidth="1"/>
    <col min="13" max="13" width="13.7109375" style="1" customWidth="1"/>
    <col min="14" max="14" width="3.85546875" style="1" customWidth="1"/>
    <col min="15" max="16" width="4.85546875" style="1" customWidth="1"/>
    <col min="17" max="17" width="0.140625" style="1" customWidth="1"/>
    <col min="18" max="18" width="3.7109375" style="1" customWidth="1"/>
    <col min="19" max="19" width="68.42578125" style="1" customWidth="1"/>
    <col min="20" max="20" width="68.85546875" style="1" customWidth="1"/>
    <col min="21" max="28" width="11.42578125" style="1"/>
    <col min="29" max="29" width="43" style="4" customWidth="1"/>
    <col min="30" max="16384" width="11.42578125" style="1"/>
  </cols>
  <sheetData>
    <row r="1" spans="1:29" ht="16.5" thickBot="1" x14ac:dyDescent="0.3">
      <c r="A1" s="31"/>
      <c r="B1" s="1">
        <f>C1*$B$9</f>
        <v>10</v>
      </c>
      <c r="C1" s="9">
        <v>2</v>
      </c>
    </row>
    <row r="2" spans="1:29" ht="22.5" thickTop="1" thickBot="1" x14ac:dyDescent="0.4">
      <c r="A2" s="7"/>
      <c r="B2" s="1">
        <f>C2*$B$9</f>
        <v>5</v>
      </c>
      <c r="C2" s="9">
        <v>1</v>
      </c>
      <c r="E2" s="15"/>
      <c r="F2" s="16"/>
      <c r="G2" s="251" t="s">
        <v>288</v>
      </c>
      <c r="H2" s="252"/>
      <c r="I2" s="252"/>
      <c r="J2" s="252"/>
      <c r="K2" s="253"/>
      <c r="L2" s="251" t="s">
        <v>289</v>
      </c>
      <c r="M2" s="252"/>
      <c r="N2" s="252"/>
      <c r="O2" s="252"/>
      <c r="P2" s="253"/>
      <c r="R2" s="21"/>
      <c r="S2" s="21"/>
      <c r="T2" s="21"/>
    </row>
    <row r="3" spans="1:29" ht="93" customHeight="1" thickTop="1" thickBot="1" x14ac:dyDescent="0.3">
      <c r="A3" s="32"/>
      <c r="B3" s="1">
        <f>C3*$B$9</f>
        <v>2.5</v>
      </c>
      <c r="C3" s="9">
        <v>0.5</v>
      </c>
      <c r="E3" s="49" t="s">
        <v>245</v>
      </c>
      <c r="F3" s="48" t="s">
        <v>1</v>
      </c>
      <c r="G3" s="49" t="s">
        <v>287</v>
      </c>
      <c r="H3" s="48" t="s">
        <v>241</v>
      </c>
      <c r="I3" s="48" t="s">
        <v>242</v>
      </c>
      <c r="J3" s="50" t="s">
        <v>244</v>
      </c>
      <c r="K3" s="50" t="s">
        <v>243</v>
      </c>
      <c r="L3" s="49" t="s">
        <v>241</v>
      </c>
      <c r="M3" s="48" t="s">
        <v>242</v>
      </c>
      <c r="N3" s="50" t="s">
        <v>244</v>
      </c>
      <c r="O3" s="50" t="s">
        <v>243</v>
      </c>
      <c r="P3" s="52" t="s">
        <v>287</v>
      </c>
      <c r="Q3" s="51"/>
      <c r="R3" s="48" t="s">
        <v>1</v>
      </c>
      <c r="S3" s="46" t="s">
        <v>5</v>
      </c>
      <c r="T3" s="47" t="s">
        <v>6</v>
      </c>
      <c r="Z3" s="3" t="s">
        <v>1</v>
      </c>
      <c r="AA3" s="3" t="s">
        <v>2</v>
      </c>
      <c r="AB3" s="3" t="s">
        <v>8</v>
      </c>
      <c r="AC3" s="3" t="s">
        <v>0</v>
      </c>
    </row>
    <row r="4" spans="1:29" ht="14.25" customHeight="1" thickTop="1" x14ac:dyDescent="0.25">
      <c r="A4" s="27"/>
      <c r="B4" s="1">
        <v>0</v>
      </c>
      <c r="E4" s="17">
        <v>0</v>
      </c>
      <c r="F4" s="37">
        <v>1</v>
      </c>
      <c r="G4" s="11">
        <f>ABS(ROUND(H4/5,0))</f>
        <v>0</v>
      </c>
      <c r="H4" s="12">
        <v>0</v>
      </c>
      <c r="I4" s="12">
        <v>0</v>
      </c>
      <c r="J4" s="30">
        <v>0</v>
      </c>
      <c r="K4" s="36">
        <v>0</v>
      </c>
      <c r="L4" s="11">
        <v>0</v>
      </c>
      <c r="M4" s="12">
        <v>0</v>
      </c>
      <c r="N4" s="30">
        <v>0</v>
      </c>
      <c r="O4" s="30">
        <v>0</v>
      </c>
      <c r="P4" s="12">
        <f>ABS(ROUND(L4/5,0))</f>
        <v>0</v>
      </c>
      <c r="R4" s="38">
        <v>1</v>
      </c>
      <c r="S4" s="22" t="str">
        <f>Annexe1!F2</f>
        <v>conscient de ses limites / passer à l'action quand c'est nécessaire</v>
      </c>
      <c r="T4" s="22" t="str">
        <f>Annexe1!G2</f>
        <v>se forcer à agir / envie de dépasser ses limites</v>
      </c>
      <c r="Z4" s="3" t="s">
        <v>9</v>
      </c>
      <c r="AA4" s="3" t="s">
        <v>10</v>
      </c>
      <c r="AB4" s="4">
        <v>1</v>
      </c>
      <c r="AC4" s="4">
        <v>10</v>
      </c>
    </row>
    <row r="5" spans="1:29" ht="14.25" customHeight="1" x14ac:dyDescent="0.25">
      <c r="A5" s="33"/>
      <c r="B5" s="1">
        <f>C5*$B$9</f>
        <v>-2.5</v>
      </c>
      <c r="C5" s="9">
        <v>-0.5</v>
      </c>
      <c r="E5" s="17">
        <v>0</v>
      </c>
      <c r="F5" s="18">
        <v>1</v>
      </c>
      <c r="G5" s="11">
        <f t="shared" ref="G5:G68" si="0">ABS(ROUND(H5/5,0))</f>
        <v>0</v>
      </c>
      <c r="H5" s="12">
        <v>0</v>
      </c>
      <c r="I5" s="12">
        <v>0</v>
      </c>
      <c r="J5" s="30">
        <v>0</v>
      </c>
      <c r="K5" s="36">
        <v>0</v>
      </c>
      <c r="L5" s="11">
        <v>0</v>
      </c>
      <c r="M5" s="12">
        <v>0</v>
      </c>
      <c r="N5" s="30">
        <v>0</v>
      </c>
      <c r="O5" s="30">
        <v>0</v>
      </c>
      <c r="P5" s="12">
        <f t="shared" ref="P5:P68" si="1">ABS(ROUND(L5/5,0))</f>
        <v>0</v>
      </c>
      <c r="R5" s="23">
        <v>1</v>
      </c>
      <c r="S5" s="22" t="str">
        <f>Annexe1!F3</f>
        <v>puissance implacable / certitude d’y parvenir / absence de doutes</v>
      </c>
      <c r="T5" s="22" t="str">
        <f>Annexe1!G3</f>
        <v>absence de pitié / être impitoyable / agir pour se défendre ou survivre</v>
      </c>
      <c r="Z5" s="3" t="s">
        <v>9</v>
      </c>
      <c r="AA5" s="3" t="s">
        <v>12</v>
      </c>
      <c r="AB5" s="4">
        <v>1</v>
      </c>
      <c r="AC5" s="4">
        <v>20</v>
      </c>
    </row>
    <row r="6" spans="1:29" ht="14.25" customHeight="1" x14ac:dyDescent="0.25">
      <c r="A6" s="34"/>
      <c r="B6" s="1">
        <f>C6*$B$9</f>
        <v>-5</v>
      </c>
      <c r="C6" s="9">
        <v>-1</v>
      </c>
      <c r="E6" s="17">
        <v>0</v>
      </c>
      <c r="F6" s="18">
        <v>1</v>
      </c>
      <c r="G6" s="11">
        <f t="shared" si="0"/>
        <v>0</v>
      </c>
      <c r="H6" s="12">
        <v>0</v>
      </c>
      <c r="I6" s="12">
        <v>0</v>
      </c>
      <c r="J6" s="30">
        <v>0</v>
      </c>
      <c r="K6" s="36">
        <v>0</v>
      </c>
      <c r="L6" s="11">
        <v>0</v>
      </c>
      <c r="M6" s="12">
        <v>0</v>
      </c>
      <c r="N6" s="30">
        <v>0</v>
      </c>
      <c r="O6" s="30">
        <v>0</v>
      </c>
      <c r="P6" s="12">
        <f t="shared" si="1"/>
        <v>0</v>
      </c>
      <c r="R6" s="23">
        <v>1</v>
      </c>
      <c r="S6" s="22" t="str">
        <f>Annexe1!F4</f>
        <v>être posé dans son corps / bonne protection énergétique</v>
      </c>
      <c r="T6" s="22" t="str">
        <f>Annexe1!G4</f>
        <v>être en permanence aux aguets / sous tension</v>
      </c>
      <c r="Z6" s="3" t="s">
        <v>9</v>
      </c>
      <c r="AA6" s="3" t="s">
        <v>13</v>
      </c>
      <c r="AB6" s="4">
        <v>1</v>
      </c>
      <c r="AC6" s="4">
        <v>30</v>
      </c>
    </row>
    <row r="7" spans="1:29" ht="14.25" customHeight="1" x14ac:dyDescent="0.25">
      <c r="A7" s="35"/>
      <c r="B7" s="1">
        <f>C7*$B$9</f>
        <v>-10</v>
      </c>
      <c r="C7" s="9">
        <v>-2</v>
      </c>
      <c r="E7" s="17">
        <v>0</v>
      </c>
      <c r="F7" s="18">
        <v>1</v>
      </c>
      <c r="G7" s="11">
        <f t="shared" si="0"/>
        <v>0</v>
      </c>
      <c r="H7" s="12">
        <v>0</v>
      </c>
      <c r="I7" s="12">
        <v>0</v>
      </c>
      <c r="J7" s="30">
        <v>0</v>
      </c>
      <c r="K7" s="36">
        <v>0</v>
      </c>
      <c r="L7" s="11">
        <v>0</v>
      </c>
      <c r="M7" s="12">
        <v>0</v>
      </c>
      <c r="N7" s="30">
        <v>0</v>
      </c>
      <c r="O7" s="30">
        <v>0</v>
      </c>
      <c r="P7" s="12">
        <f t="shared" si="1"/>
        <v>0</v>
      </c>
      <c r="R7" s="23">
        <v>1</v>
      </c>
      <c r="S7" s="22" t="str">
        <f>Annexe1!F5</f>
        <v>sérénité / plénitude / capacité à s’abandonner</v>
      </c>
      <c r="T7" s="22" t="str">
        <f>Annexe1!G5</f>
        <v>activation de l’instinct de survie / lutte pour vivre</v>
      </c>
      <c r="Z7" s="3" t="s">
        <v>9</v>
      </c>
      <c r="AA7" s="3" t="s">
        <v>15</v>
      </c>
      <c r="AB7" s="4">
        <v>1</v>
      </c>
      <c r="AC7" s="4">
        <v>40</v>
      </c>
    </row>
    <row r="8" spans="1:29" ht="14.25" customHeight="1" x14ac:dyDescent="0.25">
      <c r="E8" s="17">
        <v>0</v>
      </c>
      <c r="F8" s="18">
        <v>1</v>
      </c>
      <c r="G8" s="11">
        <f t="shared" si="0"/>
        <v>0</v>
      </c>
      <c r="H8" s="12">
        <v>1</v>
      </c>
      <c r="I8" s="12">
        <v>0</v>
      </c>
      <c r="J8" s="30">
        <v>1</v>
      </c>
      <c r="K8" s="36">
        <v>0</v>
      </c>
      <c r="L8" s="11">
        <v>0</v>
      </c>
      <c r="M8" s="12">
        <v>0</v>
      </c>
      <c r="N8" s="30">
        <v>0</v>
      </c>
      <c r="O8" s="30">
        <v>0</v>
      </c>
      <c r="P8" s="12">
        <f t="shared" si="1"/>
        <v>0</v>
      </c>
      <c r="R8" s="23">
        <v>1</v>
      </c>
      <c r="S8" s="22" t="str">
        <f>Annexe1!F6</f>
        <v>être dans le concret de la matière / calme et posé</v>
      </c>
      <c r="T8" s="22" t="str">
        <f>Annexe1!G6</f>
        <v>activation de l’instinct de survie / envie de fuir</v>
      </c>
      <c r="Z8" s="3" t="s">
        <v>9</v>
      </c>
      <c r="AA8" s="3" t="s">
        <v>17</v>
      </c>
      <c r="AB8" s="4">
        <v>1</v>
      </c>
      <c r="AC8" s="4">
        <v>50</v>
      </c>
    </row>
    <row r="9" spans="1:29" ht="14.25" customHeight="1" x14ac:dyDescent="0.25">
      <c r="A9" s="1" t="s">
        <v>290</v>
      </c>
      <c r="B9" s="9">
        <v>5</v>
      </c>
      <c r="E9" s="17">
        <v>0</v>
      </c>
      <c r="F9" s="18">
        <v>1</v>
      </c>
      <c r="G9" s="11">
        <f t="shared" si="0"/>
        <v>0</v>
      </c>
      <c r="H9" s="12">
        <v>0</v>
      </c>
      <c r="I9" s="12">
        <v>0</v>
      </c>
      <c r="J9" s="30">
        <v>0</v>
      </c>
      <c r="K9" s="36">
        <v>0</v>
      </c>
      <c r="L9" s="11">
        <v>0</v>
      </c>
      <c r="M9" s="12">
        <v>0</v>
      </c>
      <c r="N9" s="30">
        <v>0</v>
      </c>
      <c r="O9" s="30">
        <v>0</v>
      </c>
      <c r="P9" s="12">
        <f t="shared" si="1"/>
        <v>0</v>
      </c>
      <c r="R9" s="23">
        <v>1</v>
      </c>
      <c r="S9" s="22" t="str">
        <f>Annexe1!F7</f>
        <v xml:space="preserve">réaliser ses rêves / force et pouvoir intérieur </v>
      </c>
      <c r="T9" s="22" t="str">
        <f>Annexe1!G7</f>
        <v>envie de partir / de fuir</v>
      </c>
      <c r="Z9" s="3" t="s">
        <v>9</v>
      </c>
      <c r="AA9" s="3" t="s">
        <v>246</v>
      </c>
      <c r="AB9" s="4">
        <v>1</v>
      </c>
      <c r="AC9" s="4">
        <v>60</v>
      </c>
    </row>
    <row r="10" spans="1:29" ht="14.25" customHeight="1" x14ac:dyDescent="0.25">
      <c r="E10" s="17">
        <v>0</v>
      </c>
      <c r="F10" s="18">
        <v>1</v>
      </c>
      <c r="G10" s="11">
        <f t="shared" si="0"/>
        <v>0</v>
      </c>
      <c r="H10" s="12">
        <v>0</v>
      </c>
      <c r="I10" s="12">
        <v>0</v>
      </c>
      <c r="J10" s="30">
        <v>0</v>
      </c>
      <c r="K10" s="36">
        <v>0</v>
      </c>
      <c r="L10" s="11">
        <v>0</v>
      </c>
      <c r="M10" s="12">
        <v>0</v>
      </c>
      <c r="N10" s="30">
        <v>0</v>
      </c>
      <c r="O10" s="30">
        <v>0</v>
      </c>
      <c r="P10" s="12">
        <f t="shared" si="1"/>
        <v>0</v>
      </c>
      <c r="R10" s="23">
        <v>1</v>
      </c>
      <c r="S10" s="22" t="str">
        <f>Annexe1!F8</f>
        <v>état d’être sans retenue ou limitation / simplicité naturelle</v>
      </c>
      <c r="T10" s="22" t="str">
        <f>Annexe1!G8</f>
        <v>envie de fuir / de se défouler pour décompresser</v>
      </c>
      <c r="Z10" s="3" t="s">
        <v>9</v>
      </c>
      <c r="AA10" s="3" t="s">
        <v>18</v>
      </c>
      <c r="AB10" s="4">
        <v>1</v>
      </c>
      <c r="AC10" s="4">
        <v>70</v>
      </c>
    </row>
    <row r="11" spans="1:29" ht="14.25" customHeight="1" x14ac:dyDescent="0.25">
      <c r="E11" s="17">
        <v>0</v>
      </c>
      <c r="F11" s="18">
        <v>1</v>
      </c>
      <c r="G11" s="11">
        <f t="shared" si="0"/>
        <v>0</v>
      </c>
      <c r="H11" s="12">
        <v>-2</v>
      </c>
      <c r="I11" s="12">
        <v>5</v>
      </c>
      <c r="J11" s="30">
        <v>1</v>
      </c>
      <c r="K11" s="36">
        <v>3</v>
      </c>
      <c r="L11" s="11">
        <v>1</v>
      </c>
      <c r="M11" s="12">
        <v>0</v>
      </c>
      <c r="N11" s="30">
        <v>1</v>
      </c>
      <c r="O11" s="30">
        <v>0</v>
      </c>
      <c r="P11" s="12">
        <f t="shared" si="1"/>
        <v>0</v>
      </c>
      <c r="R11" s="23">
        <v>1</v>
      </c>
      <c r="S11" s="22" t="str">
        <f>Annexe1!F9</f>
        <v>sentiment d’appartenance / être bien dans sa famille</v>
      </c>
      <c r="T11" s="22" t="str">
        <f>Annexe1!G9</f>
        <v>faire autrement que les autres / ne pas être avec les autres</v>
      </c>
      <c r="Z11" s="3" t="s">
        <v>9</v>
      </c>
      <c r="AA11" s="3" t="s">
        <v>247</v>
      </c>
      <c r="AB11" s="4">
        <v>1</v>
      </c>
      <c r="AC11" s="4">
        <v>80</v>
      </c>
    </row>
    <row r="12" spans="1:29" ht="14.25" customHeight="1" x14ac:dyDescent="0.25">
      <c r="E12" s="17">
        <v>0</v>
      </c>
      <c r="F12" s="18">
        <v>1</v>
      </c>
      <c r="G12" s="11">
        <f t="shared" si="0"/>
        <v>2</v>
      </c>
      <c r="H12" s="12">
        <v>11</v>
      </c>
      <c r="I12" s="12">
        <v>1</v>
      </c>
      <c r="J12" s="30">
        <v>3</v>
      </c>
      <c r="K12" s="36">
        <v>-8</v>
      </c>
      <c r="L12" s="11">
        <v>10</v>
      </c>
      <c r="M12" s="12">
        <v>1</v>
      </c>
      <c r="N12" s="30">
        <v>4</v>
      </c>
      <c r="O12" s="30">
        <v>-6</v>
      </c>
      <c r="P12" s="12">
        <f t="shared" si="1"/>
        <v>2</v>
      </c>
      <c r="R12" s="23">
        <v>1</v>
      </c>
      <c r="S12" s="22" t="str">
        <f>Annexe1!F10</f>
        <v xml:space="preserve">se sentir soutenu / avoir une direction dans la vie </v>
      </c>
      <c r="T12" s="22" t="str">
        <f>Annexe1!G10</f>
        <v>devoir faire un choix / devoir soutenir les autres ou assurer son propre soutien</v>
      </c>
      <c r="Z12" s="3" t="s">
        <v>9</v>
      </c>
      <c r="AA12" s="3" t="s">
        <v>248</v>
      </c>
      <c r="AB12" s="4">
        <v>1</v>
      </c>
      <c r="AC12" s="4">
        <v>90</v>
      </c>
    </row>
    <row r="13" spans="1:29" ht="14.25" customHeight="1" x14ac:dyDescent="0.25">
      <c r="E13" s="17">
        <v>0</v>
      </c>
      <c r="F13" s="18">
        <v>2</v>
      </c>
      <c r="G13" s="11">
        <f t="shared" si="0"/>
        <v>0</v>
      </c>
      <c r="H13" s="12">
        <v>-1</v>
      </c>
      <c r="I13" s="12">
        <v>0</v>
      </c>
      <c r="J13" s="30">
        <v>-1</v>
      </c>
      <c r="K13" s="36">
        <v>0</v>
      </c>
      <c r="L13" s="11">
        <v>0</v>
      </c>
      <c r="M13" s="12">
        <v>0</v>
      </c>
      <c r="N13" s="30">
        <v>0</v>
      </c>
      <c r="O13" s="30">
        <v>0</v>
      </c>
      <c r="P13" s="12">
        <f t="shared" si="1"/>
        <v>0</v>
      </c>
      <c r="R13" s="23">
        <v>2</v>
      </c>
      <c r="S13" s="22" t="str">
        <f>Annexe1!F11</f>
        <v>capacité à réaliser ses rêves / force intérieure / bon système immunitaire</v>
      </c>
      <c r="T13" s="22" t="str">
        <f>Annexe1!G11</f>
        <v xml:space="preserve">envie de partir / de fuir / devoir résister face aux autres ou à l'environnement </v>
      </c>
      <c r="Z13" s="3" t="s">
        <v>20</v>
      </c>
      <c r="AA13" s="3" t="s">
        <v>249</v>
      </c>
      <c r="AB13" s="4">
        <v>2</v>
      </c>
      <c r="AC13" s="4">
        <v>100</v>
      </c>
    </row>
    <row r="14" spans="1:29" ht="14.25" customHeight="1" x14ac:dyDescent="0.25">
      <c r="E14" s="17">
        <v>0</v>
      </c>
      <c r="F14" s="18">
        <v>2</v>
      </c>
      <c r="G14" s="11">
        <f t="shared" si="0"/>
        <v>0</v>
      </c>
      <c r="H14" s="12">
        <v>0</v>
      </c>
      <c r="I14" s="12">
        <v>0</v>
      </c>
      <c r="J14" s="30">
        <v>0</v>
      </c>
      <c r="K14" s="36">
        <v>0</v>
      </c>
      <c r="L14" s="11">
        <v>-2</v>
      </c>
      <c r="M14" s="12">
        <v>2</v>
      </c>
      <c r="N14" s="30">
        <v>-2</v>
      </c>
      <c r="O14" s="30">
        <v>0</v>
      </c>
      <c r="P14" s="12">
        <f t="shared" si="1"/>
        <v>0</v>
      </c>
      <c r="R14" s="23">
        <v>2</v>
      </c>
      <c r="S14" s="22" t="str">
        <f>Annexe1!F12</f>
        <v>réalisation de soi / indépendance / grand potentiel de réalisation</v>
      </c>
      <c r="T14" s="22" t="str">
        <f>Annexe1!G12</f>
        <v>générer des tensions vis à vis des autres</v>
      </c>
      <c r="Z14" s="3" t="s">
        <v>20</v>
      </c>
      <c r="AA14" s="3" t="s">
        <v>250</v>
      </c>
      <c r="AB14" s="4">
        <v>2</v>
      </c>
      <c r="AC14" s="4">
        <v>110</v>
      </c>
    </row>
    <row r="15" spans="1:29" ht="14.25" customHeight="1" x14ac:dyDescent="0.25">
      <c r="E15" s="17">
        <v>0</v>
      </c>
      <c r="F15" s="18">
        <v>2</v>
      </c>
      <c r="G15" s="11">
        <f t="shared" si="0"/>
        <v>0</v>
      </c>
      <c r="H15" s="12">
        <v>-2</v>
      </c>
      <c r="I15" s="12">
        <v>2</v>
      </c>
      <c r="J15" s="30">
        <v>-2</v>
      </c>
      <c r="K15" s="36">
        <v>0</v>
      </c>
      <c r="L15" s="11">
        <v>0</v>
      </c>
      <c r="M15" s="12">
        <v>0</v>
      </c>
      <c r="N15" s="30">
        <v>0</v>
      </c>
      <c r="O15" s="30">
        <v>0</v>
      </c>
      <c r="P15" s="12">
        <f t="shared" si="1"/>
        <v>0</v>
      </c>
      <c r="R15" s="23">
        <v>2</v>
      </c>
      <c r="S15" s="22" t="str">
        <f>Annexe1!F13</f>
        <v>équilibre entre donner et recevoir / équilibre dans les relations familiales / entre le privé et le professionnel</v>
      </c>
      <c r="T15" s="22" t="str">
        <f>Annexe1!G13</f>
        <v>envie de fuir / liens toxiques avec la famille ou le travail</v>
      </c>
      <c r="Z15" s="3" t="s">
        <v>20</v>
      </c>
      <c r="AA15" s="3" t="s">
        <v>251</v>
      </c>
      <c r="AB15" s="4">
        <v>2</v>
      </c>
      <c r="AC15" s="4">
        <v>120</v>
      </c>
    </row>
    <row r="16" spans="1:29" ht="14.25" customHeight="1" x14ac:dyDescent="0.25">
      <c r="E16" s="17">
        <v>0</v>
      </c>
      <c r="F16" s="18">
        <v>3</v>
      </c>
      <c r="G16" s="11">
        <f t="shared" si="0"/>
        <v>0</v>
      </c>
      <c r="H16" s="12">
        <v>-1</v>
      </c>
      <c r="I16" s="12">
        <v>0</v>
      </c>
      <c r="J16" s="30">
        <v>-1</v>
      </c>
      <c r="K16" s="36">
        <v>0</v>
      </c>
      <c r="L16" s="11">
        <v>-1</v>
      </c>
      <c r="M16" s="12">
        <v>0</v>
      </c>
      <c r="N16" s="30">
        <v>-1</v>
      </c>
      <c r="O16" s="30">
        <v>0</v>
      </c>
      <c r="P16" s="12">
        <f t="shared" si="1"/>
        <v>0</v>
      </c>
      <c r="R16" s="23">
        <v>3</v>
      </c>
      <c r="S16" s="22" t="str">
        <f>Annexe1!F14</f>
        <v xml:space="preserve">adaptation / flexibilité / renoncement s'il le faut </v>
      </c>
      <c r="T16" s="22" t="str">
        <f>Annexe1!G14</f>
        <v>résister / tenir tête / conflit dans la relation parents-enfants</v>
      </c>
      <c r="Z16" s="3" t="s">
        <v>22</v>
      </c>
      <c r="AA16" s="3" t="s">
        <v>23</v>
      </c>
      <c r="AB16" s="4">
        <v>3</v>
      </c>
      <c r="AC16" s="4">
        <v>130</v>
      </c>
    </row>
    <row r="17" spans="5:29" ht="14.25" customHeight="1" x14ac:dyDescent="0.25">
      <c r="E17" s="17">
        <v>0</v>
      </c>
      <c r="F17" s="18">
        <v>3</v>
      </c>
      <c r="G17" s="11">
        <f t="shared" si="0"/>
        <v>0</v>
      </c>
      <c r="H17" s="12">
        <v>-1</v>
      </c>
      <c r="I17" s="12">
        <v>0</v>
      </c>
      <c r="J17" s="30">
        <v>-1</v>
      </c>
      <c r="K17" s="36">
        <v>0</v>
      </c>
      <c r="L17" s="11">
        <v>-1</v>
      </c>
      <c r="M17" s="12">
        <v>0</v>
      </c>
      <c r="N17" s="30">
        <v>-1</v>
      </c>
      <c r="O17" s="30">
        <v>0</v>
      </c>
      <c r="P17" s="12">
        <f t="shared" si="1"/>
        <v>0</v>
      </c>
      <c r="R17" s="23">
        <v>3</v>
      </c>
      <c r="S17" s="22" t="str">
        <f>Annexe1!F15</f>
        <v xml:space="preserve">humilité / être en paix avec l'autorité / avec ses parents ou ses enfants </v>
      </c>
      <c r="T17" s="22" t="str">
        <f>Annexe1!G15</f>
        <v>conflit d'autorité / tendance à l'autoritarisme</v>
      </c>
      <c r="Z17" s="3" t="s">
        <v>22</v>
      </c>
      <c r="AA17" s="3" t="s">
        <v>252</v>
      </c>
      <c r="AB17" s="4">
        <v>3</v>
      </c>
      <c r="AC17" s="4">
        <v>140</v>
      </c>
    </row>
    <row r="18" spans="5:29" ht="14.25" customHeight="1" x14ac:dyDescent="0.25">
      <c r="E18" s="17">
        <v>0</v>
      </c>
      <c r="F18" s="18">
        <v>3</v>
      </c>
      <c r="G18" s="11">
        <f t="shared" si="0"/>
        <v>0</v>
      </c>
      <c r="H18" s="12">
        <v>-1</v>
      </c>
      <c r="I18" s="12">
        <v>0</v>
      </c>
      <c r="J18" s="30">
        <v>-1</v>
      </c>
      <c r="K18" s="36">
        <v>0</v>
      </c>
      <c r="L18" s="11">
        <v>-1</v>
      </c>
      <c r="M18" s="12">
        <v>0</v>
      </c>
      <c r="N18" s="30">
        <v>-1</v>
      </c>
      <c r="O18" s="30">
        <v>0</v>
      </c>
      <c r="P18" s="12">
        <f t="shared" si="1"/>
        <v>0</v>
      </c>
      <c r="R18" s="23">
        <v>3</v>
      </c>
      <c r="S18" s="22" t="str">
        <f>Annexe1!F16</f>
        <v xml:space="preserve">laisser passer l'énergie / être fluide / en paix avec ses parents ou ses enfants </v>
      </c>
      <c r="T18" s="22" t="str">
        <f>Annexe1!G16</f>
        <v>conflit d'autorité avec les parents ou en tant que parent</v>
      </c>
      <c r="Z18" s="3" t="s">
        <v>22</v>
      </c>
      <c r="AA18" s="3" t="s">
        <v>253</v>
      </c>
      <c r="AB18" s="4">
        <v>3</v>
      </c>
      <c r="AC18" s="4">
        <v>150</v>
      </c>
    </row>
    <row r="19" spans="5:29" ht="14.25" customHeight="1" x14ac:dyDescent="0.25">
      <c r="E19" s="17">
        <v>0</v>
      </c>
      <c r="F19" s="18">
        <v>3</v>
      </c>
      <c r="G19" s="11">
        <f t="shared" si="0"/>
        <v>0</v>
      </c>
      <c r="H19" s="12">
        <v>0</v>
      </c>
      <c r="I19" s="12">
        <v>0</v>
      </c>
      <c r="J19" s="30">
        <v>0</v>
      </c>
      <c r="K19" s="36">
        <v>0</v>
      </c>
      <c r="L19" s="11">
        <v>0</v>
      </c>
      <c r="M19" s="12">
        <v>0</v>
      </c>
      <c r="N19" s="30">
        <v>0</v>
      </c>
      <c r="O19" s="30">
        <v>0</v>
      </c>
      <c r="P19" s="12">
        <f t="shared" si="1"/>
        <v>0</v>
      </c>
      <c r="R19" s="23">
        <v>3</v>
      </c>
      <c r="S19" s="22" t="str">
        <f>Annexe1!F17</f>
        <v xml:space="preserve">force tranquille / puissance / enracinement </v>
      </c>
      <c r="T19" s="22" t="str">
        <f>Annexe1!G17</f>
        <v>trop responsable / trop d'obligations</v>
      </c>
      <c r="Z19" s="3" t="s">
        <v>22</v>
      </c>
      <c r="AA19" s="3" t="s">
        <v>254</v>
      </c>
      <c r="AB19" s="4">
        <v>3</v>
      </c>
      <c r="AC19" s="4">
        <v>160</v>
      </c>
    </row>
    <row r="20" spans="5:29" ht="14.25" customHeight="1" x14ac:dyDescent="0.25">
      <c r="E20" s="17">
        <v>0</v>
      </c>
      <c r="F20" s="18">
        <v>4</v>
      </c>
      <c r="G20" s="11">
        <f t="shared" si="0"/>
        <v>0</v>
      </c>
      <c r="H20" s="12">
        <v>-1</v>
      </c>
      <c r="I20" s="12">
        <v>0</v>
      </c>
      <c r="J20" s="30">
        <v>-1</v>
      </c>
      <c r="K20" s="36">
        <v>0</v>
      </c>
      <c r="L20" s="11">
        <v>-1</v>
      </c>
      <c r="M20" s="12">
        <v>0</v>
      </c>
      <c r="N20" s="30">
        <v>-1</v>
      </c>
      <c r="O20" s="30">
        <v>0</v>
      </c>
      <c r="P20" s="12">
        <f t="shared" si="1"/>
        <v>0</v>
      </c>
      <c r="R20" s="23">
        <v>4</v>
      </c>
      <c r="S20" s="22" t="str">
        <f>Annexe1!F18</f>
        <v xml:space="preserve">créativité équilibrée </v>
      </c>
      <c r="T20" s="22" t="str">
        <f>Annexe1!G18</f>
        <v>fuite en avant avec les projets / dispersion dans la créativité</v>
      </c>
      <c r="Z20" s="3" t="s">
        <v>24</v>
      </c>
      <c r="AA20" s="3" t="s">
        <v>255</v>
      </c>
      <c r="AB20" s="4">
        <v>4</v>
      </c>
      <c r="AC20" s="4">
        <v>170</v>
      </c>
    </row>
    <row r="21" spans="5:29" ht="14.25" customHeight="1" x14ac:dyDescent="0.25">
      <c r="E21" s="17">
        <v>0</v>
      </c>
      <c r="F21" s="18">
        <v>4</v>
      </c>
      <c r="G21" s="11">
        <f t="shared" si="0"/>
        <v>0</v>
      </c>
      <c r="H21" s="12">
        <v>0</v>
      </c>
      <c r="I21" s="12">
        <v>0</v>
      </c>
      <c r="J21" s="30">
        <v>0</v>
      </c>
      <c r="K21" s="36">
        <v>0</v>
      </c>
      <c r="L21" s="11">
        <v>0</v>
      </c>
      <c r="M21" s="12">
        <v>0</v>
      </c>
      <c r="N21" s="30">
        <v>0</v>
      </c>
      <c r="O21" s="30">
        <v>0</v>
      </c>
      <c r="P21" s="12">
        <f t="shared" si="1"/>
        <v>0</v>
      </c>
      <c r="R21" s="23">
        <v>4</v>
      </c>
      <c r="S21" s="22" t="str">
        <f>Annexe1!F19</f>
        <v xml:space="preserve">capacité à relâcher / aimer son corps / s'offrir du plaisir </v>
      </c>
      <c r="T21" s="22" t="str">
        <f>Annexe1!G19</f>
        <v>en conflit avec son corps / conflit avec la sexualité</v>
      </c>
      <c r="Z21" s="3" t="s">
        <v>24</v>
      </c>
      <c r="AA21" s="3" t="s">
        <v>26</v>
      </c>
      <c r="AB21" s="4">
        <v>4</v>
      </c>
      <c r="AC21" s="4">
        <v>180</v>
      </c>
    </row>
    <row r="22" spans="5:29" ht="14.25" customHeight="1" x14ac:dyDescent="0.25">
      <c r="E22" s="17">
        <v>0</v>
      </c>
      <c r="F22" s="18">
        <v>5</v>
      </c>
      <c r="G22" s="11">
        <f t="shared" si="0"/>
        <v>0</v>
      </c>
      <c r="H22" s="12">
        <v>0</v>
      </c>
      <c r="I22" s="12">
        <v>0</v>
      </c>
      <c r="J22" s="30">
        <v>0</v>
      </c>
      <c r="K22" s="36">
        <v>0</v>
      </c>
      <c r="L22" s="11">
        <v>0</v>
      </c>
      <c r="M22" s="12">
        <v>0</v>
      </c>
      <c r="N22" s="30">
        <v>0</v>
      </c>
      <c r="O22" s="30">
        <v>0</v>
      </c>
      <c r="P22" s="12">
        <f t="shared" si="1"/>
        <v>0</v>
      </c>
      <c r="R22" s="23">
        <v>5</v>
      </c>
      <c r="S22" s="22" t="str">
        <f>Annexe1!F20</f>
        <v xml:space="preserve">équilibre entre garder et rejeter / équilibre entre perdre et donner </v>
      </c>
      <c r="T22" s="22" t="str">
        <f>Annexe1!G20</f>
        <v>envie de fuir mais rester / se retenir</v>
      </c>
      <c r="Z22" s="3" t="s">
        <v>27</v>
      </c>
      <c r="AA22" s="3" t="s">
        <v>256</v>
      </c>
      <c r="AB22" s="4">
        <v>5</v>
      </c>
      <c r="AC22" s="4">
        <v>190</v>
      </c>
    </row>
    <row r="23" spans="5:29" ht="14.25" customHeight="1" x14ac:dyDescent="0.25">
      <c r="E23" s="17">
        <v>0</v>
      </c>
      <c r="F23" s="18">
        <v>5</v>
      </c>
      <c r="G23" s="11">
        <f t="shared" si="0"/>
        <v>0</v>
      </c>
      <c r="H23" s="12">
        <v>0</v>
      </c>
      <c r="I23" s="12">
        <v>0</v>
      </c>
      <c r="J23" s="30">
        <v>0</v>
      </c>
      <c r="K23" s="36">
        <v>0</v>
      </c>
      <c r="L23" s="11">
        <v>0</v>
      </c>
      <c r="M23" s="12">
        <v>0</v>
      </c>
      <c r="N23" s="30">
        <v>0</v>
      </c>
      <c r="O23" s="30">
        <v>0</v>
      </c>
      <c r="P23" s="12">
        <f t="shared" si="1"/>
        <v>0</v>
      </c>
      <c r="R23" s="23">
        <v>5</v>
      </c>
      <c r="S23" s="22" t="str">
        <f>Annexe1!F21</f>
        <v>enfance heureuse / valorisation</v>
      </c>
      <c r="T23" s="22" t="str">
        <f>Annexe1!G21</f>
        <v>problème d’argent / licenciement / deuil non fait d'un proche</v>
      </c>
      <c r="Z23" s="3" t="s">
        <v>27</v>
      </c>
      <c r="AA23" s="3" t="s">
        <v>28</v>
      </c>
      <c r="AB23" s="4">
        <v>5</v>
      </c>
      <c r="AC23" s="4">
        <v>200</v>
      </c>
    </row>
    <row r="24" spans="5:29" ht="14.25" customHeight="1" x14ac:dyDescent="0.25">
      <c r="E24" s="17">
        <v>0</v>
      </c>
      <c r="F24" s="18">
        <v>5</v>
      </c>
      <c r="G24" s="11">
        <f t="shared" si="0"/>
        <v>0</v>
      </c>
      <c r="H24" s="12">
        <v>0</v>
      </c>
      <c r="I24" s="12">
        <v>0</v>
      </c>
      <c r="J24" s="30">
        <v>0</v>
      </c>
      <c r="K24" s="36">
        <v>0</v>
      </c>
      <c r="L24" s="11">
        <v>0</v>
      </c>
      <c r="M24" s="12">
        <v>0</v>
      </c>
      <c r="N24" s="30">
        <v>0</v>
      </c>
      <c r="O24" s="30">
        <v>0</v>
      </c>
      <c r="P24" s="12">
        <f t="shared" si="1"/>
        <v>0</v>
      </c>
      <c r="R24" s="23">
        <v>5</v>
      </c>
      <c r="S24" s="22" t="str">
        <f>Annexe1!F22</f>
        <v xml:space="preserve">assumer sa différence / son incarnation </v>
      </c>
      <c r="T24" s="22" t="str">
        <f>Annexe1!G22</f>
        <v>conflit avec les autres / subir une pression</v>
      </c>
      <c r="Z24" s="3" t="s">
        <v>27</v>
      </c>
      <c r="AA24" s="3" t="s">
        <v>29</v>
      </c>
      <c r="AB24" s="4">
        <v>5</v>
      </c>
      <c r="AC24" s="4">
        <v>210</v>
      </c>
    </row>
    <row r="25" spans="5:29" ht="14.25" customHeight="1" x14ac:dyDescent="0.25">
      <c r="E25" s="17">
        <v>0</v>
      </c>
      <c r="F25" s="18">
        <v>5</v>
      </c>
      <c r="G25" s="11">
        <f t="shared" si="0"/>
        <v>0</v>
      </c>
      <c r="H25" s="12">
        <v>0</v>
      </c>
      <c r="I25" s="12">
        <v>0</v>
      </c>
      <c r="J25" s="30">
        <v>0</v>
      </c>
      <c r="K25" s="36">
        <v>0</v>
      </c>
      <c r="L25" s="11">
        <v>0</v>
      </c>
      <c r="M25" s="12">
        <v>0</v>
      </c>
      <c r="N25" s="30">
        <v>0</v>
      </c>
      <c r="O25" s="30">
        <v>0</v>
      </c>
      <c r="P25" s="12">
        <f t="shared" si="1"/>
        <v>0</v>
      </c>
      <c r="R25" s="23">
        <v>5</v>
      </c>
      <c r="S25" s="22" t="str">
        <f>Annexe1!F23</f>
        <v xml:space="preserve">vivre l'instant présent / être plutôt que faire  </v>
      </c>
      <c r="T25" s="22" t="str">
        <f>Annexe1!G23</f>
        <v>devoir aller de l'avant / envie de concrétiser</v>
      </c>
      <c r="Z25" s="3" t="s">
        <v>27</v>
      </c>
      <c r="AA25" s="3" t="s">
        <v>30</v>
      </c>
      <c r="AB25" s="4">
        <v>5</v>
      </c>
      <c r="AC25" s="4">
        <v>220</v>
      </c>
    </row>
    <row r="26" spans="5:29" ht="14.25" customHeight="1" x14ac:dyDescent="0.25">
      <c r="E26" s="17">
        <v>0</v>
      </c>
      <c r="F26" s="18">
        <v>5</v>
      </c>
      <c r="G26" s="11">
        <f t="shared" si="0"/>
        <v>0</v>
      </c>
      <c r="H26" s="12">
        <v>0</v>
      </c>
      <c r="I26" s="12">
        <v>0</v>
      </c>
      <c r="J26" s="30">
        <v>0</v>
      </c>
      <c r="K26" s="36">
        <v>0</v>
      </c>
      <c r="L26" s="11">
        <v>-1</v>
      </c>
      <c r="M26" s="12">
        <v>0</v>
      </c>
      <c r="N26" s="30">
        <v>-1</v>
      </c>
      <c r="O26" s="30">
        <v>0</v>
      </c>
      <c r="P26" s="12">
        <f t="shared" si="1"/>
        <v>0</v>
      </c>
      <c r="R26" s="23">
        <v>5</v>
      </c>
      <c r="S26" s="22" t="str">
        <f>Annexe1!F24</f>
        <v>se sentir aimé / savoir répondre à ses attentes</v>
      </c>
      <c r="T26" s="22" t="str">
        <f>Annexe1!G24</f>
        <v>contrariété / frustrations / se sentir en danger / plein de peurs</v>
      </c>
      <c r="Z26" s="3" t="s">
        <v>27</v>
      </c>
      <c r="AA26" s="3" t="s">
        <v>31</v>
      </c>
      <c r="AB26" s="4">
        <v>5</v>
      </c>
      <c r="AC26" s="4">
        <v>230</v>
      </c>
    </row>
    <row r="27" spans="5:29" ht="14.25" customHeight="1" x14ac:dyDescent="0.25">
      <c r="E27" s="17">
        <v>0</v>
      </c>
      <c r="F27" s="18">
        <v>6</v>
      </c>
      <c r="G27" s="11">
        <f t="shared" si="0"/>
        <v>0</v>
      </c>
      <c r="H27" s="12">
        <v>0</v>
      </c>
      <c r="I27" s="12">
        <v>0</v>
      </c>
      <c r="J27" s="30">
        <v>0</v>
      </c>
      <c r="K27" s="36">
        <v>0</v>
      </c>
      <c r="L27" s="11">
        <v>0</v>
      </c>
      <c r="M27" s="12">
        <v>0</v>
      </c>
      <c r="N27" s="30">
        <v>0</v>
      </c>
      <c r="O27" s="30">
        <v>0</v>
      </c>
      <c r="P27" s="12">
        <f t="shared" si="1"/>
        <v>0</v>
      </c>
      <c r="R27" s="23">
        <v>6</v>
      </c>
      <c r="S27" s="22" t="str">
        <f>Annexe1!F25</f>
        <v xml:space="preserve">potentiel exprimé / enthousiasme / sexualité équilibrée / charme et séduction </v>
      </c>
      <c r="T27" s="22" t="str">
        <f>Annexe1!G25</f>
        <v>difficulté à concrétiser / projets en stagnation / enthousiasme excessif / devoir séduire</v>
      </c>
      <c r="Z27" s="3" t="s">
        <v>32</v>
      </c>
      <c r="AA27" s="3" t="s">
        <v>257</v>
      </c>
      <c r="AB27" s="4">
        <v>6</v>
      </c>
      <c r="AC27" s="4">
        <v>240</v>
      </c>
    </row>
    <row r="28" spans="5:29" ht="14.25" customHeight="1" x14ac:dyDescent="0.25">
      <c r="E28" s="17">
        <v>0</v>
      </c>
      <c r="F28" s="18">
        <v>6</v>
      </c>
      <c r="G28" s="11">
        <f t="shared" si="0"/>
        <v>0</v>
      </c>
      <c r="H28" s="12">
        <v>0</v>
      </c>
      <c r="I28" s="12">
        <v>0</v>
      </c>
      <c r="J28" s="30">
        <v>0</v>
      </c>
      <c r="K28" s="36">
        <v>0</v>
      </c>
      <c r="L28" s="11">
        <v>0</v>
      </c>
      <c r="M28" s="12">
        <v>0</v>
      </c>
      <c r="N28" s="30">
        <v>0</v>
      </c>
      <c r="O28" s="30">
        <v>0</v>
      </c>
      <c r="P28" s="12">
        <f t="shared" si="1"/>
        <v>0</v>
      </c>
      <c r="R28" s="23">
        <v>6</v>
      </c>
      <c r="S28" s="22" t="str">
        <f>Annexe1!F26</f>
        <v>spontanéité / capacité à répondre à ses attentes / accepter toute situation</v>
      </c>
      <c r="T28" s="22" t="str">
        <f>Annexe1!G26</f>
        <v>vouloir fuir une situation / bouillonnement intérieur / colère contenue</v>
      </c>
      <c r="Z28" s="3" t="s">
        <v>32</v>
      </c>
      <c r="AA28" s="3" t="s">
        <v>258</v>
      </c>
      <c r="AB28" s="4">
        <v>6</v>
      </c>
      <c r="AC28" s="4">
        <v>250</v>
      </c>
    </row>
    <row r="29" spans="5:29" ht="14.25" customHeight="1" x14ac:dyDescent="0.25">
      <c r="E29" s="17">
        <v>0</v>
      </c>
      <c r="F29" s="18">
        <v>6</v>
      </c>
      <c r="G29" s="11">
        <f t="shared" si="0"/>
        <v>0</v>
      </c>
      <c r="H29" s="12">
        <v>-1</v>
      </c>
      <c r="I29" s="12">
        <v>0</v>
      </c>
      <c r="J29" s="30">
        <v>-1</v>
      </c>
      <c r="K29" s="36">
        <v>0</v>
      </c>
      <c r="L29" s="11">
        <v>-1</v>
      </c>
      <c r="M29" s="12">
        <v>0</v>
      </c>
      <c r="N29" s="30">
        <v>-1</v>
      </c>
      <c r="O29" s="30">
        <v>0</v>
      </c>
      <c r="P29" s="12">
        <f t="shared" si="1"/>
        <v>0</v>
      </c>
      <c r="R29" s="23">
        <v>6</v>
      </c>
      <c r="S29" s="22" t="str">
        <f>Annexe1!F27</f>
        <v xml:space="preserve">se sentir utile / être à sa juste place </v>
      </c>
      <c r="T29" s="22" t="str">
        <f>Annexe1!G27</f>
        <v>devoir défendre sa place / devoir trouver une autre place / vouloir la place d'un autre / conflit de place</v>
      </c>
      <c r="Z29" s="3" t="s">
        <v>32</v>
      </c>
      <c r="AA29" s="3" t="s">
        <v>33</v>
      </c>
      <c r="AB29" s="4">
        <v>6</v>
      </c>
      <c r="AC29" s="4">
        <v>260</v>
      </c>
    </row>
    <row r="30" spans="5:29" ht="14.25" customHeight="1" x14ac:dyDescent="0.25">
      <c r="E30" s="17">
        <v>0</v>
      </c>
      <c r="F30" s="18">
        <v>6</v>
      </c>
      <c r="G30" s="11">
        <f t="shared" si="0"/>
        <v>0</v>
      </c>
      <c r="H30" s="12">
        <v>-1</v>
      </c>
      <c r="I30" s="12">
        <v>0</v>
      </c>
      <c r="J30" s="30">
        <v>-1</v>
      </c>
      <c r="K30" s="36">
        <v>0</v>
      </c>
      <c r="L30" s="11">
        <v>-1</v>
      </c>
      <c r="M30" s="12">
        <v>0</v>
      </c>
      <c r="N30" s="30">
        <v>-1</v>
      </c>
      <c r="O30" s="30">
        <v>0</v>
      </c>
      <c r="P30" s="12">
        <f t="shared" si="1"/>
        <v>0</v>
      </c>
      <c r="R30" s="23">
        <v>6</v>
      </c>
      <c r="S30" s="22" t="str">
        <f>Annexe1!F28</f>
        <v xml:space="preserve">potentiel exprimé / enthousiasme / sexualité équilibrée / charme et séduction  </v>
      </c>
      <c r="T30" s="22" t="str">
        <f>Annexe1!G28</f>
        <v>difficulté à concrétiser / projets en stagnation / enthousiasme excessif / devoir séduire</v>
      </c>
      <c r="Z30" s="3" t="s">
        <v>32</v>
      </c>
      <c r="AA30" s="3" t="s">
        <v>259</v>
      </c>
      <c r="AB30" s="4">
        <v>6</v>
      </c>
      <c r="AC30" s="4">
        <v>270</v>
      </c>
    </row>
    <row r="31" spans="5:29" ht="14.25" customHeight="1" x14ac:dyDescent="0.25">
      <c r="E31" s="17">
        <v>0</v>
      </c>
      <c r="F31" s="18">
        <v>6</v>
      </c>
      <c r="G31" s="11">
        <f t="shared" si="0"/>
        <v>0</v>
      </c>
      <c r="H31" s="12">
        <v>-1</v>
      </c>
      <c r="I31" s="12">
        <v>0</v>
      </c>
      <c r="J31" s="30">
        <v>-1</v>
      </c>
      <c r="K31" s="36">
        <v>0</v>
      </c>
      <c r="L31" s="11">
        <v>-1</v>
      </c>
      <c r="M31" s="12">
        <v>0</v>
      </c>
      <c r="N31" s="30">
        <v>-1</v>
      </c>
      <c r="O31" s="30">
        <v>0</v>
      </c>
      <c r="P31" s="12">
        <f t="shared" si="1"/>
        <v>0</v>
      </c>
      <c r="R31" s="23">
        <v>6</v>
      </c>
      <c r="S31" s="22" t="str">
        <f>Annexe1!F29</f>
        <v>acceptation du vécu / capacité à (se) pardonner / résilience / indépendance affective</v>
      </c>
      <c r="T31" s="22" t="str">
        <f>Annexe1!G29</f>
        <v>supporter les conflits et les critiques / vécu non-accepté / dépendances toxiques</v>
      </c>
      <c r="Z31" s="3" t="s">
        <v>32</v>
      </c>
      <c r="AA31" s="3" t="s">
        <v>260</v>
      </c>
      <c r="AB31" s="4">
        <v>6</v>
      </c>
      <c r="AC31" s="4">
        <v>280</v>
      </c>
    </row>
    <row r="32" spans="5:29" ht="14.25" customHeight="1" x14ac:dyDescent="0.25">
      <c r="E32" s="17">
        <v>0</v>
      </c>
      <c r="F32" s="18">
        <v>6</v>
      </c>
      <c r="G32" s="11">
        <f t="shared" si="0"/>
        <v>0</v>
      </c>
      <c r="H32" s="12">
        <v>0</v>
      </c>
      <c r="I32" s="12">
        <v>0</v>
      </c>
      <c r="J32" s="30">
        <v>0</v>
      </c>
      <c r="K32" s="36">
        <v>0</v>
      </c>
      <c r="L32" s="11">
        <v>-1</v>
      </c>
      <c r="M32" s="12">
        <v>0</v>
      </c>
      <c r="N32" s="30">
        <v>-1</v>
      </c>
      <c r="O32" s="30">
        <v>0</v>
      </c>
      <c r="P32" s="12">
        <f t="shared" si="1"/>
        <v>0</v>
      </c>
      <c r="R32" s="23">
        <v>6</v>
      </c>
      <c r="S32" s="22" t="str">
        <f>Annexe1!F30</f>
        <v xml:space="preserve">stabilité / sécurité / savoir prendre du temps pour soi </v>
      </c>
      <c r="T32" s="22" t="str">
        <f>Annexe1!G30</f>
        <v>fuite en avant / dispersion / devoir tout assumer</v>
      </c>
      <c r="Z32" s="3" t="s">
        <v>32</v>
      </c>
      <c r="AA32" s="3" t="s">
        <v>34</v>
      </c>
      <c r="AB32" s="4">
        <v>6</v>
      </c>
      <c r="AC32" s="4">
        <v>290</v>
      </c>
    </row>
    <row r="33" spans="5:29" ht="14.25" customHeight="1" x14ac:dyDescent="0.25">
      <c r="E33" s="17">
        <v>0</v>
      </c>
      <c r="F33" s="18">
        <v>6</v>
      </c>
      <c r="G33" s="11">
        <f t="shared" si="0"/>
        <v>0</v>
      </c>
      <c r="H33" s="12">
        <v>0</v>
      </c>
      <c r="I33" s="12">
        <v>0</v>
      </c>
      <c r="J33" s="30">
        <v>0</v>
      </c>
      <c r="K33" s="36">
        <v>0</v>
      </c>
      <c r="L33" s="11">
        <v>0</v>
      </c>
      <c r="M33" s="12">
        <v>0</v>
      </c>
      <c r="N33" s="30">
        <v>0</v>
      </c>
      <c r="O33" s="30">
        <v>0</v>
      </c>
      <c r="P33" s="12">
        <f t="shared" si="1"/>
        <v>0</v>
      </c>
      <c r="R33" s="23">
        <v>6</v>
      </c>
      <c r="S33" s="22" t="str">
        <f>Annexe1!F31</f>
        <v>savoir prendre du temps pour soi / ne pas entretenir de liens toxiques</v>
      </c>
      <c r="T33" s="22" t="str">
        <f>Annexe1!G31</f>
        <v>incapacité à se libérer d'une emprise / entretenir des liens toxiques / vouloir fuir</v>
      </c>
      <c r="Z33" s="3" t="s">
        <v>32</v>
      </c>
      <c r="AA33" s="3" t="s">
        <v>35</v>
      </c>
      <c r="AB33" s="4">
        <v>6</v>
      </c>
      <c r="AC33" s="4">
        <v>300</v>
      </c>
    </row>
    <row r="34" spans="5:29" ht="14.25" customHeight="1" x14ac:dyDescent="0.25">
      <c r="E34" s="17">
        <v>0</v>
      </c>
      <c r="F34" s="18">
        <v>6</v>
      </c>
      <c r="G34" s="11">
        <f t="shared" si="0"/>
        <v>0</v>
      </c>
      <c r="H34" s="12">
        <v>0</v>
      </c>
      <c r="I34" s="12">
        <v>0</v>
      </c>
      <c r="J34" s="30">
        <v>0</v>
      </c>
      <c r="K34" s="36">
        <v>0</v>
      </c>
      <c r="L34" s="11">
        <v>0</v>
      </c>
      <c r="M34" s="12">
        <v>0</v>
      </c>
      <c r="N34" s="30">
        <v>0</v>
      </c>
      <c r="O34" s="30">
        <v>0</v>
      </c>
      <c r="P34" s="12">
        <f t="shared" si="1"/>
        <v>0</v>
      </c>
      <c r="R34" s="23">
        <v>6</v>
      </c>
      <c r="S34" s="22" t="str">
        <f>Annexe1!F32</f>
        <v>assumer sa différence / être stable / à sa juste place</v>
      </c>
      <c r="T34" s="22" t="str">
        <f>Annexe1!G32</f>
        <v>contrariété / frustrations / se sentir en danger / plein de peurs</v>
      </c>
      <c r="Z34" s="3" t="s">
        <v>32</v>
      </c>
      <c r="AA34" s="3" t="s">
        <v>36</v>
      </c>
      <c r="AB34" s="4">
        <v>6</v>
      </c>
      <c r="AC34" s="4">
        <v>310</v>
      </c>
    </row>
    <row r="35" spans="5:29" ht="14.25" customHeight="1" x14ac:dyDescent="0.25">
      <c r="E35" s="17">
        <v>0</v>
      </c>
      <c r="F35" s="18">
        <v>6</v>
      </c>
      <c r="G35" s="11">
        <f t="shared" si="0"/>
        <v>0</v>
      </c>
      <c r="H35" s="12">
        <v>0</v>
      </c>
      <c r="I35" s="12">
        <v>0</v>
      </c>
      <c r="J35" s="30">
        <v>0</v>
      </c>
      <c r="K35" s="36">
        <v>0</v>
      </c>
      <c r="L35" s="11">
        <v>0</v>
      </c>
      <c r="M35" s="12">
        <v>0</v>
      </c>
      <c r="N35" s="30">
        <v>0</v>
      </c>
      <c r="O35" s="30">
        <v>0</v>
      </c>
      <c r="P35" s="12">
        <f t="shared" si="1"/>
        <v>0</v>
      </c>
      <c r="R35" s="23">
        <v>6</v>
      </c>
      <c r="S35" s="22" t="str">
        <f>Annexe1!F33</f>
        <v xml:space="preserve">résilience / décision claire / abondance </v>
      </c>
      <c r="T35" s="22" t="str">
        <f>Annexe1!G33</f>
        <v>fuite en avant / reporter des choix ou des besoins / problème avec l'argent</v>
      </c>
      <c r="Z35" s="3" t="s">
        <v>32</v>
      </c>
      <c r="AA35" s="3" t="s">
        <v>37</v>
      </c>
      <c r="AB35" s="4">
        <v>6</v>
      </c>
      <c r="AC35" s="4">
        <v>320</v>
      </c>
    </row>
    <row r="36" spans="5:29" ht="14.25" customHeight="1" x14ac:dyDescent="0.25">
      <c r="E36" s="17">
        <v>0</v>
      </c>
      <c r="F36" s="18">
        <v>6</v>
      </c>
      <c r="G36" s="11">
        <f t="shared" si="0"/>
        <v>0</v>
      </c>
      <c r="H36" s="12">
        <v>0</v>
      </c>
      <c r="I36" s="12">
        <v>0</v>
      </c>
      <c r="J36" s="30">
        <v>0</v>
      </c>
      <c r="K36" s="36">
        <v>0</v>
      </c>
      <c r="L36" s="11">
        <v>-1</v>
      </c>
      <c r="M36" s="12">
        <v>0</v>
      </c>
      <c r="N36" s="30">
        <v>-1</v>
      </c>
      <c r="O36" s="30">
        <v>0</v>
      </c>
      <c r="P36" s="12">
        <f t="shared" si="1"/>
        <v>0</v>
      </c>
      <c r="R36" s="23">
        <v>6</v>
      </c>
      <c r="S36" s="22" t="str">
        <f>Annexe1!F34</f>
        <v>se laisser porter par la vie / prendre ce qui vient / avoir une base solide</v>
      </c>
      <c r="T36" s="22" t="str">
        <f>Annexe1!G34</f>
        <v>hyperactivité / stress / devoir assumer</v>
      </c>
      <c r="Z36" s="3" t="s">
        <v>32</v>
      </c>
      <c r="AA36" s="3" t="s">
        <v>39</v>
      </c>
      <c r="AB36" s="4">
        <v>6</v>
      </c>
      <c r="AC36" s="4">
        <v>330</v>
      </c>
    </row>
    <row r="37" spans="5:29" ht="14.25" customHeight="1" x14ac:dyDescent="0.25">
      <c r="E37" s="17">
        <v>0</v>
      </c>
      <c r="F37" s="18">
        <v>7</v>
      </c>
      <c r="G37" s="11">
        <f t="shared" si="0"/>
        <v>0</v>
      </c>
      <c r="H37" s="12">
        <v>-1</v>
      </c>
      <c r="I37" s="12">
        <v>0</v>
      </c>
      <c r="J37" s="30">
        <v>-1</v>
      </c>
      <c r="K37" s="36">
        <v>0</v>
      </c>
      <c r="L37" s="11">
        <v>-1</v>
      </c>
      <c r="M37" s="12">
        <v>0</v>
      </c>
      <c r="N37" s="30">
        <v>-1</v>
      </c>
      <c r="O37" s="30">
        <v>0</v>
      </c>
      <c r="P37" s="12">
        <f t="shared" si="1"/>
        <v>0</v>
      </c>
      <c r="R37" s="23">
        <v>7</v>
      </c>
      <c r="S37" s="22" t="str">
        <f>Annexe1!F35</f>
        <v xml:space="preserve">créativité équilibrée </v>
      </c>
      <c r="T37" s="22" t="str">
        <f>Annexe1!G35</f>
        <v>besoin d'aller de l'avant avec les projets / créativité excessive / dispersion</v>
      </c>
      <c r="Z37" s="3" t="s">
        <v>40</v>
      </c>
      <c r="AA37" s="3" t="s">
        <v>261</v>
      </c>
      <c r="AB37" s="4">
        <v>7</v>
      </c>
      <c r="AC37" s="4">
        <v>340</v>
      </c>
    </row>
    <row r="38" spans="5:29" ht="14.25" customHeight="1" x14ac:dyDescent="0.25">
      <c r="E38" s="17">
        <v>0</v>
      </c>
      <c r="F38" s="18">
        <v>6</v>
      </c>
      <c r="G38" s="11">
        <f t="shared" si="0"/>
        <v>0</v>
      </c>
      <c r="H38" s="12">
        <v>0</v>
      </c>
      <c r="I38" s="12">
        <v>0</v>
      </c>
      <c r="J38" s="30">
        <v>0</v>
      </c>
      <c r="K38" s="36">
        <v>0</v>
      </c>
      <c r="L38" s="11">
        <v>-1</v>
      </c>
      <c r="M38" s="12">
        <v>0</v>
      </c>
      <c r="N38" s="30">
        <v>-1</v>
      </c>
      <c r="O38" s="30">
        <v>0</v>
      </c>
      <c r="P38" s="12">
        <f t="shared" si="1"/>
        <v>0</v>
      </c>
      <c r="R38" s="23">
        <v>6</v>
      </c>
      <c r="S38" s="22" t="str">
        <f>Annexe1!F36</f>
        <v>capacité à faire des choix justes / ne plus tout contrôler / faire confiance à son instinct</v>
      </c>
      <c r="T38" s="22" t="str">
        <f>Annexe1!G36</f>
        <v>dispersion / contrariété</v>
      </c>
      <c r="Z38" s="3" t="s">
        <v>32</v>
      </c>
      <c r="AA38" s="3" t="s">
        <v>33</v>
      </c>
      <c r="AB38" s="4">
        <v>6</v>
      </c>
      <c r="AC38" s="4">
        <v>350</v>
      </c>
    </row>
    <row r="39" spans="5:29" ht="14.25" customHeight="1" x14ac:dyDescent="0.25">
      <c r="E39" s="17">
        <v>0</v>
      </c>
      <c r="F39" s="18">
        <v>7</v>
      </c>
      <c r="G39" s="11">
        <f t="shared" si="0"/>
        <v>0</v>
      </c>
      <c r="H39" s="12">
        <v>0</v>
      </c>
      <c r="I39" s="12">
        <v>0</v>
      </c>
      <c r="J39" s="30">
        <v>0</v>
      </c>
      <c r="K39" s="36">
        <v>0</v>
      </c>
      <c r="L39" s="11">
        <v>0</v>
      </c>
      <c r="M39" s="12">
        <v>0</v>
      </c>
      <c r="N39" s="30">
        <v>0</v>
      </c>
      <c r="O39" s="30">
        <v>0</v>
      </c>
      <c r="P39" s="12">
        <f t="shared" si="1"/>
        <v>0</v>
      </c>
      <c r="R39" s="23">
        <v>7</v>
      </c>
      <c r="S39" s="22" t="str">
        <f>Annexe1!F37</f>
        <v>affirmation de soi / positionnement adapté / savoir faire le juste choix / respect des autres</v>
      </c>
      <c r="T39" s="22" t="str">
        <f>Annexe1!G37</f>
        <v>dispersion / peur de devoir faire un choix / devoir lutter pour sa place ou sa réputation</v>
      </c>
      <c r="Z39" s="3" t="s">
        <v>40</v>
      </c>
      <c r="AA39" s="3" t="s">
        <v>41</v>
      </c>
      <c r="AB39" s="4">
        <v>7</v>
      </c>
      <c r="AC39" s="4">
        <v>360</v>
      </c>
    </row>
    <row r="40" spans="5:29" ht="14.25" customHeight="1" x14ac:dyDescent="0.25">
      <c r="E40" s="17">
        <v>0</v>
      </c>
      <c r="F40" s="18">
        <v>7</v>
      </c>
      <c r="G40" s="11">
        <f t="shared" si="0"/>
        <v>0</v>
      </c>
      <c r="H40" s="12">
        <v>0</v>
      </c>
      <c r="I40" s="12">
        <v>0</v>
      </c>
      <c r="J40" s="30">
        <v>0</v>
      </c>
      <c r="K40" s="36">
        <v>0</v>
      </c>
      <c r="L40" s="11">
        <v>0</v>
      </c>
      <c r="M40" s="12">
        <v>0</v>
      </c>
      <c r="N40" s="30">
        <v>0</v>
      </c>
      <c r="O40" s="30">
        <v>0</v>
      </c>
      <c r="P40" s="12">
        <f t="shared" si="1"/>
        <v>0</v>
      </c>
      <c r="R40" s="23">
        <v>7</v>
      </c>
      <c r="S40" s="22" t="str">
        <f>Annexe1!F38</f>
        <v xml:space="preserve">égo équilibré / être à sa juste place / capacité à faire face à la réalité / être centré </v>
      </c>
      <c r="T40" s="22" t="str">
        <f>Annexe1!G38</f>
        <v>devoir défendre sa place ou sa position / devoir affronter la réalité / agressivité</v>
      </c>
      <c r="Z40" s="3" t="s">
        <v>40</v>
      </c>
      <c r="AA40" s="3" t="s">
        <v>42</v>
      </c>
      <c r="AB40" s="4">
        <v>7</v>
      </c>
      <c r="AC40" s="4">
        <v>370</v>
      </c>
    </row>
    <row r="41" spans="5:29" ht="14.25" customHeight="1" x14ac:dyDescent="0.25">
      <c r="E41" s="17">
        <v>0</v>
      </c>
      <c r="F41" s="18">
        <v>7</v>
      </c>
      <c r="G41" s="11">
        <f t="shared" si="0"/>
        <v>0</v>
      </c>
      <c r="H41" s="12">
        <v>0</v>
      </c>
      <c r="I41" s="12">
        <v>0</v>
      </c>
      <c r="J41" s="30">
        <v>0</v>
      </c>
      <c r="K41" s="36">
        <v>0</v>
      </c>
      <c r="L41" s="11">
        <v>0</v>
      </c>
      <c r="M41" s="12">
        <v>0</v>
      </c>
      <c r="N41" s="30">
        <v>0</v>
      </c>
      <c r="O41" s="30">
        <v>0</v>
      </c>
      <c r="P41" s="12">
        <f t="shared" si="1"/>
        <v>0</v>
      </c>
      <c r="R41" s="23">
        <v>7</v>
      </c>
      <c r="S41" s="22" t="str">
        <f>Annexe1!F39</f>
        <v>satisfaction / sentiment de sécurité et de plénitude / capacité à se réconcilier</v>
      </c>
      <c r="T41" s="22" t="str">
        <f>Annexe1!G39</f>
        <v>difficulté à digérer une situation / à faire face aux émotions / contrariété / agressivité</v>
      </c>
      <c r="Z41" s="3" t="s">
        <v>40</v>
      </c>
      <c r="AA41" s="3" t="s">
        <v>43</v>
      </c>
      <c r="AB41" s="4">
        <v>7</v>
      </c>
      <c r="AC41" s="4">
        <v>380</v>
      </c>
    </row>
    <row r="42" spans="5:29" ht="14.25" customHeight="1" x14ac:dyDescent="0.25">
      <c r="E42" s="17">
        <v>0</v>
      </c>
      <c r="F42" s="18">
        <v>7</v>
      </c>
      <c r="G42" s="11">
        <f t="shared" si="0"/>
        <v>0</v>
      </c>
      <c r="H42" s="12">
        <v>0</v>
      </c>
      <c r="I42" s="12">
        <v>0</v>
      </c>
      <c r="J42" s="30">
        <v>0</v>
      </c>
      <c r="K42" s="36">
        <v>0</v>
      </c>
      <c r="L42" s="11">
        <v>0</v>
      </c>
      <c r="M42" s="12">
        <v>0</v>
      </c>
      <c r="N42" s="30">
        <v>0</v>
      </c>
      <c r="O42" s="30">
        <v>0</v>
      </c>
      <c r="P42" s="12">
        <f t="shared" si="1"/>
        <v>0</v>
      </c>
      <c r="R42" s="23">
        <v>7</v>
      </c>
      <c r="S42" s="22" t="str">
        <f>Annexe1!F40</f>
        <v>douceur envers soi / joie exprimée / maîtrise de soi</v>
      </c>
      <c r="T42" s="22" t="str">
        <f>Annexe1!G40</f>
        <v>colère / rage / affrontement avec la mère ou mère autoritaire dans l'enfance</v>
      </c>
      <c r="Z42" s="3" t="s">
        <v>40</v>
      </c>
      <c r="AA42" s="3" t="s">
        <v>53</v>
      </c>
      <c r="AB42" s="4">
        <v>7</v>
      </c>
      <c r="AC42" s="4">
        <v>390</v>
      </c>
    </row>
    <row r="43" spans="5:29" ht="14.25" customHeight="1" x14ac:dyDescent="0.25">
      <c r="E43" s="17">
        <v>0</v>
      </c>
      <c r="F43" s="18">
        <v>7</v>
      </c>
      <c r="G43" s="11">
        <f t="shared" si="0"/>
        <v>0</v>
      </c>
      <c r="H43" s="12">
        <v>0</v>
      </c>
      <c r="I43" s="12">
        <v>0</v>
      </c>
      <c r="J43" s="30">
        <v>0</v>
      </c>
      <c r="K43" s="36">
        <v>0</v>
      </c>
      <c r="L43" s="11">
        <v>0</v>
      </c>
      <c r="M43" s="12">
        <v>0</v>
      </c>
      <c r="N43" s="30">
        <v>0</v>
      </c>
      <c r="O43" s="30">
        <v>0</v>
      </c>
      <c r="P43" s="12">
        <f t="shared" si="1"/>
        <v>0</v>
      </c>
      <c r="R43" s="23">
        <v>7</v>
      </c>
      <c r="S43" s="22" t="str">
        <f>Annexe1!F41</f>
        <v xml:space="preserve">être valorisé / plein de gratitude envers les autres et la vie / choisir seul </v>
      </c>
      <c r="T43" s="22" t="str">
        <f>Annexe1!G41</f>
        <v>devoir lancer un projet / trop d'enthousiasme</v>
      </c>
      <c r="Z43" s="3" t="s">
        <v>40</v>
      </c>
      <c r="AA43" s="3" t="s">
        <v>44</v>
      </c>
      <c r="AB43" s="4">
        <v>7</v>
      </c>
      <c r="AC43" s="4">
        <v>400</v>
      </c>
    </row>
    <row r="44" spans="5:29" ht="14.25" customHeight="1" x14ac:dyDescent="0.25">
      <c r="E44" s="17">
        <v>0</v>
      </c>
      <c r="F44" s="18">
        <v>7</v>
      </c>
      <c r="G44" s="11">
        <f t="shared" si="0"/>
        <v>0</v>
      </c>
      <c r="H44" s="12">
        <v>0</v>
      </c>
      <c r="I44" s="12">
        <v>0</v>
      </c>
      <c r="J44" s="30">
        <v>0</v>
      </c>
      <c r="K44" s="36">
        <v>0</v>
      </c>
      <c r="L44" s="11">
        <v>0</v>
      </c>
      <c r="M44" s="12">
        <v>0</v>
      </c>
      <c r="N44" s="30">
        <v>0</v>
      </c>
      <c r="O44" s="30">
        <v>0</v>
      </c>
      <c r="P44" s="12">
        <f t="shared" si="1"/>
        <v>0</v>
      </c>
      <c r="R44" s="23">
        <v>7</v>
      </c>
      <c r="S44" s="22" t="str">
        <f>Annexe1!F42</f>
        <v xml:space="preserve">se sentir soutenu / respecté / en sécurité </v>
      </c>
      <c r="T44" s="22" t="str">
        <f>Annexe1!G42</f>
        <v>chercher à se libérer du passé ou des manques</v>
      </c>
      <c r="Z44" s="3" t="s">
        <v>40</v>
      </c>
      <c r="AA44" s="3" t="s">
        <v>45</v>
      </c>
      <c r="AB44" s="4">
        <v>7</v>
      </c>
      <c r="AC44" s="4">
        <v>410</v>
      </c>
    </row>
    <row r="45" spans="5:29" ht="14.25" customHeight="1" x14ac:dyDescent="0.25">
      <c r="E45" s="17">
        <v>0</v>
      </c>
      <c r="F45" s="18">
        <v>7</v>
      </c>
      <c r="G45" s="11">
        <f t="shared" si="0"/>
        <v>0</v>
      </c>
      <c r="H45" s="12">
        <v>0</v>
      </c>
      <c r="I45" s="12">
        <v>0</v>
      </c>
      <c r="J45" s="30">
        <v>0</v>
      </c>
      <c r="K45" s="36">
        <v>0</v>
      </c>
      <c r="L45" s="11">
        <v>0</v>
      </c>
      <c r="M45" s="12">
        <v>0</v>
      </c>
      <c r="N45" s="30">
        <v>0</v>
      </c>
      <c r="O45" s="30">
        <v>0</v>
      </c>
      <c r="P45" s="12">
        <f t="shared" si="1"/>
        <v>0</v>
      </c>
      <c r="R45" s="23">
        <v>7</v>
      </c>
      <c r="S45" s="22" t="str">
        <f>Annexe1!F43</f>
        <v xml:space="preserve">savoir apaiser les conflits / être conciliant </v>
      </c>
      <c r="T45" s="22" t="str">
        <f>Annexe1!G43</f>
        <v>en conflit avec d'autres personnes / générer des tensions</v>
      </c>
      <c r="Z45" s="3" t="s">
        <v>40</v>
      </c>
      <c r="AA45" s="3" t="s">
        <v>46</v>
      </c>
      <c r="AB45" s="4">
        <v>7</v>
      </c>
      <c r="AC45" s="4">
        <v>420</v>
      </c>
    </row>
    <row r="46" spans="5:29" ht="14.25" customHeight="1" x14ac:dyDescent="0.25">
      <c r="E46" s="17">
        <v>0</v>
      </c>
      <c r="F46" s="18">
        <v>7</v>
      </c>
      <c r="G46" s="11">
        <f t="shared" si="0"/>
        <v>0</v>
      </c>
      <c r="H46" s="12">
        <v>0</v>
      </c>
      <c r="I46" s="12">
        <v>0</v>
      </c>
      <c r="J46" s="30">
        <v>0</v>
      </c>
      <c r="K46" s="36">
        <v>0</v>
      </c>
      <c r="L46" s="11">
        <v>0</v>
      </c>
      <c r="M46" s="12">
        <v>0</v>
      </c>
      <c r="N46" s="30">
        <v>0</v>
      </c>
      <c r="O46" s="30">
        <v>0</v>
      </c>
      <c r="P46" s="12">
        <f t="shared" si="1"/>
        <v>0</v>
      </c>
      <c r="R46" s="23">
        <v>7</v>
      </c>
      <c r="S46" s="22" t="str">
        <f>Annexe1!F44</f>
        <v>enfant intérieur calme et rassuré</v>
      </c>
      <c r="T46" s="22" t="str">
        <f>Annexe1!G44</f>
        <v>se battre pour être respecté</v>
      </c>
      <c r="Z46" s="3" t="s">
        <v>40</v>
      </c>
      <c r="AA46" s="3" t="s">
        <v>47</v>
      </c>
      <c r="AB46" s="4">
        <v>7</v>
      </c>
      <c r="AC46" s="4">
        <v>430</v>
      </c>
    </row>
    <row r="47" spans="5:29" ht="14.25" customHeight="1" x14ac:dyDescent="0.25">
      <c r="E47" s="17">
        <v>0</v>
      </c>
      <c r="F47" s="18">
        <v>7</v>
      </c>
      <c r="G47" s="11">
        <f t="shared" si="0"/>
        <v>0</v>
      </c>
      <c r="H47" s="12">
        <v>0</v>
      </c>
      <c r="I47" s="12">
        <v>0</v>
      </c>
      <c r="J47" s="30">
        <v>0</v>
      </c>
      <c r="K47" s="36">
        <v>0</v>
      </c>
      <c r="L47" s="11">
        <v>0</v>
      </c>
      <c r="M47" s="12">
        <v>0</v>
      </c>
      <c r="N47" s="30">
        <v>0</v>
      </c>
      <c r="O47" s="30">
        <v>0</v>
      </c>
      <c r="P47" s="12">
        <f t="shared" si="1"/>
        <v>0</v>
      </c>
      <c r="R47" s="23">
        <v>7</v>
      </c>
      <c r="S47" s="22" t="str">
        <f>Annexe1!F45</f>
        <v xml:space="preserve">douceur envers soi / résilience émotionelle / bienveillance </v>
      </c>
      <c r="T47" s="22" t="str">
        <f>Annexe1!G45</f>
        <v>émotions contenues / parfois exprimées avec violence : rage / rancune / colère</v>
      </c>
      <c r="Z47" s="3" t="s">
        <v>40</v>
      </c>
      <c r="AA47" s="3" t="s">
        <v>50</v>
      </c>
      <c r="AB47" s="4">
        <v>7</v>
      </c>
      <c r="AC47" s="4">
        <v>440</v>
      </c>
    </row>
    <row r="48" spans="5:29" ht="14.25" customHeight="1" x14ac:dyDescent="0.25">
      <c r="E48" s="17">
        <v>0</v>
      </c>
      <c r="F48" s="18">
        <v>8</v>
      </c>
      <c r="G48" s="11">
        <f t="shared" si="0"/>
        <v>0</v>
      </c>
      <c r="H48" s="12">
        <v>0</v>
      </c>
      <c r="I48" s="12">
        <v>0</v>
      </c>
      <c r="J48" s="30">
        <v>0</v>
      </c>
      <c r="K48" s="36">
        <v>0</v>
      </c>
      <c r="L48" s="11">
        <v>0</v>
      </c>
      <c r="M48" s="12">
        <v>0</v>
      </c>
      <c r="N48" s="30">
        <v>0</v>
      </c>
      <c r="O48" s="30">
        <v>0</v>
      </c>
      <c r="P48" s="12">
        <f t="shared" si="1"/>
        <v>0</v>
      </c>
      <c r="R48" s="23">
        <v>8</v>
      </c>
      <c r="S48" s="22" t="str">
        <f>Annexe1!F46</f>
        <v xml:space="preserve">être à la hauteur / être sans attentes / apprécier le succès / confiance en soi </v>
      </c>
      <c r="T48" s="22" t="str">
        <f>Annexe1!G46</f>
        <v>devoir terminer quelque chose / exigences élevées / ne pas faire confiance</v>
      </c>
      <c r="Z48" s="3" t="s">
        <v>51</v>
      </c>
      <c r="AA48" s="3" t="s">
        <v>52</v>
      </c>
      <c r="AB48" s="4">
        <v>8</v>
      </c>
      <c r="AC48" s="4">
        <v>450</v>
      </c>
    </row>
    <row r="49" spans="5:29" ht="14.25" customHeight="1" x14ac:dyDescent="0.25">
      <c r="E49" s="17">
        <v>0</v>
      </c>
      <c r="F49" s="18">
        <v>8</v>
      </c>
      <c r="G49" s="11">
        <f t="shared" si="0"/>
        <v>0</v>
      </c>
      <c r="H49" s="12">
        <v>0</v>
      </c>
      <c r="I49" s="12">
        <v>0</v>
      </c>
      <c r="J49" s="30">
        <v>0</v>
      </c>
      <c r="K49" s="36">
        <v>0</v>
      </c>
      <c r="L49" s="11">
        <v>0</v>
      </c>
      <c r="M49" s="12">
        <v>0</v>
      </c>
      <c r="N49" s="30">
        <v>0</v>
      </c>
      <c r="O49" s="30">
        <v>0</v>
      </c>
      <c r="P49" s="12">
        <f t="shared" si="1"/>
        <v>0</v>
      </c>
      <c r="R49" s="23">
        <v>8</v>
      </c>
      <c r="S49" s="22" t="str">
        <f>Annexe1!F47</f>
        <v>résilience émotionelle / esprit serein</v>
      </c>
      <c r="T49" s="22" t="str">
        <f>Annexe1!G47</f>
        <v>contenir ses émotions : gros soucis / forte rancune / animosité / colère explosive</v>
      </c>
      <c r="Z49" s="3" t="s">
        <v>51</v>
      </c>
      <c r="AA49" s="3" t="s">
        <v>54</v>
      </c>
      <c r="AB49" s="4">
        <v>8</v>
      </c>
      <c r="AC49" s="4">
        <v>460</v>
      </c>
    </row>
    <row r="50" spans="5:29" ht="14.25" customHeight="1" x14ac:dyDescent="0.25">
      <c r="E50" s="17">
        <v>0</v>
      </c>
      <c r="F50" s="18">
        <v>8</v>
      </c>
      <c r="G50" s="11">
        <f t="shared" si="0"/>
        <v>0</v>
      </c>
      <c r="H50" s="12">
        <v>0</v>
      </c>
      <c r="I50" s="12">
        <v>0</v>
      </c>
      <c r="J50" s="30">
        <v>0</v>
      </c>
      <c r="K50" s="36">
        <v>0</v>
      </c>
      <c r="L50" s="11">
        <v>0</v>
      </c>
      <c r="M50" s="12">
        <v>0</v>
      </c>
      <c r="N50" s="30">
        <v>0</v>
      </c>
      <c r="O50" s="30">
        <v>0</v>
      </c>
      <c r="P50" s="12">
        <f t="shared" si="1"/>
        <v>0</v>
      </c>
      <c r="R50" s="23">
        <v>8</v>
      </c>
      <c r="S50" s="22" t="str">
        <f>Annexe1!F48</f>
        <v>calme intérieur / positionnement adapté / savoir dire non / savoir mettre une limite</v>
      </c>
      <c r="T50" s="22" t="str">
        <f>Annexe1!G48</f>
        <v>colère explosive / stress</v>
      </c>
      <c r="Z50" s="3" t="s">
        <v>51</v>
      </c>
      <c r="AA50" s="3" t="s">
        <v>55</v>
      </c>
      <c r="AB50" s="4">
        <v>8</v>
      </c>
      <c r="AC50" s="4">
        <v>470</v>
      </c>
    </row>
    <row r="51" spans="5:29" ht="14.25" customHeight="1" x14ac:dyDescent="0.25">
      <c r="E51" s="17">
        <v>0</v>
      </c>
      <c r="F51" s="18">
        <v>8</v>
      </c>
      <c r="G51" s="11">
        <f t="shared" si="0"/>
        <v>1</v>
      </c>
      <c r="H51" s="12">
        <v>3</v>
      </c>
      <c r="I51" s="12">
        <v>3</v>
      </c>
      <c r="J51" s="30">
        <v>0</v>
      </c>
      <c r="K51" s="36">
        <v>-3</v>
      </c>
      <c r="L51" s="11">
        <v>0</v>
      </c>
      <c r="M51" s="12">
        <v>0</v>
      </c>
      <c r="N51" s="30">
        <v>0</v>
      </c>
      <c r="O51" s="30">
        <v>0</v>
      </c>
      <c r="P51" s="12">
        <f t="shared" si="1"/>
        <v>0</v>
      </c>
      <c r="R51" s="23">
        <v>8</v>
      </c>
      <c r="S51" s="22" t="str">
        <f>Annexe1!F49</f>
        <v xml:space="preserve">apaiser les conflits / conciliant / capacité à pardonner / se sentir soutenu et respecté </v>
      </c>
      <c r="T51" s="22" t="str">
        <f>Annexe1!G49</f>
        <v>générer des tensions / en conflit avec d'autres personnes / ne pas respecter les autres</v>
      </c>
      <c r="Z51" s="3" t="s">
        <v>51</v>
      </c>
      <c r="AA51" s="3" t="s">
        <v>262</v>
      </c>
      <c r="AB51" s="4">
        <v>8</v>
      </c>
      <c r="AC51" s="4">
        <v>480</v>
      </c>
    </row>
    <row r="52" spans="5:29" ht="14.25" customHeight="1" x14ac:dyDescent="0.25">
      <c r="E52" s="17">
        <v>0</v>
      </c>
      <c r="F52" s="18">
        <v>8</v>
      </c>
      <c r="G52" s="11">
        <f t="shared" si="0"/>
        <v>1</v>
      </c>
      <c r="H52" s="12">
        <v>5</v>
      </c>
      <c r="I52" s="12">
        <v>3</v>
      </c>
      <c r="J52" s="30">
        <v>0</v>
      </c>
      <c r="K52" s="36">
        <v>-5</v>
      </c>
      <c r="L52" s="11">
        <v>0</v>
      </c>
      <c r="M52" s="12">
        <v>0</v>
      </c>
      <c r="N52" s="30">
        <v>0</v>
      </c>
      <c r="O52" s="30">
        <v>0</v>
      </c>
      <c r="P52" s="12">
        <f t="shared" si="1"/>
        <v>0</v>
      </c>
      <c r="R52" s="23">
        <v>8</v>
      </c>
      <c r="S52" s="22" t="str">
        <f>Annexe1!F50</f>
        <v>bonne gestion du stress et des peurs</v>
      </c>
      <c r="T52" s="22" t="str">
        <f>Annexe1!G50</f>
        <v>grand stress / nombreuses peurs / être dans la survie</v>
      </c>
      <c r="Z52" s="3" t="s">
        <v>51</v>
      </c>
      <c r="AA52" s="3" t="s">
        <v>56</v>
      </c>
      <c r="AB52" s="4">
        <v>8</v>
      </c>
      <c r="AC52" s="4">
        <v>490</v>
      </c>
    </row>
    <row r="53" spans="5:29" ht="14.25" customHeight="1" x14ac:dyDescent="0.25">
      <c r="E53" s="17">
        <v>0</v>
      </c>
      <c r="F53" s="18">
        <v>8</v>
      </c>
      <c r="G53" s="11">
        <f t="shared" si="0"/>
        <v>0</v>
      </c>
      <c r="H53" s="12">
        <v>0</v>
      </c>
      <c r="I53" s="12">
        <v>0</v>
      </c>
      <c r="J53" s="30">
        <v>0</v>
      </c>
      <c r="K53" s="36">
        <v>0</v>
      </c>
      <c r="L53" s="11">
        <v>0</v>
      </c>
      <c r="M53" s="12">
        <v>0</v>
      </c>
      <c r="N53" s="30">
        <v>0</v>
      </c>
      <c r="O53" s="30">
        <v>0</v>
      </c>
      <c r="P53" s="12">
        <f t="shared" si="1"/>
        <v>0</v>
      </c>
      <c r="R53" s="23">
        <v>8</v>
      </c>
      <c r="S53" s="22" t="str">
        <f>Annexe1!F51</f>
        <v xml:space="preserve">ne pas retenir ses émotions </v>
      </c>
      <c r="T53" s="22" t="str">
        <f>Annexe1!G51</f>
        <v>événement ou conflit à digérer</v>
      </c>
      <c r="Z53" s="3" t="s">
        <v>51</v>
      </c>
      <c r="AA53" s="3" t="s">
        <v>58</v>
      </c>
      <c r="AB53" s="4">
        <v>8</v>
      </c>
      <c r="AC53" s="4">
        <v>500</v>
      </c>
    </row>
    <row r="54" spans="5:29" ht="14.25" customHeight="1" x14ac:dyDescent="0.25">
      <c r="E54" s="17">
        <v>0</v>
      </c>
      <c r="F54" s="18">
        <v>8</v>
      </c>
      <c r="G54" s="11">
        <f t="shared" si="0"/>
        <v>0</v>
      </c>
      <c r="H54" s="12">
        <v>0</v>
      </c>
      <c r="I54" s="12">
        <v>0</v>
      </c>
      <c r="J54" s="30">
        <v>0</v>
      </c>
      <c r="K54" s="36">
        <v>0</v>
      </c>
      <c r="L54" s="11">
        <v>0</v>
      </c>
      <c r="M54" s="12">
        <v>0</v>
      </c>
      <c r="N54" s="30">
        <v>0</v>
      </c>
      <c r="O54" s="30">
        <v>0</v>
      </c>
      <c r="P54" s="12">
        <f t="shared" si="1"/>
        <v>0</v>
      </c>
      <c r="R54" s="23">
        <v>8</v>
      </c>
      <c r="S54" s="22" t="str">
        <f>Annexe1!F52</f>
        <v>être valorisé ou soutenu par son entourage / être à la hauteur</v>
      </c>
      <c r="T54" s="22" t="str">
        <f>Annexe1!G52</f>
        <v>liens familiaux ou professionnels toxiques / refuser la réalité</v>
      </c>
      <c r="Z54" s="3" t="s">
        <v>51</v>
      </c>
      <c r="AA54" s="3" t="s">
        <v>61</v>
      </c>
      <c r="AB54" s="4">
        <v>8</v>
      </c>
      <c r="AC54" s="4">
        <v>510</v>
      </c>
    </row>
    <row r="55" spans="5:29" ht="14.25" customHeight="1" x14ac:dyDescent="0.25">
      <c r="E55" s="17">
        <v>0</v>
      </c>
      <c r="F55" s="18">
        <v>8</v>
      </c>
      <c r="G55" s="11">
        <f t="shared" si="0"/>
        <v>0</v>
      </c>
      <c r="H55" s="12">
        <v>0</v>
      </c>
      <c r="I55" s="12">
        <v>0</v>
      </c>
      <c r="J55" s="30">
        <v>0</v>
      </c>
      <c r="K55" s="36">
        <v>0</v>
      </c>
      <c r="L55" s="11">
        <v>0</v>
      </c>
      <c r="M55" s="12">
        <v>0</v>
      </c>
      <c r="N55" s="30">
        <v>0</v>
      </c>
      <c r="O55" s="30">
        <v>0</v>
      </c>
      <c r="P55" s="12">
        <f t="shared" si="1"/>
        <v>0</v>
      </c>
      <c r="R55" s="23">
        <v>8</v>
      </c>
      <c r="S55" s="22" t="str">
        <f>Annexe1!F53</f>
        <v>être à sa place / se sentir soutenu / avoir du courage</v>
      </c>
      <c r="T55" s="22" t="str">
        <f>Annexe1!G53</f>
        <v>plein de soucis / rancune non réglée</v>
      </c>
      <c r="Z55" s="3" t="s">
        <v>51</v>
      </c>
      <c r="AA55" s="3" t="s">
        <v>62</v>
      </c>
      <c r="AB55" s="4">
        <v>8</v>
      </c>
      <c r="AC55" s="4">
        <v>520</v>
      </c>
    </row>
    <row r="56" spans="5:29" ht="14.25" customHeight="1" x14ac:dyDescent="0.25">
      <c r="E56" s="17">
        <v>0</v>
      </c>
      <c r="F56" s="18">
        <v>8</v>
      </c>
      <c r="G56" s="11">
        <f t="shared" si="0"/>
        <v>0</v>
      </c>
      <c r="H56" s="12">
        <v>0</v>
      </c>
      <c r="I56" s="12">
        <v>0</v>
      </c>
      <c r="J56" s="30">
        <v>0</v>
      </c>
      <c r="K56" s="36">
        <v>0</v>
      </c>
      <c r="L56" s="11">
        <v>0</v>
      </c>
      <c r="M56" s="12">
        <v>0</v>
      </c>
      <c r="N56" s="30">
        <v>0</v>
      </c>
      <c r="O56" s="30">
        <v>0</v>
      </c>
      <c r="P56" s="12">
        <f t="shared" si="1"/>
        <v>0</v>
      </c>
      <c r="R56" s="23">
        <v>8</v>
      </c>
      <c r="S56" s="22" t="str">
        <f>Annexe1!F54</f>
        <v xml:space="preserve">calme intérieur / tempérer sa colère </v>
      </c>
      <c r="T56" s="22" t="str">
        <f>Annexe1!G54</f>
        <v>colère non exprimée</v>
      </c>
      <c r="Z56" s="3" t="s">
        <v>51</v>
      </c>
      <c r="AA56" s="3" t="s">
        <v>63</v>
      </c>
      <c r="AB56" s="4">
        <v>8</v>
      </c>
      <c r="AC56" s="4">
        <v>530</v>
      </c>
    </row>
    <row r="57" spans="5:29" ht="14.25" customHeight="1" x14ac:dyDescent="0.25">
      <c r="E57" s="17">
        <v>0</v>
      </c>
      <c r="F57" s="18">
        <v>9</v>
      </c>
      <c r="G57" s="11">
        <f t="shared" si="0"/>
        <v>0</v>
      </c>
      <c r="H57" s="12">
        <v>0</v>
      </c>
      <c r="I57" s="12">
        <v>0</v>
      </c>
      <c r="J57" s="30">
        <v>0</v>
      </c>
      <c r="K57" s="36">
        <v>0</v>
      </c>
      <c r="L57" s="11">
        <v>-1</v>
      </c>
      <c r="M57" s="12">
        <v>0</v>
      </c>
      <c r="N57" s="30">
        <v>-1</v>
      </c>
      <c r="O57" s="30">
        <v>0</v>
      </c>
      <c r="P57" s="12">
        <f t="shared" si="1"/>
        <v>0</v>
      </c>
      <c r="R57" s="23">
        <v>9</v>
      </c>
      <c r="S57" s="22" t="str">
        <f>Annexe1!F55</f>
        <v>être à sa juste place / liberté d'engagement / résilience émotionnelle / générosité</v>
      </c>
      <c r="T57" s="22" t="str">
        <f>Annexe1!G55</f>
        <v>devoir s'engager / lutter pour sa place / angoisse / oppression / chagrin</v>
      </c>
      <c r="Z57" s="3" t="s">
        <v>65</v>
      </c>
      <c r="AA57" s="3" t="s">
        <v>66</v>
      </c>
      <c r="AB57" s="4">
        <v>9</v>
      </c>
      <c r="AC57" s="4">
        <v>540</v>
      </c>
    </row>
    <row r="58" spans="5:29" ht="14.25" customHeight="1" x14ac:dyDescent="0.25">
      <c r="E58" s="17">
        <v>0</v>
      </c>
      <c r="F58" s="18">
        <v>9</v>
      </c>
      <c r="G58" s="11">
        <f t="shared" si="0"/>
        <v>0</v>
      </c>
      <c r="H58" s="12">
        <v>0</v>
      </c>
      <c r="I58" s="12">
        <v>0</v>
      </c>
      <c r="J58" s="30">
        <v>0</v>
      </c>
      <c r="K58" s="36">
        <v>0</v>
      </c>
      <c r="L58" s="11">
        <v>6</v>
      </c>
      <c r="M58" s="12">
        <v>3</v>
      </c>
      <c r="N58" s="30">
        <v>0</v>
      </c>
      <c r="O58" s="30">
        <v>-6</v>
      </c>
      <c r="P58" s="12">
        <f t="shared" si="1"/>
        <v>1</v>
      </c>
      <c r="R58" s="23">
        <v>9</v>
      </c>
      <c r="S58" s="22" t="str">
        <f>Annexe1!F56</f>
        <v xml:space="preserve">laisser passer les émotions / sentiment de paix intérieure / capacité à pardonner </v>
      </c>
      <c r="T58" s="22" t="str">
        <f>Annexe1!G56</f>
        <v>résister aux émotions</v>
      </c>
      <c r="Z58" s="3" t="s">
        <v>65</v>
      </c>
      <c r="AA58" s="3" t="s">
        <v>67</v>
      </c>
      <c r="AB58" s="4">
        <v>9</v>
      </c>
      <c r="AC58" s="4">
        <v>550</v>
      </c>
    </row>
    <row r="59" spans="5:29" ht="14.25" customHeight="1" x14ac:dyDescent="0.25">
      <c r="E59" s="17">
        <v>0</v>
      </c>
      <c r="F59" s="18">
        <v>9</v>
      </c>
      <c r="G59" s="11">
        <f t="shared" si="0"/>
        <v>0</v>
      </c>
      <c r="H59" s="12">
        <v>0</v>
      </c>
      <c r="I59" s="12">
        <v>0</v>
      </c>
      <c r="J59" s="30">
        <v>0</v>
      </c>
      <c r="K59" s="36">
        <v>0</v>
      </c>
      <c r="L59" s="11">
        <v>0</v>
      </c>
      <c r="M59" s="12">
        <v>0</v>
      </c>
      <c r="N59" s="30">
        <v>0</v>
      </c>
      <c r="O59" s="30">
        <v>0</v>
      </c>
      <c r="P59" s="12">
        <f t="shared" si="1"/>
        <v>0</v>
      </c>
      <c r="R59" s="23">
        <v>9</v>
      </c>
      <c r="S59" s="22" t="str">
        <f>Annexe1!F57</f>
        <v xml:space="preserve">calme / tranquillité / détente </v>
      </c>
      <c r="T59" s="22" t="str">
        <f>Annexe1!G57</f>
        <v>état d'excitation / trop de sensations / nervosité</v>
      </c>
      <c r="Z59" s="3" t="s">
        <v>65</v>
      </c>
      <c r="AA59" s="3" t="s">
        <v>69</v>
      </c>
      <c r="AB59" s="4">
        <v>9</v>
      </c>
      <c r="AC59" s="4">
        <v>560</v>
      </c>
    </row>
    <row r="60" spans="5:29" ht="14.25" customHeight="1" x14ac:dyDescent="0.25">
      <c r="E60" s="17">
        <v>0</v>
      </c>
      <c r="F60" s="18">
        <v>9</v>
      </c>
      <c r="G60" s="11">
        <f t="shared" si="0"/>
        <v>2</v>
      </c>
      <c r="H60" s="12">
        <v>12</v>
      </c>
      <c r="I60" s="12">
        <v>3</v>
      </c>
      <c r="J60" s="30">
        <v>0</v>
      </c>
      <c r="K60" s="36">
        <v>-12</v>
      </c>
      <c r="L60" s="11">
        <v>0</v>
      </c>
      <c r="M60" s="12">
        <v>0</v>
      </c>
      <c r="N60" s="30">
        <v>0</v>
      </c>
      <c r="O60" s="30">
        <v>0</v>
      </c>
      <c r="P60" s="12">
        <f t="shared" si="1"/>
        <v>0</v>
      </c>
      <c r="R60" s="23">
        <v>9</v>
      </c>
      <c r="S60" s="22" t="str">
        <f>Annexe1!F58</f>
        <v xml:space="preserve">diminuer les tensions / vivre l'harmonie / le bien-être / tendresse envers soi </v>
      </c>
      <c r="T60" s="22" t="str">
        <f>Annexe1!G58</f>
        <v>stress / agitation / envie de bouger / nervosité</v>
      </c>
      <c r="Z60" s="3" t="s">
        <v>65</v>
      </c>
      <c r="AA60" s="3" t="s">
        <v>70</v>
      </c>
      <c r="AB60" s="4">
        <v>9</v>
      </c>
      <c r="AC60" s="4">
        <v>570</v>
      </c>
    </row>
    <row r="61" spans="5:29" ht="14.25" customHeight="1" x14ac:dyDescent="0.25">
      <c r="E61" s="17">
        <v>0</v>
      </c>
      <c r="F61" s="18">
        <v>9</v>
      </c>
      <c r="G61" s="11">
        <f t="shared" si="0"/>
        <v>0</v>
      </c>
      <c r="H61" s="12">
        <v>0</v>
      </c>
      <c r="I61" s="12">
        <v>0</v>
      </c>
      <c r="J61" s="30">
        <v>0</v>
      </c>
      <c r="K61" s="36">
        <v>0</v>
      </c>
      <c r="L61" s="11">
        <v>0</v>
      </c>
      <c r="M61" s="12">
        <v>0</v>
      </c>
      <c r="N61" s="30">
        <v>0</v>
      </c>
      <c r="O61" s="30">
        <v>0</v>
      </c>
      <c r="P61" s="12">
        <f t="shared" si="1"/>
        <v>0</v>
      </c>
      <c r="R61" s="23">
        <v>9</v>
      </c>
      <c r="S61" s="22" t="str">
        <f>Annexe1!F59</f>
        <v>zen / égo équilibré / personnalité équilibrée et calme / capacité à recevoir</v>
      </c>
      <c r="T61" s="22" t="str">
        <f>Annexe1!G59</f>
        <v>égo fort / frustrations</v>
      </c>
      <c r="Z61" s="3" t="s">
        <v>65</v>
      </c>
      <c r="AA61" s="3" t="s">
        <v>72</v>
      </c>
      <c r="AB61" s="4">
        <v>9</v>
      </c>
      <c r="AC61" s="4">
        <v>580</v>
      </c>
    </row>
    <row r="62" spans="5:29" ht="14.25" customHeight="1" x14ac:dyDescent="0.25">
      <c r="E62" s="17">
        <v>0</v>
      </c>
      <c r="F62" s="18">
        <v>9</v>
      </c>
      <c r="G62" s="11">
        <f t="shared" si="0"/>
        <v>0</v>
      </c>
      <c r="H62" s="12">
        <v>0</v>
      </c>
      <c r="I62" s="12">
        <v>0</v>
      </c>
      <c r="J62" s="30">
        <v>0</v>
      </c>
      <c r="K62" s="36">
        <v>0</v>
      </c>
      <c r="L62" s="11">
        <v>0</v>
      </c>
      <c r="M62" s="12">
        <v>0</v>
      </c>
      <c r="N62" s="30">
        <v>0</v>
      </c>
      <c r="O62" s="30">
        <v>0</v>
      </c>
      <c r="P62" s="12">
        <f t="shared" si="1"/>
        <v>0</v>
      </c>
      <c r="R62" s="23">
        <v>9</v>
      </c>
      <c r="S62" s="22" t="str">
        <f>Annexe1!F60</f>
        <v xml:space="preserve">zen / égo équilibré / personnalité équilibrée et calme </v>
      </c>
      <c r="T62" s="22" t="str">
        <f>Annexe1!G60</f>
        <v>égo fort / contrariété</v>
      </c>
      <c r="Z62" s="3" t="s">
        <v>65</v>
      </c>
      <c r="AA62" s="3" t="s">
        <v>73</v>
      </c>
      <c r="AB62" s="4">
        <v>9</v>
      </c>
      <c r="AC62" s="4">
        <v>590</v>
      </c>
    </row>
    <row r="63" spans="5:29" ht="14.25" customHeight="1" x14ac:dyDescent="0.25">
      <c r="E63" s="17">
        <v>0</v>
      </c>
      <c r="F63" s="18">
        <v>9</v>
      </c>
      <c r="G63" s="11">
        <f t="shared" si="0"/>
        <v>0</v>
      </c>
      <c r="H63" s="12">
        <v>0</v>
      </c>
      <c r="I63" s="12">
        <v>0</v>
      </c>
      <c r="J63" s="30">
        <v>0</v>
      </c>
      <c r="K63" s="36">
        <v>0</v>
      </c>
      <c r="L63" s="11">
        <v>0</v>
      </c>
      <c r="M63" s="12">
        <v>0</v>
      </c>
      <c r="N63" s="30">
        <v>0</v>
      </c>
      <c r="O63" s="30">
        <v>0</v>
      </c>
      <c r="P63" s="12">
        <f t="shared" si="1"/>
        <v>0</v>
      </c>
      <c r="R63" s="23">
        <v>9</v>
      </c>
      <c r="S63" s="22" t="str">
        <f>Annexe1!F61</f>
        <v xml:space="preserve">être de bonne humeur / joie </v>
      </c>
      <c r="T63" s="22" t="str">
        <f>Annexe1!G61</f>
        <v>se mettre ou subir une pression excessive / se sentir agressé / devoir lutter</v>
      </c>
      <c r="Z63" s="3" t="s">
        <v>65</v>
      </c>
      <c r="AA63" s="3" t="s">
        <v>263</v>
      </c>
      <c r="AB63" s="4">
        <v>9</v>
      </c>
      <c r="AC63" s="4">
        <v>600</v>
      </c>
    </row>
    <row r="64" spans="5:29" ht="14.25" customHeight="1" x14ac:dyDescent="0.25">
      <c r="E64" s="17">
        <v>0</v>
      </c>
      <c r="F64" s="18">
        <v>9</v>
      </c>
      <c r="G64" s="11">
        <f t="shared" si="0"/>
        <v>2</v>
      </c>
      <c r="H64" s="12">
        <v>-11</v>
      </c>
      <c r="I64" s="12">
        <v>2</v>
      </c>
      <c r="J64" s="30">
        <v>-11</v>
      </c>
      <c r="K64" s="36">
        <v>0</v>
      </c>
      <c r="L64" s="11">
        <v>0</v>
      </c>
      <c r="M64" s="12">
        <v>0</v>
      </c>
      <c r="N64" s="30">
        <v>0</v>
      </c>
      <c r="O64" s="30">
        <v>0</v>
      </c>
      <c r="P64" s="12">
        <f t="shared" si="1"/>
        <v>0</v>
      </c>
      <c r="R64" s="23">
        <v>9</v>
      </c>
      <c r="S64" s="22" t="str">
        <f>Annexe1!F62</f>
        <v xml:space="preserve">adaptation aux événements / calme / tranquillité </v>
      </c>
      <c r="T64" s="22" t="str">
        <f>Annexe1!G62</f>
        <v>stress / pression / besoin de passer à l'action</v>
      </c>
      <c r="Z64" s="3" t="s">
        <v>65</v>
      </c>
      <c r="AA64" s="3" t="s">
        <v>264</v>
      </c>
      <c r="AB64" s="4">
        <v>9</v>
      </c>
      <c r="AC64" s="4">
        <v>610</v>
      </c>
    </row>
    <row r="65" spans="5:29" ht="14.25" customHeight="1" x14ac:dyDescent="0.25">
      <c r="E65" s="17">
        <v>0</v>
      </c>
      <c r="F65" s="18">
        <v>9</v>
      </c>
      <c r="G65" s="11">
        <f t="shared" si="0"/>
        <v>0</v>
      </c>
      <c r="H65" s="12">
        <v>0</v>
      </c>
      <c r="I65" s="12">
        <v>0</v>
      </c>
      <c r="J65" s="30">
        <v>0</v>
      </c>
      <c r="K65" s="36">
        <v>0</v>
      </c>
      <c r="L65" s="11">
        <v>0</v>
      </c>
      <c r="M65" s="12">
        <v>0</v>
      </c>
      <c r="N65" s="30">
        <v>0</v>
      </c>
      <c r="O65" s="30">
        <v>0</v>
      </c>
      <c r="P65" s="12">
        <f t="shared" si="1"/>
        <v>0</v>
      </c>
      <c r="R65" s="23">
        <v>9</v>
      </c>
      <c r="S65" s="22" t="str">
        <f>Annexe1!F63</f>
        <v>intelligence du cœur / sécurité émotionnelle / générosité / compassion</v>
      </c>
      <c r="T65" s="22" t="str">
        <f>Annexe1!G63</f>
        <v>encaisser / se sentir agressé / être saturé d’émotions</v>
      </c>
      <c r="Z65" s="3" t="s">
        <v>65</v>
      </c>
      <c r="AA65" s="3" t="s">
        <v>76</v>
      </c>
      <c r="AB65" s="4">
        <v>9</v>
      </c>
      <c r="AC65" s="4">
        <v>620</v>
      </c>
    </row>
    <row r="66" spans="5:29" ht="14.25" customHeight="1" x14ac:dyDescent="0.25">
      <c r="E66" s="17">
        <v>0</v>
      </c>
      <c r="F66" s="18">
        <v>10</v>
      </c>
      <c r="G66" s="11">
        <f t="shared" si="0"/>
        <v>0</v>
      </c>
      <c r="H66" s="12">
        <v>-1</v>
      </c>
      <c r="I66" s="12">
        <v>0</v>
      </c>
      <c r="J66" s="30">
        <v>-1</v>
      </c>
      <c r="K66" s="36">
        <v>0</v>
      </c>
      <c r="L66" s="11">
        <v>0</v>
      </c>
      <c r="M66" s="12">
        <v>0</v>
      </c>
      <c r="N66" s="30">
        <v>0</v>
      </c>
      <c r="O66" s="30">
        <v>0</v>
      </c>
      <c r="P66" s="12">
        <f t="shared" si="1"/>
        <v>0</v>
      </c>
      <c r="R66" s="23">
        <v>10</v>
      </c>
      <c r="S66" s="22" t="str">
        <f>Annexe1!F64</f>
        <v xml:space="preserve">capacité à calmer les tensions et les conflits </v>
      </c>
      <c r="T66" s="22" t="str">
        <f>Annexe1!G64</f>
        <v>être en tension / devoir faire sa place / tristesse / angoisse</v>
      </c>
      <c r="Z66" s="3" t="s">
        <v>77</v>
      </c>
      <c r="AA66" s="3" t="s">
        <v>265</v>
      </c>
      <c r="AB66" s="4">
        <v>10</v>
      </c>
      <c r="AC66" s="4">
        <v>630</v>
      </c>
    </row>
    <row r="67" spans="5:29" ht="14.25" customHeight="1" x14ac:dyDescent="0.25">
      <c r="E67" s="17">
        <v>0</v>
      </c>
      <c r="F67" s="18">
        <v>10</v>
      </c>
      <c r="G67" s="11">
        <f t="shared" si="0"/>
        <v>0</v>
      </c>
      <c r="H67" s="12">
        <v>1</v>
      </c>
      <c r="I67" s="12">
        <v>0</v>
      </c>
      <c r="J67" s="30">
        <v>-1</v>
      </c>
      <c r="K67" s="36">
        <v>-2</v>
      </c>
      <c r="L67" s="11">
        <v>0</v>
      </c>
      <c r="M67" s="12">
        <v>0</v>
      </c>
      <c r="N67" s="30">
        <v>-1</v>
      </c>
      <c r="O67" s="30">
        <v>-1</v>
      </c>
      <c r="P67" s="12">
        <f t="shared" si="1"/>
        <v>0</v>
      </c>
      <c r="R67" s="23">
        <v>10</v>
      </c>
      <c r="S67" s="22" t="str">
        <f>Annexe1!F65</f>
        <v>sentiment de paix intérieure / ne pas être influencé / tolérance</v>
      </c>
      <c r="T67" s="22" t="str">
        <f>Annexe1!G65</f>
        <v>devoir se protéger / se sentir agressé</v>
      </c>
      <c r="Z67" s="3" t="s">
        <v>77</v>
      </c>
      <c r="AA67" s="3" t="s">
        <v>78</v>
      </c>
      <c r="AB67" s="4">
        <v>10</v>
      </c>
      <c r="AC67" s="4">
        <v>640</v>
      </c>
    </row>
    <row r="68" spans="5:29" ht="14.25" customHeight="1" x14ac:dyDescent="0.25">
      <c r="E68" s="17">
        <v>0</v>
      </c>
      <c r="F68" s="18">
        <v>10</v>
      </c>
      <c r="G68" s="11">
        <f t="shared" si="0"/>
        <v>0</v>
      </c>
      <c r="H68" s="12">
        <v>0</v>
      </c>
      <c r="I68" s="12">
        <v>0</v>
      </c>
      <c r="J68" s="30">
        <v>0</v>
      </c>
      <c r="K68" s="36">
        <v>0</v>
      </c>
      <c r="L68" s="11">
        <v>0</v>
      </c>
      <c r="M68" s="12">
        <v>0</v>
      </c>
      <c r="N68" s="30">
        <v>0</v>
      </c>
      <c r="O68" s="30">
        <v>0</v>
      </c>
      <c r="P68" s="12">
        <f t="shared" si="1"/>
        <v>0</v>
      </c>
      <c r="R68" s="23">
        <v>10</v>
      </c>
      <c r="S68" s="22" t="str">
        <f>Annexe1!F66</f>
        <v xml:space="preserve">ne pas se mettre la pression </v>
      </c>
      <c r="T68" s="22" t="str">
        <f>Annexe1!G66</f>
        <v>se mettre la pression / vouloir tout contrôler / s'engager pleinement</v>
      </c>
      <c r="Z68" s="3" t="s">
        <v>77</v>
      </c>
      <c r="AA68" s="3" t="s">
        <v>80</v>
      </c>
      <c r="AB68" s="4">
        <v>10</v>
      </c>
      <c r="AC68" s="4">
        <v>650</v>
      </c>
    </row>
    <row r="69" spans="5:29" ht="14.25" customHeight="1" x14ac:dyDescent="0.25">
      <c r="E69" s="17">
        <v>0</v>
      </c>
      <c r="F69" s="18">
        <v>10</v>
      </c>
      <c r="G69" s="11">
        <f t="shared" ref="G69:G132" si="2">ABS(ROUND(H69/5,0))</f>
        <v>0</v>
      </c>
      <c r="H69" s="12">
        <v>0</v>
      </c>
      <c r="I69" s="12">
        <v>0</v>
      </c>
      <c r="J69" s="30">
        <v>0</v>
      </c>
      <c r="K69" s="36">
        <v>0</v>
      </c>
      <c r="L69" s="11">
        <v>0</v>
      </c>
      <c r="M69" s="12">
        <v>0</v>
      </c>
      <c r="N69" s="30">
        <v>0</v>
      </c>
      <c r="O69" s="30">
        <v>0</v>
      </c>
      <c r="P69" s="12">
        <f t="shared" ref="P69:P132" si="3">ABS(ROUND(L69/5,0))</f>
        <v>0</v>
      </c>
      <c r="R69" s="23">
        <v>10</v>
      </c>
      <c r="S69" s="22" t="str">
        <f>Annexe1!F67</f>
        <v xml:space="preserve">paix intérieure / harmonie / écoute du guide intérieur </v>
      </c>
      <c r="T69" s="22" t="str">
        <f>Annexe1!G67</f>
        <v>conflits / frustrations / colères contenues</v>
      </c>
      <c r="Z69" s="3" t="s">
        <v>77</v>
      </c>
      <c r="AA69" s="3" t="s">
        <v>82</v>
      </c>
      <c r="AB69" s="4">
        <v>10</v>
      </c>
      <c r="AC69" s="4">
        <v>660</v>
      </c>
    </row>
    <row r="70" spans="5:29" ht="14.25" customHeight="1" x14ac:dyDescent="0.25">
      <c r="E70" s="17">
        <v>0</v>
      </c>
      <c r="F70" s="18">
        <v>10</v>
      </c>
      <c r="G70" s="11">
        <f t="shared" si="2"/>
        <v>0</v>
      </c>
      <c r="H70" s="12">
        <v>2</v>
      </c>
      <c r="I70" s="12">
        <v>2</v>
      </c>
      <c r="J70" s="30">
        <v>2</v>
      </c>
      <c r="K70" s="36">
        <v>0</v>
      </c>
      <c r="L70" s="11">
        <v>0</v>
      </c>
      <c r="M70" s="12">
        <v>0</v>
      </c>
      <c r="N70" s="30">
        <v>0</v>
      </c>
      <c r="O70" s="30">
        <v>0</v>
      </c>
      <c r="P70" s="12">
        <f t="shared" si="3"/>
        <v>0</v>
      </c>
      <c r="R70" s="23">
        <v>10</v>
      </c>
      <c r="S70" s="22" t="str">
        <f>Annexe1!F68</f>
        <v xml:space="preserve">équilibre entre soi et les autres / respect des autres / bonne gestion des conflits </v>
      </c>
      <c r="T70" s="22" t="str">
        <f>Annexe1!G68</f>
        <v>être envahi / besoin de respirer / d'espace pour soi</v>
      </c>
      <c r="Z70" s="3" t="s">
        <v>77</v>
      </c>
      <c r="AA70" s="3" t="s">
        <v>83</v>
      </c>
      <c r="AB70" s="4">
        <v>10</v>
      </c>
      <c r="AC70" s="4">
        <v>670</v>
      </c>
    </row>
    <row r="71" spans="5:29" ht="14.25" customHeight="1" x14ac:dyDescent="0.25">
      <c r="E71" s="17">
        <v>0</v>
      </c>
      <c r="F71" s="18">
        <v>10</v>
      </c>
      <c r="G71" s="11">
        <f t="shared" si="2"/>
        <v>0</v>
      </c>
      <c r="H71" s="12">
        <v>0</v>
      </c>
      <c r="I71" s="12">
        <v>0</v>
      </c>
      <c r="J71" s="30">
        <v>0</v>
      </c>
      <c r="K71" s="36">
        <v>0</v>
      </c>
      <c r="L71" s="11">
        <v>0</v>
      </c>
      <c r="M71" s="12">
        <v>0</v>
      </c>
      <c r="N71" s="30">
        <v>0</v>
      </c>
      <c r="O71" s="30">
        <v>0</v>
      </c>
      <c r="P71" s="12">
        <f t="shared" si="3"/>
        <v>0</v>
      </c>
      <c r="R71" s="23">
        <v>10</v>
      </c>
      <c r="S71" s="22" t="str">
        <f>Annexe1!F69</f>
        <v xml:space="preserve">se laisser vivre / ne pas prendre sur soi  </v>
      </c>
      <c r="T71" s="22" t="str">
        <f>Annexe1!G69</f>
        <v>trop assumer / tenir le coup / encaisser</v>
      </c>
      <c r="Z71" s="3" t="s">
        <v>77</v>
      </c>
      <c r="AA71" s="3" t="s">
        <v>84</v>
      </c>
      <c r="AB71" s="4">
        <v>10</v>
      </c>
      <c r="AC71" s="4">
        <v>680</v>
      </c>
    </row>
    <row r="72" spans="5:29" ht="14.25" customHeight="1" x14ac:dyDescent="0.25">
      <c r="E72" s="17">
        <v>0</v>
      </c>
      <c r="F72" s="18">
        <v>10</v>
      </c>
      <c r="G72" s="11">
        <f t="shared" si="2"/>
        <v>0</v>
      </c>
      <c r="H72" s="12">
        <v>0</v>
      </c>
      <c r="I72" s="12">
        <v>0</v>
      </c>
      <c r="J72" s="30">
        <v>0</v>
      </c>
      <c r="K72" s="36">
        <v>0</v>
      </c>
      <c r="L72" s="11">
        <v>0</v>
      </c>
      <c r="M72" s="12">
        <v>0</v>
      </c>
      <c r="N72" s="30">
        <v>0</v>
      </c>
      <c r="O72" s="30">
        <v>0</v>
      </c>
      <c r="P72" s="12">
        <f t="shared" si="3"/>
        <v>0</v>
      </c>
      <c r="R72" s="23">
        <v>10</v>
      </c>
      <c r="S72" s="22" t="str">
        <f>Annexe1!F70</f>
        <v xml:space="preserve">liberté / autonomie / à l'abri du besoin </v>
      </c>
      <c r="T72" s="22" t="str">
        <f>Annexe1!G70</f>
        <v>se sentir envahi / besoin de respirer / se battre pour plus d'espace pour soi</v>
      </c>
      <c r="Z72" s="3" t="s">
        <v>77</v>
      </c>
      <c r="AA72" s="3" t="s">
        <v>86</v>
      </c>
      <c r="AB72" s="4">
        <v>10</v>
      </c>
      <c r="AC72" s="4">
        <v>690</v>
      </c>
    </row>
    <row r="73" spans="5:29" ht="14.25" customHeight="1" x14ac:dyDescent="0.25">
      <c r="E73" s="17">
        <v>0</v>
      </c>
      <c r="F73" s="18">
        <v>10</v>
      </c>
      <c r="G73" s="11">
        <f t="shared" si="2"/>
        <v>0</v>
      </c>
      <c r="H73" s="12">
        <v>0</v>
      </c>
      <c r="I73" s="12">
        <v>0</v>
      </c>
      <c r="J73" s="30">
        <v>0</v>
      </c>
      <c r="K73" s="36">
        <v>0</v>
      </c>
      <c r="L73" s="11">
        <v>0</v>
      </c>
      <c r="M73" s="12">
        <v>0</v>
      </c>
      <c r="N73" s="30">
        <v>-1</v>
      </c>
      <c r="O73" s="30">
        <v>-1</v>
      </c>
      <c r="P73" s="12">
        <f t="shared" si="3"/>
        <v>0</v>
      </c>
      <c r="R73" s="23">
        <v>10</v>
      </c>
      <c r="S73" s="22" t="str">
        <f>Annexe1!F71</f>
        <v xml:space="preserve">capacité à se libérer de ses tensions </v>
      </c>
      <c r="T73" s="22" t="str">
        <f>Annexe1!G71</f>
        <v>devoir agir / passer à l'action / responsabilités excessives</v>
      </c>
      <c r="Z73" s="3" t="s">
        <v>77</v>
      </c>
      <c r="AA73" s="3" t="s">
        <v>266</v>
      </c>
      <c r="AB73" s="4">
        <v>10</v>
      </c>
      <c r="AC73" s="4">
        <v>700</v>
      </c>
    </row>
    <row r="74" spans="5:29" ht="14.25" customHeight="1" x14ac:dyDescent="0.25">
      <c r="E74" s="17">
        <v>0</v>
      </c>
      <c r="F74" s="18">
        <v>10</v>
      </c>
      <c r="G74" s="11">
        <f t="shared" si="2"/>
        <v>0</v>
      </c>
      <c r="H74" s="12">
        <v>0</v>
      </c>
      <c r="I74" s="12">
        <v>0</v>
      </c>
      <c r="J74" s="30">
        <v>0</v>
      </c>
      <c r="K74" s="36">
        <v>0</v>
      </c>
      <c r="L74" s="11">
        <v>-2</v>
      </c>
      <c r="M74" s="12">
        <v>1</v>
      </c>
      <c r="N74" s="30">
        <v>-1</v>
      </c>
      <c r="O74" s="30">
        <v>1</v>
      </c>
      <c r="P74" s="12">
        <f t="shared" si="3"/>
        <v>0</v>
      </c>
      <c r="R74" s="23">
        <v>10</v>
      </c>
      <c r="S74" s="22" t="str">
        <f>Annexe1!F72</f>
        <v>grandir par les expériences / être un pionnier / laisser passer les émotions / adaptation</v>
      </c>
      <c r="T74" s="22" t="str">
        <f>Annexe1!G72</f>
        <v>résistance au changement / ressasser le passé / résister / déni / ingratitude</v>
      </c>
      <c r="Z74" s="3" t="s">
        <v>77</v>
      </c>
      <c r="AA74" s="3" t="s">
        <v>268</v>
      </c>
      <c r="AB74" s="4">
        <v>10</v>
      </c>
      <c r="AC74" s="4">
        <v>710</v>
      </c>
    </row>
    <row r="75" spans="5:29" ht="14.25" customHeight="1" x14ac:dyDescent="0.25">
      <c r="E75" s="17">
        <v>0</v>
      </c>
      <c r="F75" s="18">
        <v>11</v>
      </c>
      <c r="G75" s="11">
        <f t="shared" si="2"/>
        <v>0</v>
      </c>
      <c r="H75" s="12">
        <v>0</v>
      </c>
      <c r="I75" s="12">
        <v>0</v>
      </c>
      <c r="J75" s="30">
        <v>0</v>
      </c>
      <c r="K75" s="36">
        <v>0</v>
      </c>
      <c r="L75" s="11">
        <v>-3</v>
      </c>
      <c r="M75" s="12">
        <v>2</v>
      </c>
      <c r="N75" s="30">
        <v>-3</v>
      </c>
      <c r="O75" s="30">
        <v>0</v>
      </c>
      <c r="P75" s="12">
        <f t="shared" si="3"/>
        <v>1</v>
      </c>
      <c r="R75" s="23">
        <v>11</v>
      </c>
      <c r="S75" s="22" t="str">
        <f>Annexe1!F73</f>
        <v xml:space="preserve">ouverture / avoir du temps pour soi </v>
      </c>
      <c r="T75" s="22" t="str">
        <f>Annexe1!G73</f>
        <v>conflit / tenir tête / vouloir tout décider / avoir le dernier mot</v>
      </c>
      <c r="Z75" s="3" t="s">
        <v>87</v>
      </c>
      <c r="AA75" s="3" t="s">
        <v>88</v>
      </c>
      <c r="AB75" s="4">
        <v>11</v>
      </c>
      <c r="AC75" s="4">
        <v>720</v>
      </c>
    </row>
    <row r="76" spans="5:29" ht="14.25" customHeight="1" x14ac:dyDescent="0.25">
      <c r="E76" s="17">
        <v>0</v>
      </c>
      <c r="F76" s="18">
        <v>11</v>
      </c>
      <c r="G76" s="11">
        <f t="shared" si="2"/>
        <v>0</v>
      </c>
      <c r="H76" s="12">
        <v>0</v>
      </c>
      <c r="I76" s="12">
        <v>0</v>
      </c>
      <c r="J76" s="30">
        <v>0</v>
      </c>
      <c r="K76" s="36">
        <v>0</v>
      </c>
      <c r="L76" s="11">
        <v>-5</v>
      </c>
      <c r="M76" s="12">
        <v>2</v>
      </c>
      <c r="N76" s="30">
        <v>-5</v>
      </c>
      <c r="O76" s="30">
        <v>0</v>
      </c>
      <c r="P76" s="12">
        <f t="shared" si="3"/>
        <v>1</v>
      </c>
      <c r="R76" s="23">
        <v>11</v>
      </c>
      <c r="S76" s="22" t="str">
        <f>Annexe1!F74</f>
        <v xml:space="preserve">équilibre entre donner et recevoir </v>
      </c>
      <c r="T76" s="22" t="str">
        <f>Annexe1!G74</f>
        <v>aller plus vite / stress / réprimer ses émotions</v>
      </c>
      <c r="Z76" s="3" t="s">
        <v>87</v>
      </c>
      <c r="AA76" s="3" t="s">
        <v>89</v>
      </c>
      <c r="AB76" s="4">
        <v>11</v>
      </c>
      <c r="AC76" s="4">
        <v>730</v>
      </c>
    </row>
    <row r="77" spans="5:29" ht="14.25" customHeight="1" x14ac:dyDescent="0.25">
      <c r="E77" s="17">
        <v>0</v>
      </c>
      <c r="F77" s="18">
        <v>11</v>
      </c>
      <c r="G77" s="11">
        <f t="shared" si="2"/>
        <v>2</v>
      </c>
      <c r="H77" s="12">
        <v>-11</v>
      </c>
      <c r="I77" s="12">
        <v>2</v>
      </c>
      <c r="J77" s="30">
        <v>-11</v>
      </c>
      <c r="K77" s="36">
        <v>0</v>
      </c>
      <c r="L77" s="11">
        <v>-3</v>
      </c>
      <c r="M77" s="12">
        <v>2</v>
      </c>
      <c r="N77" s="30">
        <v>-3</v>
      </c>
      <c r="O77" s="30">
        <v>0</v>
      </c>
      <c r="P77" s="12">
        <f t="shared" si="3"/>
        <v>1</v>
      </c>
      <c r="R77" s="23">
        <v>11</v>
      </c>
      <c r="S77" s="22" t="str">
        <f>Annexe1!F75</f>
        <v xml:space="preserve">exprimer ses sentiments / spontanéité / honnêteté / prendre le temps </v>
      </c>
      <c r="T77" s="22" t="str">
        <f>Annexe1!G75</f>
        <v>aller plus vite / stress / deuil non fait</v>
      </c>
      <c r="Z77" s="3" t="s">
        <v>87</v>
      </c>
      <c r="AA77" s="3" t="s">
        <v>92</v>
      </c>
      <c r="AB77" s="4">
        <v>11</v>
      </c>
      <c r="AC77" s="4">
        <v>740</v>
      </c>
    </row>
    <row r="78" spans="5:29" ht="14.25" customHeight="1" x14ac:dyDescent="0.25">
      <c r="E78" s="17">
        <v>0</v>
      </c>
      <c r="F78" s="18">
        <v>11</v>
      </c>
      <c r="G78" s="11">
        <f t="shared" si="2"/>
        <v>3</v>
      </c>
      <c r="H78" s="12">
        <v>-16</v>
      </c>
      <c r="I78" s="12">
        <v>1</v>
      </c>
      <c r="J78" s="30">
        <v>-6</v>
      </c>
      <c r="K78" s="36">
        <v>10</v>
      </c>
      <c r="L78" s="11">
        <v>-7</v>
      </c>
      <c r="M78" s="12">
        <v>2</v>
      </c>
      <c r="N78" s="30">
        <v>-7</v>
      </c>
      <c r="O78" s="30">
        <v>0</v>
      </c>
      <c r="P78" s="12">
        <f t="shared" si="3"/>
        <v>1</v>
      </c>
      <c r="R78" s="23">
        <v>11</v>
      </c>
      <c r="S78" s="22" t="str">
        <f>Annexe1!F76</f>
        <v xml:space="preserve">écouter son cœur / résilience / s'ouvrir aux autres / équilibre des polarités / sincérité </v>
      </c>
      <c r="T78" s="22" t="str">
        <f>Annexe1!G76</f>
        <v>devoir se battre pour plus de liberté / refuser d'écouter son cœur</v>
      </c>
      <c r="Z78" s="3" t="s">
        <v>87</v>
      </c>
      <c r="AA78" s="3" t="s">
        <v>269</v>
      </c>
      <c r="AB78" s="4">
        <v>11</v>
      </c>
      <c r="AC78" s="4">
        <v>750</v>
      </c>
    </row>
    <row r="79" spans="5:29" ht="14.25" customHeight="1" x14ac:dyDescent="0.25">
      <c r="E79" s="17">
        <v>0</v>
      </c>
      <c r="F79" s="18">
        <v>11</v>
      </c>
      <c r="G79" s="11">
        <f t="shared" si="2"/>
        <v>0</v>
      </c>
      <c r="H79" s="12">
        <v>-1</v>
      </c>
      <c r="I79" s="12">
        <v>0</v>
      </c>
      <c r="J79" s="30">
        <v>-1</v>
      </c>
      <c r="K79" s="36">
        <v>0</v>
      </c>
      <c r="L79" s="11">
        <v>-1</v>
      </c>
      <c r="M79" s="12">
        <v>0</v>
      </c>
      <c r="N79" s="30">
        <v>-1</v>
      </c>
      <c r="O79" s="30">
        <v>0</v>
      </c>
      <c r="P79" s="12">
        <f t="shared" si="3"/>
        <v>0</v>
      </c>
      <c r="R79" s="23">
        <v>11</v>
      </c>
      <c r="S79" s="22" t="str">
        <f>Annexe1!F77</f>
        <v xml:space="preserve">lâcher-prise / écoute intérieure / honnêteté envers soi / suivre sa vocation </v>
      </c>
      <c r="T79" s="22" t="str">
        <f>Annexe1!G77</f>
        <v>tourner en rond / trop réfléchir / refuser de suivre sa vocation</v>
      </c>
      <c r="Z79" s="3" t="s">
        <v>87</v>
      </c>
      <c r="AA79" s="3" t="s">
        <v>93</v>
      </c>
      <c r="AB79" s="4">
        <v>11</v>
      </c>
      <c r="AC79" s="4">
        <v>760</v>
      </c>
    </row>
    <row r="80" spans="5:29" ht="14.25" customHeight="1" x14ac:dyDescent="0.25">
      <c r="E80" s="17">
        <v>0</v>
      </c>
      <c r="F80" s="18">
        <v>11</v>
      </c>
      <c r="G80" s="11">
        <f t="shared" si="2"/>
        <v>0</v>
      </c>
      <c r="H80" s="12">
        <v>-1</v>
      </c>
      <c r="I80" s="12">
        <v>0</v>
      </c>
      <c r="J80" s="30">
        <v>-1</v>
      </c>
      <c r="K80" s="36">
        <v>0</v>
      </c>
      <c r="L80" s="11">
        <v>0</v>
      </c>
      <c r="M80" s="12">
        <v>0</v>
      </c>
      <c r="N80" s="30">
        <v>0</v>
      </c>
      <c r="O80" s="30">
        <v>0</v>
      </c>
      <c r="P80" s="12">
        <f t="shared" si="3"/>
        <v>0</v>
      </c>
      <c r="R80" s="23">
        <v>11</v>
      </c>
      <c r="S80" s="22" t="str">
        <f>Annexe1!F78</f>
        <v xml:space="preserve">se sentir en sécurité / en confiance / protégé </v>
      </c>
      <c r="T80" s="22" t="str">
        <f>Annexe1!G78</f>
        <v>devoir se battre / devoir se protéger</v>
      </c>
      <c r="Z80" s="3" t="s">
        <v>87</v>
      </c>
      <c r="AA80" s="3" t="s">
        <v>94</v>
      </c>
      <c r="AB80" s="4">
        <v>11</v>
      </c>
      <c r="AC80" s="4">
        <v>770</v>
      </c>
    </row>
    <row r="81" spans="5:29" ht="14.25" customHeight="1" x14ac:dyDescent="0.25">
      <c r="E81" s="17">
        <v>0</v>
      </c>
      <c r="F81" s="18">
        <v>12</v>
      </c>
      <c r="G81" s="11">
        <f t="shared" si="2"/>
        <v>0</v>
      </c>
      <c r="H81" s="12">
        <v>-1</v>
      </c>
      <c r="I81" s="12">
        <v>0</v>
      </c>
      <c r="J81" s="30">
        <v>-1</v>
      </c>
      <c r="K81" s="36">
        <v>0</v>
      </c>
      <c r="L81" s="11">
        <v>0</v>
      </c>
      <c r="M81" s="12">
        <v>0</v>
      </c>
      <c r="N81" s="30">
        <v>0</v>
      </c>
      <c r="O81" s="30">
        <v>0</v>
      </c>
      <c r="P81" s="12">
        <f t="shared" si="3"/>
        <v>0</v>
      </c>
      <c r="R81" s="23">
        <v>12</v>
      </c>
      <c r="S81" s="22" t="str">
        <f>Annexe1!F79</f>
        <v xml:space="preserve">autorité naturelle / inspirer confiance </v>
      </c>
      <c r="T81" s="22" t="str">
        <f>Annexe1!G79</f>
        <v>stress / peurs / insécurité / tenir tête / vouloir tout diriger</v>
      </c>
      <c r="Z81" s="3" t="s">
        <v>95</v>
      </c>
      <c r="AA81" s="3" t="s">
        <v>96</v>
      </c>
      <c r="AB81" s="4">
        <v>12</v>
      </c>
      <c r="AC81" s="4">
        <v>780</v>
      </c>
    </row>
    <row r="82" spans="5:29" ht="14.25" customHeight="1" x14ac:dyDescent="0.25">
      <c r="E82" s="17">
        <v>0</v>
      </c>
      <c r="F82" s="18">
        <v>12</v>
      </c>
      <c r="G82" s="11">
        <f t="shared" si="2"/>
        <v>1</v>
      </c>
      <c r="H82" s="12">
        <v>-4</v>
      </c>
      <c r="I82" s="12">
        <v>2</v>
      </c>
      <c r="J82" s="30">
        <v>-4</v>
      </c>
      <c r="K82" s="36">
        <v>0</v>
      </c>
      <c r="L82" s="11">
        <v>-2</v>
      </c>
      <c r="M82" s="12">
        <v>2</v>
      </c>
      <c r="N82" s="30">
        <v>-2</v>
      </c>
      <c r="O82" s="30">
        <v>0</v>
      </c>
      <c r="P82" s="12">
        <f t="shared" si="3"/>
        <v>0</v>
      </c>
      <c r="R82" s="23">
        <v>12</v>
      </c>
      <c r="S82" s="22" t="str">
        <f>Annexe1!F80</f>
        <v xml:space="preserve">rester neutre / être à sa place / proposer un compromis </v>
      </c>
      <c r="T82" s="22" t="str">
        <f>Annexe1!G80</f>
        <v>devoir défendre sa place ou sa position / déterminé / en colère</v>
      </c>
      <c r="Z82" s="3" t="s">
        <v>95</v>
      </c>
      <c r="AA82" s="3" t="s">
        <v>97</v>
      </c>
      <c r="AB82" s="4">
        <v>12</v>
      </c>
      <c r="AC82" s="4">
        <v>790</v>
      </c>
    </row>
    <row r="83" spans="5:29" ht="14.25" customHeight="1" x14ac:dyDescent="0.25">
      <c r="E83" s="17">
        <v>0</v>
      </c>
      <c r="F83" s="18">
        <v>12</v>
      </c>
      <c r="G83" s="11">
        <f t="shared" si="2"/>
        <v>0</v>
      </c>
      <c r="H83" s="12">
        <v>-1</v>
      </c>
      <c r="I83" s="12">
        <v>0</v>
      </c>
      <c r="J83" s="30">
        <v>-1</v>
      </c>
      <c r="K83" s="36">
        <v>0</v>
      </c>
      <c r="L83" s="11">
        <v>0</v>
      </c>
      <c r="M83" s="12">
        <v>0</v>
      </c>
      <c r="N83" s="30">
        <v>0</v>
      </c>
      <c r="O83" s="30">
        <v>0</v>
      </c>
      <c r="P83" s="12">
        <f t="shared" si="3"/>
        <v>0</v>
      </c>
      <c r="R83" s="23">
        <v>12</v>
      </c>
      <c r="S83" s="22" t="str">
        <f>Annexe1!F81</f>
        <v>apprécier la vie / gratitude</v>
      </c>
      <c r="T83" s="22" t="str">
        <f>Annexe1!G81</f>
        <v>avoir des envies excessives ou réprimer des envies</v>
      </c>
      <c r="Z83" s="3" t="s">
        <v>95</v>
      </c>
      <c r="AA83" s="3" t="s">
        <v>270</v>
      </c>
      <c r="AB83" s="4">
        <v>12</v>
      </c>
      <c r="AC83" s="4">
        <v>800</v>
      </c>
    </row>
    <row r="84" spans="5:29" ht="14.25" customHeight="1" x14ac:dyDescent="0.25">
      <c r="E84" s="17">
        <v>0</v>
      </c>
      <c r="F84" s="18">
        <v>12</v>
      </c>
      <c r="G84" s="11">
        <f t="shared" si="2"/>
        <v>0</v>
      </c>
      <c r="H84" s="12">
        <v>-1</v>
      </c>
      <c r="I84" s="12">
        <v>0</v>
      </c>
      <c r="J84" s="30">
        <v>-1</v>
      </c>
      <c r="K84" s="36">
        <v>0</v>
      </c>
      <c r="L84" s="11">
        <v>-2</v>
      </c>
      <c r="M84" s="12">
        <v>2</v>
      </c>
      <c r="N84" s="30">
        <v>-2</v>
      </c>
      <c r="O84" s="30">
        <v>0</v>
      </c>
      <c r="P84" s="12">
        <f t="shared" si="3"/>
        <v>0</v>
      </c>
      <c r="R84" s="23">
        <v>12</v>
      </c>
      <c r="S84" s="22" t="str">
        <f>Annexe1!F82</f>
        <v>voir ses priorités / avoir du recul / capacité à rire de soi</v>
      </c>
      <c r="T84" s="22" t="str">
        <f>Annexe1!G82</f>
        <v>ruminer sa culpabilité ou sa colère</v>
      </c>
      <c r="Z84" s="3" t="s">
        <v>95</v>
      </c>
      <c r="AA84" s="3" t="s">
        <v>99</v>
      </c>
      <c r="AB84" s="4">
        <v>12</v>
      </c>
      <c r="AC84" s="4">
        <v>810</v>
      </c>
    </row>
    <row r="85" spans="5:29" ht="14.25" customHeight="1" x14ac:dyDescent="0.25">
      <c r="E85" s="17">
        <v>0</v>
      </c>
      <c r="F85" s="18">
        <v>12</v>
      </c>
      <c r="G85" s="11">
        <f t="shared" si="2"/>
        <v>0</v>
      </c>
      <c r="H85" s="12">
        <v>0</v>
      </c>
      <c r="I85" s="12">
        <v>0</v>
      </c>
      <c r="J85" s="30">
        <v>0</v>
      </c>
      <c r="K85" s="36">
        <v>0</v>
      </c>
      <c r="L85" s="11">
        <v>0</v>
      </c>
      <c r="M85" s="12">
        <v>0</v>
      </c>
      <c r="N85" s="30">
        <v>0</v>
      </c>
      <c r="O85" s="30">
        <v>0</v>
      </c>
      <c r="P85" s="12">
        <f t="shared" si="3"/>
        <v>0</v>
      </c>
      <c r="R85" s="23">
        <v>12</v>
      </c>
      <c r="S85" s="22" t="str">
        <f>Annexe1!F83</f>
        <v>relâcher / ne plus résister / se détendre</v>
      </c>
      <c r="T85" s="22" t="str">
        <f>Annexe1!G83</f>
        <v>ne jamais relacher / serrer les dents</v>
      </c>
      <c r="Z85" s="3" t="s">
        <v>95</v>
      </c>
      <c r="AA85" s="3" t="s">
        <v>101</v>
      </c>
      <c r="AB85" s="4">
        <v>12</v>
      </c>
      <c r="AC85" s="4">
        <v>820</v>
      </c>
    </row>
    <row r="86" spans="5:29" ht="14.25" customHeight="1" x14ac:dyDescent="0.25">
      <c r="E86" s="17">
        <v>0</v>
      </c>
      <c r="F86" s="18">
        <v>12</v>
      </c>
      <c r="G86" s="11">
        <f t="shared" si="2"/>
        <v>0</v>
      </c>
      <c r="H86" s="12">
        <v>0</v>
      </c>
      <c r="I86" s="12">
        <v>0</v>
      </c>
      <c r="J86" s="30">
        <v>0</v>
      </c>
      <c r="K86" s="36">
        <v>0</v>
      </c>
      <c r="L86" s="11">
        <v>0</v>
      </c>
      <c r="M86" s="12">
        <v>0</v>
      </c>
      <c r="N86" s="30">
        <v>0</v>
      </c>
      <c r="O86" s="30">
        <v>0</v>
      </c>
      <c r="P86" s="12">
        <f t="shared" si="3"/>
        <v>0</v>
      </c>
      <c r="R86" s="23">
        <v>12</v>
      </c>
      <c r="S86" s="22" t="str">
        <f>Annexe1!F84</f>
        <v xml:space="preserve">enfant intérieur en sécurité </v>
      </c>
      <c r="T86" s="22" t="str">
        <f>Annexe1!G84</f>
        <v>être à l'affût / sentir un danger / devoir défendre son espace vital</v>
      </c>
      <c r="Z86" s="3" t="s">
        <v>95</v>
      </c>
      <c r="AA86" s="3" t="s">
        <v>102</v>
      </c>
      <c r="AB86" s="4">
        <v>12</v>
      </c>
      <c r="AC86" s="4">
        <v>830</v>
      </c>
    </row>
    <row r="87" spans="5:29" ht="14.25" customHeight="1" x14ac:dyDescent="0.25">
      <c r="E87" s="17">
        <v>0</v>
      </c>
      <c r="F87" s="18">
        <v>12</v>
      </c>
      <c r="G87" s="11">
        <f t="shared" si="2"/>
        <v>0</v>
      </c>
      <c r="H87" s="12">
        <v>0</v>
      </c>
      <c r="I87" s="12">
        <v>0</v>
      </c>
      <c r="J87" s="30">
        <v>0</v>
      </c>
      <c r="K87" s="36">
        <v>0</v>
      </c>
      <c r="L87" s="11">
        <v>0</v>
      </c>
      <c r="M87" s="12">
        <v>0</v>
      </c>
      <c r="N87" s="30">
        <v>0</v>
      </c>
      <c r="O87" s="30">
        <v>0</v>
      </c>
      <c r="P87" s="12">
        <f t="shared" si="3"/>
        <v>0</v>
      </c>
      <c r="R87" s="23">
        <v>12</v>
      </c>
      <c r="S87" s="22" t="str">
        <f>Annexe1!F85</f>
        <v xml:space="preserve">confiance naturelle dans la vie / bonne intuition </v>
      </c>
      <c r="T87" s="22" t="str">
        <f>Annexe1!G85</f>
        <v>être à l'affût / sur la défensive</v>
      </c>
      <c r="Z87" s="3" t="s">
        <v>95</v>
      </c>
      <c r="AA87" s="3" t="s">
        <v>104</v>
      </c>
      <c r="AB87" s="4">
        <v>12</v>
      </c>
      <c r="AC87" s="4">
        <v>840</v>
      </c>
    </row>
    <row r="88" spans="5:29" ht="14.25" customHeight="1" x14ac:dyDescent="0.25">
      <c r="E88" s="17">
        <v>0</v>
      </c>
      <c r="F88" s="18">
        <v>12</v>
      </c>
      <c r="G88" s="11">
        <f t="shared" si="2"/>
        <v>0</v>
      </c>
      <c r="H88" s="12">
        <v>0</v>
      </c>
      <c r="I88" s="12">
        <v>0</v>
      </c>
      <c r="J88" s="30">
        <v>0</v>
      </c>
      <c r="K88" s="36">
        <v>0</v>
      </c>
      <c r="L88" s="11">
        <v>-1</v>
      </c>
      <c r="M88" s="12">
        <v>0</v>
      </c>
      <c r="N88" s="30">
        <v>0</v>
      </c>
      <c r="O88" s="30">
        <v>1</v>
      </c>
      <c r="P88" s="12">
        <f t="shared" si="3"/>
        <v>0</v>
      </c>
      <c r="R88" s="23">
        <v>12</v>
      </c>
      <c r="S88" s="22" t="str">
        <f>Annexe1!F86</f>
        <v xml:space="preserve">équilibre dans l'écoute de soi et des autres / confident </v>
      </c>
      <c r="T88" s="22" t="str">
        <f>Annexe1!G86</f>
        <v>être à l'affût / refuser d'écouter</v>
      </c>
      <c r="Z88" s="3" t="s">
        <v>95</v>
      </c>
      <c r="AA88" s="3" t="s">
        <v>271</v>
      </c>
      <c r="AB88" s="4">
        <v>12</v>
      </c>
      <c r="AC88" s="4">
        <v>850</v>
      </c>
    </row>
    <row r="89" spans="5:29" ht="14.25" customHeight="1" x14ac:dyDescent="0.25">
      <c r="E89" s="17">
        <v>0</v>
      </c>
      <c r="F89" s="18">
        <v>12</v>
      </c>
      <c r="G89" s="11">
        <f t="shared" si="2"/>
        <v>0</v>
      </c>
      <c r="H89" s="12">
        <v>0</v>
      </c>
      <c r="I89" s="12">
        <v>0</v>
      </c>
      <c r="J89" s="30">
        <v>0</v>
      </c>
      <c r="K89" s="36">
        <v>0</v>
      </c>
      <c r="L89" s="11">
        <v>0</v>
      </c>
      <c r="M89" s="12">
        <v>0</v>
      </c>
      <c r="N89" s="30">
        <v>0</v>
      </c>
      <c r="O89" s="30">
        <v>0</v>
      </c>
      <c r="P89" s="12">
        <f t="shared" si="3"/>
        <v>0</v>
      </c>
      <c r="R89" s="23">
        <v>12</v>
      </c>
      <c r="S89" s="22" t="str">
        <f>Annexe1!F87</f>
        <v xml:space="preserve">état de silence intérieur </v>
      </c>
      <c r="T89" s="22" t="str">
        <f>Annexe1!G87</f>
        <v>se voiler la face / être à l'affût / être sur ses gardes</v>
      </c>
      <c r="Z89" s="3" t="s">
        <v>95</v>
      </c>
      <c r="AA89" s="3" t="s">
        <v>106</v>
      </c>
      <c r="AB89" s="4">
        <v>12</v>
      </c>
      <c r="AC89" s="4">
        <v>860</v>
      </c>
    </row>
    <row r="90" spans="5:29" ht="14.25" customHeight="1" x14ac:dyDescent="0.25">
      <c r="E90" s="17">
        <v>0</v>
      </c>
      <c r="F90" s="18">
        <v>12</v>
      </c>
      <c r="G90" s="11">
        <f t="shared" si="2"/>
        <v>0</v>
      </c>
      <c r="H90" s="12">
        <v>0</v>
      </c>
      <c r="I90" s="12">
        <v>0</v>
      </c>
      <c r="J90" s="30">
        <v>0</v>
      </c>
      <c r="K90" s="36">
        <v>0</v>
      </c>
      <c r="L90" s="11">
        <v>0</v>
      </c>
      <c r="M90" s="12">
        <v>0</v>
      </c>
      <c r="N90" s="30">
        <v>0</v>
      </c>
      <c r="O90" s="30">
        <v>0</v>
      </c>
      <c r="P90" s="12">
        <f t="shared" si="3"/>
        <v>0</v>
      </c>
      <c r="R90" s="23">
        <v>12</v>
      </c>
      <c r="S90" s="22" t="str">
        <f>Annexe1!F88</f>
        <v xml:space="preserve">chemin clair pour la suite / lâcher-prise </v>
      </c>
      <c r="T90" s="22" t="str">
        <f>Annexe1!G88</f>
        <v>questionnement pour la suite / serrer les dents</v>
      </c>
      <c r="Z90" s="3" t="s">
        <v>95</v>
      </c>
      <c r="AA90" s="3" t="s">
        <v>109</v>
      </c>
      <c r="AB90" s="4">
        <v>12</v>
      </c>
      <c r="AC90" s="4">
        <v>870</v>
      </c>
    </row>
    <row r="91" spans="5:29" ht="14.25" customHeight="1" x14ac:dyDescent="0.25">
      <c r="E91" s="17">
        <v>0</v>
      </c>
      <c r="F91" s="18">
        <v>13</v>
      </c>
      <c r="G91" s="11">
        <f t="shared" si="2"/>
        <v>0</v>
      </c>
      <c r="H91" s="12">
        <v>0</v>
      </c>
      <c r="I91" s="12">
        <v>0</v>
      </c>
      <c r="J91" s="30">
        <v>0</v>
      </c>
      <c r="K91" s="36">
        <v>0</v>
      </c>
      <c r="L91" s="11">
        <v>0</v>
      </c>
      <c r="M91" s="12">
        <v>0</v>
      </c>
      <c r="N91" s="30">
        <v>0</v>
      </c>
      <c r="O91" s="30">
        <v>0</v>
      </c>
      <c r="P91" s="12">
        <f t="shared" si="3"/>
        <v>0</v>
      </c>
      <c r="R91" s="23">
        <v>13</v>
      </c>
      <c r="S91" s="22" t="str">
        <f>Annexe1!F89</f>
        <v>voir les choses sous un angle différent / accepter d'autres points de vue</v>
      </c>
      <c r="T91" s="22" t="str">
        <f>Annexe1!G89</f>
        <v>devoir assumer / tenir tête / maintenir ses décisions</v>
      </c>
      <c r="Z91" s="3" t="s">
        <v>110</v>
      </c>
      <c r="AA91" s="3" t="s">
        <v>111</v>
      </c>
      <c r="AB91" s="4">
        <v>13</v>
      </c>
      <c r="AC91" s="4">
        <v>880</v>
      </c>
    </row>
    <row r="92" spans="5:29" ht="14.25" customHeight="1" x14ac:dyDescent="0.25">
      <c r="E92" s="17">
        <v>0</v>
      </c>
      <c r="F92" s="18">
        <v>13</v>
      </c>
      <c r="G92" s="11">
        <f t="shared" si="2"/>
        <v>0</v>
      </c>
      <c r="H92" s="12">
        <v>0</v>
      </c>
      <c r="I92" s="12">
        <v>0</v>
      </c>
      <c r="J92" s="30">
        <v>0</v>
      </c>
      <c r="K92" s="36">
        <v>0</v>
      </c>
      <c r="L92" s="11">
        <v>0</v>
      </c>
      <c r="M92" s="12">
        <v>0</v>
      </c>
      <c r="N92" s="30">
        <v>0</v>
      </c>
      <c r="O92" s="30">
        <v>0</v>
      </c>
      <c r="P92" s="12">
        <f t="shared" si="3"/>
        <v>0</v>
      </c>
      <c r="R92" s="23">
        <v>13</v>
      </c>
      <c r="S92" s="22" t="str">
        <f>Annexe1!F90</f>
        <v>détente dans tout le corps / écouter son corps</v>
      </c>
      <c r="T92" s="22" t="str">
        <f>Annexe1!G90</f>
        <v>stress / agitation physique / besoin de bouger</v>
      </c>
      <c r="Z92" s="3" t="s">
        <v>110</v>
      </c>
      <c r="AA92" s="3" t="s">
        <v>112</v>
      </c>
      <c r="AB92" s="4">
        <v>13</v>
      </c>
      <c r="AC92" s="4">
        <v>890</v>
      </c>
    </row>
    <row r="93" spans="5:29" ht="14.25" customHeight="1" x14ac:dyDescent="0.25">
      <c r="E93" s="17">
        <v>0</v>
      </c>
      <c r="F93" s="18">
        <v>13</v>
      </c>
      <c r="G93" s="11">
        <f t="shared" si="2"/>
        <v>0</v>
      </c>
      <c r="H93" s="12">
        <v>0</v>
      </c>
      <c r="I93" s="12">
        <v>0</v>
      </c>
      <c r="J93" s="30">
        <v>0</v>
      </c>
      <c r="K93" s="36">
        <v>0</v>
      </c>
      <c r="L93" s="11">
        <v>-2</v>
      </c>
      <c r="M93" s="12">
        <v>5</v>
      </c>
      <c r="N93" s="30">
        <v>-3</v>
      </c>
      <c r="O93" s="30">
        <v>-1</v>
      </c>
      <c r="P93" s="12">
        <f t="shared" si="3"/>
        <v>0</v>
      </c>
      <c r="R93" s="23">
        <v>13</v>
      </c>
      <c r="S93" s="22" t="str">
        <f>Annexe1!F91</f>
        <v>avoir du recul / adaptation /  relativiser / ouverture d'esprit / intuition / imagination</v>
      </c>
      <c r="T93" s="22" t="str">
        <f>Annexe1!G91</f>
        <v>fuite en avant / hyperactivité / parer au plus pressé</v>
      </c>
      <c r="Z93" s="3" t="s">
        <v>110</v>
      </c>
      <c r="AA93" s="3" t="s">
        <v>114</v>
      </c>
      <c r="AB93" s="4">
        <v>13</v>
      </c>
      <c r="AC93" s="4">
        <v>900</v>
      </c>
    </row>
    <row r="94" spans="5:29" ht="14.25" customHeight="1" x14ac:dyDescent="0.25">
      <c r="E94" s="17">
        <v>0</v>
      </c>
      <c r="F94" s="18">
        <v>13</v>
      </c>
      <c r="G94" s="11">
        <f t="shared" si="2"/>
        <v>1</v>
      </c>
      <c r="H94" s="12">
        <v>-6</v>
      </c>
      <c r="I94" s="12">
        <v>2</v>
      </c>
      <c r="J94" s="30">
        <v>-6</v>
      </c>
      <c r="K94" s="36">
        <v>0</v>
      </c>
      <c r="L94" s="11">
        <v>0</v>
      </c>
      <c r="M94" s="12">
        <v>0</v>
      </c>
      <c r="N94" s="30">
        <v>0</v>
      </c>
      <c r="O94" s="30">
        <v>0</v>
      </c>
      <c r="P94" s="12">
        <f t="shared" si="3"/>
        <v>0</v>
      </c>
      <c r="R94" s="23">
        <v>13</v>
      </c>
      <c r="S94" s="22" t="str">
        <f>Annexe1!F92</f>
        <v xml:space="preserve">vivre l'instant présent / adaptation / perceptions / capacité de synthèse </v>
      </c>
      <c r="T94" s="22" t="str">
        <f>Annexe1!G92</f>
        <v>fuite en avant / hyperactivité / parer au plus pressé</v>
      </c>
      <c r="Z94" s="3" t="s">
        <v>110</v>
      </c>
      <c r="AA94" s="3" t="s">
        <v>115</v>
      </c>
      <c r="AB94" s="4">
        <v>13</v>
      </c>
      <c r="AC94" s="4">
        <v>910</v>
      </c>
    </row>
    <row r="95" spans="5:29" ht="14.25" customHeight="1" x14ac:dyDescent="0.25">
      <c r="E95" s="17">
        <v>0</v>
      </c>
      <c r="F95" s="18">
        <v>13</v>
      </c>
      <c r="G95" s="11">
        <f t="shared" si="2"/>
        <v>3</v>
      </c>
      <c r="H95" s="12">
        <v>15</v>
      </c>
      <c r="I95" s="12">
        <v>4</v>
      </c>
      <c r="J95" s="30">
        <v>20</v>
      </c>
      <c r="K95" s="36">
        <v>5</v>
      </c>
      <c r="L95" s="11">
        <v>0</v>
      </c>
      <c r="M95" s="12">
        <v>0</v>
      </c>
      <c r="N95" s="30">
        <v>0</v>
      </c>
      <c r="O95" s="30">
        <v>0</v>
      </c>
      <c r="P95" s="12">
        <f t="shared" si="3"/>
        <v>0</v>
      </c>
      <c r="R95" s="23">
        <v>13</v>
      </c>
      <c r="S95" s="22" t="str">
        <f>Annexe1!F93</f>
        <v>maîtrise de ses peurs / bon discernement / bonne mémoire émotionnelle</v>
      </c>
      <c r="T95" s="22" t="str">
        <f>Annexe1!G93</f>
        <v>peur de l’environnement / anxiété en public / fortes réactions émotionnelles</v>
      </c>
      <c r="Z95" s="3" t="s">
        <v>110</v>
      </c>
      <c r="AA95" s="3" t="s">
        <v>272</v>
      </c>
      <c r="AB95" s="4">
        <v>13</v>
      </c>
      <c r="AC95" s="4">
        <v>920</v>
      </c>
    </row>
    <row r="96" spans="5:29" ht="14.25" customHeight="1" x14ac:dyDescent="0.25">
      <c r="E96" s="17">
        <v>0</v>
      </c>
      <c r="F96" s="18">
        <v>13</v>
      </c>
      <c r="G96" s="11">
        <f t="shared" si="2"/>
        <v>0</v>
      </c>
      <c r="H96" s="12">
        <v>0</v>
      </c>
      <c r="I96" s="12">
        <v>0</v>
      </c>
      <c r="J96" s="30">
        <v>0</v>
      </c>
      <c r="K96" s="36">
        <v>0</v>
      </c>
      <c r="L96" s="11">
        <v>0</v>
      </c>
      <c r="M96" s="12">
        <v>0</v>
      </c>
      <c r="N96" s="30">
        <v>0</v>
      </c>
      <c r="O96" s="30">
        <v>0</v>
      </c>
      <c r="P96" s="12">
        <f t="shared" si="3"/>
        <v>0</v>
      </c>
      <c r="R96" s="23">
        <v>13</v>
      </c>
      <c r="S96" s="22" t="str">
        <f>Annexe1!F94</f>
        <v xml:space="preserve">ne pas se mettre la pression / s'adapter </v>
      </c>
      <c r="T96" s="22" t="str">
        <f>Annexe1!G94</f>
        <v>se mettre la pression / obligé de changer</v>
      </c>
      <c r="Z96" s="3" t="s">
        <v>110</v>
      </c>
      <c r="AA96" s="3" t="s">
        <v>273</v>
      </c>
      <c r="AB96" s="4">
        <v>13</v>
      </c>
      <c r="AC96" s="4">
        <v>930</v>
      </c>
    </row>
    <row r="97" spans="5:29" ht="14.25" customHeight="1" x14ac:dyDescent="0.25">
      <c r="E97" s="17">
        <v>0</v>
      </c>
      <c r="F97" s="18">
        <v>13</v>
      </c>
      <c r="G97" s="11">
        <f t="shared" si="2"/>
        <v>1</v>
      </c>
      <c r="H97" s="12">
        <v>-5</v>
      </c>
      <c r="I97" s="12">
        <v>2</v>
      </c>
      <c r="J97" s="30">
        <v>-5</v>
      </c>
      <c r="K97" s="36">
        <v>0</v>
      </c>
      <c r="L97" s="11">
        <v>0</v>
      </c>
      <c r="M97" s="12">
        <v>0</v>
      </c>
      <c r="N97" s="30">
        <v>0</v>
      </c>
      <c r="O97" s="30">
        <v>0</v>
      </c>
      <c r="P97" s="12">
        <f t="shared" si="3"/>
        <v>0</v>
      </c>
      <c r="R97" s="23">
        <v>13</v>
      </c>
      <c r="S97" s="22" t="str">
        <f>Annexe1!F95</f>
        <v>paix intérieure / regard intérieur</v>
      </c>
      <c r="T97" s="22" t="str">
        <f>Annexe1!G95</f>
        <v>être aux aguets / refus de ce qui arrive</v>
      </c>
      <c r="Z97" s="3" t="s">
        <v>110</v>
      </c>
      <c r="AA97" s="3" t="s">
        <v>274</v>
      </c>
      <c r="AB97" s="4">
        <v>13</v>
      </c>
      <c r="AC97" s="4">
        <v>940</v>
      </c>
    </row>
    <row r="98" spans="5:29" ht="14.25" customHeight="1" x14ac:dyDescent="0.25">
      <c r="E98" s="17">
        <v>0</v>
      </c>
      <c r="F98" s="18">
        <v>13</v>
      </c>
      <c r="G98" s="11">
        <f t="shared" si="2"/>
        <v>1</v>
      </c>
      <c r="H98" s="12">
        <v>-6</v>
      </c>
      <c r="I98" s="12">
        <v>2</v>
      </c>
      <c r="J98" s="30">
        <v>-6</v>
      </c>
      <c r="K98" s="36">
        <v>0</v>
      </c>
      <c r="L98" s="11">
        <v>-7</v>
      </c>
      <c r="M98" s="12">
        <v>2</v>
      </c>
      <c r="N98" s="30">
        <v>-7</v>
      </c>
      <c r="O98" s="30">
        <v>0</v>
      </c>
      <c r="P98" s="12">
        <f t="shared" si="3"/>
        <v>1</v>
      </c>
      <c r="R98" s="23">
        <v>13</v>
      </c>
      <c r="S98" s="22" t="str">
        <f>Annexe1!F96</f>
        <v xml:space="preserve">paix intérieure / ne pas générer d'attentes </v>
      </c>
      <c r="T98" s="22" t="str">
        <f>Annexe1!G96</f>
        <v>méfiance / capacité à régler les problèmes / focalisation sur les problèmes</v>
      </c>
      <c r="Z98" s="3" t="s">
        <v>110</v>
      </c>
      <c r="AA98" s="3" t="s">
        <v>275</v>
      </c>
      <c r="AB98" s="4">
        <v>13</v>
      </c>
      <c r="AC98" s="4">
        <v>950</v>
      </c>
    </row>
    <row r="99" spans="5:29" ht="14.25" customHeight="1" x14ac:dyDescent="0.25">
      <c r="E99" s="17">
        <v>0</v>
      </c>
      <c r="F99" s="18">
        <v>13</v>
      </c>
      <c r="G99" s="11">
        <f t="shared" si="2"/>
        <v>0</v>
      </c>
      <c r="H99" s="12">
        <v>0</v>
      </c>
      <c r="I99" s="12">
        <v>0</v>
      </c>
      <c r="J99" s="30">
        <v>0</v>
      </c>
      <c r="K99" s="36">
        <v>0</v>
      </c>
      <c r="L99" s="11">
        <v>0</v>
      </c>
      <c r="M99" s="12">
        <v>0</v>
      </c>
      <c r="N99" s="30">
        <v>0</v>
      </c>
      <c r="O99" s="30">
        <v>0</v>
      </c>
      <c r="P99" s="12">
        <f t="shared" si="3"/>
        <v>0</v>
      </c>
      <c r="R99" s="23">
        <v>13</v>
      </c>
      <c r="S99" s="22" t="str">
        <f>Annexe1!F97</f>
        <v xml:space="preserve">se laisser vivre / capacité à lâcher prise </v>
      </c>
      <c r="T99" s="22" t="str">
        <f>Annexe1!G97</f>
        <v>tenir tête / maintenir ses décisions</v>
      </c>
      <c r="Z99" s="3" t="s">
        <v>110</v>
      </c>
      <c r="AA99" s="3" t="s">
        <v>117</v>
      </c>
      <c r="AB99" s="4">
        <v>13</v>
      </c>
      <c r="AC99" s="4">
        <v>960</v>
      </c>
    </row>
    <row r="100" spans="5:29" ht="14.25" customHeight="1" x14ac:dyDescent="0.25">
      <c r="E100" s="17">
        <v>0</v>
      </c>
      <c r="F100" s="18">
        <v>13</v>
      </c>
      <c r="G100" s="11">
        <f t="shared" si="2"/>
        <v>0</v>
      </c>
      <c r="H100" s="12">
        <v>-2</v>
      </c>
      <c r="I100" s="12">
        <v>2</v>
      </c>
      <c r="J100" s="30">
        <v>-2</v>
      </c>
      <c r="K100" s="36">
        <v>0</v>
      </c>
      <c r="L100" s="11">
        <v>-1</v>
      </c>
      <c r="M100" s="12">
        <v>0</v>
      </c>
      <c r="N100" s="30">
        <v>-1</v>
      </c>
      <c r="O100" s="30">
        <v>0</v>
      </c>
      <c r="P100" s="12">
        <f t="shared" si="3"/>
        <v>0</v>
      </c>
      <c r="R100" s="23">
        <v>13</v>
      </c>
      <c r="S100" s="22" t="str">
        <f>Annexe1!F98</f>
        <v xml:space="preserve">calme mental / capacipé de discernement / pensées structurées / capacité d'analyse </v>
      </c>
      <c r="T100" s="22" t="str">
        <f>Annexe1!G98</f>
        <v>hyperactivité / prise de tête / obsessions / doutes / focalisation sur les problèmes</v>
      </c>
      <c r="Z100" s="3" t="s">
        <v>110</v>
      </c>
      <c r="AA100" s="3" t="s">
        <v>118</v>
      </c>
      <c r="AB100" s="4">
        <v>13</v>
      </c>
      <c r="AC100" s="4">
        <v>970</v>
      </c>
    </row>
    <row r="101" spans="5:29" ht="14.25" customHeight="1" x14ac:dyDescent="0.25">
      <c r="E101" s="17">
        <v>0</v>
      </c>
      <c r="F101" s="18">
        <v>13</v>
      </c>
      <c r="G101" s="11">
        <f t="shared" si="2"/>
        <v>0</v>
      </c>
      <c r="H101" s="12">
        <v>2</v>
      </c>
      <c r="I101" s="12">
        <v>2</v>
      </c>
      <c r="J101" s="30">
        <v>2</v>
      </c>
      <c r="K101" s="36">
        <v>0</v>
      </c>
      <c r="L101" s="11">
        <v>0</v>
      </c>
      <c r="M101" s="12">
        <v>0</v>
      </c>
      <c r="N101" s="30">
        <v>0</v>
      </c>
      <c r="O101" s="30">
        <v>0</v>
      </c>
      <c r="P101" s="12">
        <f t="shared" si="3"/>
        <v>0</v>
      </c>
      <c r="R101" s="23">
        <v>13</v>
      </c>
      <c r="S101" s="22" t="str">
        <f>Annexe1!F99</f>
        <v xml:space="preserve">sagesse / gestion des conflits / capacité de décision  </v>
      </c>
      <c r="T101" s="22" t="str">
        <f>Annexe1!G99</f>
        <v>vouloir tout contrôler / besoin d’être un leader / générer des conflits / tenir tête</v>
      </c>
      <c r="Z101" s="3" t="s">
        <v>110</v>
      </c>
      <c r="AA101" s="3" t="s">
        <v>119</v>
      </c>
      <c r="AB101" s="4">
        <v>13</v>
      </c>
      <c r="AC101" s="4">
        <v>980</v>
      </c>
    </row>
    <row r="102" spans="5:29" ht="14.25" customHeight="1" x14ac:dyDescent="0.25">
      <c r="E102" s="17">
        <v>0</v>
      </c>
      <c r="F102" s="18">
        <v>13</v>
      </c>
      <c r="G102" s="11">
        <f t="shared" si="2"/>
        <v>1</v>
      </c>
      <c r="H102" s="12">
        <v>-4</v>
      </c>
      <c r="I102" s="12">
        <v>2</v>
      </c>
      <c r="J102" s="30">
        <v>-4</v>
      </c>
      <c r="K102" s="36">
        <v>0</v>
      </c>
      <c r="L102" s="11">
        <v>0</v>
      </c>
      <c r="M102" s="12">
        <v>0</v>
      </c>
      <c r="N102" s="30">
        <v>-5</v>
      </c>
      <c r="O102" s="30">
        <v>-5</v>
      </c>
      <c r="P102" s="12">
        <f t="shared" si="3"/>
        <v>0</v>
      </c>
      <c r="R102" s="23">
        <v>13</v>
      </c>
      <c r="S102" s="22" t="str">
        <f>Annexe1!F100</f>
        <v>calme émotionnel / sérénité</v>
      </c>
      <c r="T102" s="22" t="str">
        <f>Annexe1!G100</f>
        <v>agitation émotionnelle / émotivité / se sentir agressé</v>
      </c>
      <c r="Z102" s="3" t="s">
        <v>110</v>
      </c>
      <c r="AA102" s="3" t="s">
        <v>276</v>
      </c>
      <c r="AB102" s="4">
        <v>13</v>
      </c>
      <c r="AC102" s="4">
        <v>990</v>
      </c>
    </row>
    <row r="103" spans="5:29" ht="14.25" customHeight="1" x14ac:dyDescent="0.25">
      <c r="E103" s="17">
        <v>0</v>
      </c>
      <c r="F103" s="18">
        <v>14</v>
      </c>
      <c r="G103" s="11">
        <f t="shared" si="2"/>
        <v>1</v>
      </c>
      <c r="H103" s="12">
        <v>-5</v>
      </c>
      <c r="I103" s="12">
        <v>2</v>
      </c>
      <c r="J103" s="30">
        <v>-5</v>
      </c>
      <c r="K103" s="36">
        <v>0</v>
      </c>
      <c r="L103" s="11">
        <v>2</v>
      </c>
      <c r="M103" s="12">
        <v>3</v>
      </c>
      <c r="N103" s="30">
        <v>0</v>
      </c>
      <c r="O103" s="30">
        <v>-2</v>
      </c>
      <c r="P103" s="12">
        <f t="shared" si="3"/>
        <v>0</v>
      </c>
      <c r="R103" s="23">
        <v>14</v>
      </c>
      <c r="S103" s="22" t="str">
        <f>Annexe1!F101</f>
        <v xml:space="preserve">confiance dans la vie / gratitude / connexion aux plans supérieurs / langage symbolique </v>
      </c>
      <c r="T103" s="22" t="str">
        <f>Annexe1!G101</f>
        <v>générer des tensions dans son corps / être en résistance face à la vie ou aux vibrations élevées</v>
      </c>
      <c r="Z103" s="3" t="s">
        <v>121</v>
      </c>
      <c r="AA103" s="3" t="s">
        <v>277</v>
      </c>
      <c r="AB103" s="4">
        <v>14</v>
      </c>
      <c r="AC103" s="4">
        <v>1000</v>
      </c>
    </row>
    <row r="104" spans="5:29" ht="14.25" customHeight="1" x14ac:dyDescent="0.25">
      <c r="E104" s="17">
        <v>0</v>
      </c>
      <c r="F104" s="18">
        <v>14</v>
      </c>
      <c r="G104" s="11">
        <f t="shared" si="2"/>
        <v>2</v>
      </c>
      <c r="H104" s="12">
        <v>9</v>
      </c>
      <c r="I104" s="12">
        <v>1</v>
      </c>
      <c r="J104" s="30">
        <v>4</v>
      </c>
      <c r="K104" s="36">
        <v>-5</v>
      </c>
      <c r="L104" s="11">
        <v>3</v>
      </c>
      <c r="M104" s="12">
        <v>2</v>
      </c>
      <c r="N104" s="30">
        <v>3</v>
      </c>
      <c r="O104" s="30">
        <v>0</v>
      </c>
      <c r="P104" s="12">
        <f t="shared" si="3"/>
        <v>1</v>
      </c>
      <c r="R104" s="23">
        <v>14</v>
      </c>
      <c r="S104" s="22" t="str">
        <f>Annexe1!F102</f>
        <v>cohérence / capacité à mettre de l'harmonie dans son corps / connexion à son corps</v>
      </c>
      <c r="T104" s="22" t="str">
        <f>Annexe1!G102</f>
        <v>aimer les sensations fortes / trop sentir dans son corps</v>
      </c>
      <c r="Z104" s="3" t="s">
        <v>121</v>
      </c>
      <c r="AA104" s="3" t="s">
        <v>123</v>
      </c>
      <c r="AB104" s="4">
        <v>14</v>
      </c>
      <c r="AC104" s="4">
        <v>1010</v>
      </c>
    </row>
    <row r="105" spans="5:29" ht="14.25" customHeight="1" x14ac:dyDescent="0.25">
      <c r="E105" s="17">
        <v>0</v>
      </c>
      <c r="F105" s="18">
        <v>14</v>
      </c>
      <c r="G105" s="11">
        <f t="shared" si="2"/>
        <v>0</v>
      </c>
      <c r="H105" s="12">
        <v>0</v>
      </c>
      <c r="I105" s="12">
        <v>0</v>
      </c>
      <c r="J105" s="30">
        <v>0</v>
      </c>
      <c r="K105" s="36">
        <v>0</v>
      </c>
      <c r="L105" s="11">
        <v>3</v>
      </c>
      <c r="M105" s="12">
        <v>2</v>
      </c>
      <c r="N105" s="30">
        <v>3</v>
      </c>
      <c r="O105" s="30">
        <v>0</v>
      </c>
      <c r="P105" s="12">
        <f t="shared" si="3"/>
        <v>1</v>
      </c>
      <c r="R105" s="23">
        <v>14</v>
      </c>
      <c r="S105" s="22" t="str">
        <f>Annexe1!F103</f>
        <v xml:space="preserve">humeur constante / bonne humeur / capacité à écouter son corps </v>
      </c>
      <c r="T105" s="22" t="str">
        <f>Annexe1!G103</f>
        <v>hyperactivité / émotivité excessive / impulsif / réactif</v>
      </c>
      <c r="Z105" s="3" t="s">
        <v>121</v>
      </c>
      <c r="AA105" s="3" t="s">
        <v>124</v>
      </c>
      <c r="AB105" s="4">
        <v>14</v>
      </c>
      <c r="AC105" s="4">
        <v>1020</v>
      </c>
    </row>
    <row r="106" spans="5:29" ht="14.25" customHeight="1" x14ac:dyDescent="0.25">
      <c r="E106" s="17">
        <v>0</v>
      </c>
      <c r="F106" s="18">
        <v>15</v>
      </c>
      <c r="G106" s="11">
        <f t="shared" si="2"/>
        <v>0</v>
      </c>
      <c r="H106" s="12">
        <v>0</v>
      </c>
      <c r="I106" s="12">
        <v>0</v>
      </c>
      <c r="J106" s="30">
        <v>0</v>
      </c>
      <c r="K106" s="36">
        <v>0</v>
      </c>
      <c r="L106" s="11">
        <v>0</v>
      </c>
      <c r="M106" s="12">
        <v>0</v>
      </c>
      <c r="N106" s="30">
        <v>0</v>
      </c>
      <c r="O106" s="30">
        <v>0</v>
      </c>
      <c r="P106" s="12">
        <f t="shared" si="3"/>
        <v>0</v>
      </c>
      <c r="R106" s="23">
        <v>15</v>
      </c>
      <c r="S106" s="22" t="str">
        <f>Annexe1!F104</f>
        <v xml:space="preserve">lâcher le contrôle mental / s'adapter / être soi-même en toute circonstance </v>
      </c>
      <c r="T106" s="22" t="str">
        <f>Annexe1!G104</f>
        <v>agitation mentale / contrôle mental / ne pas s'adapter / masquer sa vraie personnalité / se forcer à être quelqu'un d'autre</v>
      </c>
      <c r="Z106" s="3" t="s">
        <v>125</v>
      </c>
      <c r="AA106" s="3" t="s">
        <v>126</v>
      </c>
      <c r="AB106" s="4">
        <v>15</v>
      </c>
      <c r="AC106" s="4">
        <v>1030</v>
      </c>
    </row>
    <row r="107" spans="5:29" ht="14.25" customHeight="1" x14ac:dyDescent="0.25">
      <c r="E107" s="17">
        <v>0</v>
      </c>
      <c r="F107" s="18">
        <v>15</v>
      </c>
      <c r="G107" s="11">
        <f t="shared" si="2"/>
        <v>0</v>
      </c>
      <c r="H107" s="12">
        <v>2</v>
      </c>
      <c r="I107" s="12">
        <v>2</v>
      </c>
      <c r="J107" s="30">
        <v>2</v>
      </c>
      <c r="K107" s="36">
        <v>0</v>
      </c>
      <c r="L107" s="11">
        <v>0</v>
      </c>
      <c r="M107" s="12">
        <v>0</v>
      </c>
      <c r="N107" s="30">
        <v>0</v>
      </c>
      <c r="O107" s="30">
        <v>0</v>
      </c>
      <c r="P107" s="12">
        <f t="shared" si="3"/>
        <v>0</v>
      </c>
      <c r="R107" s="23">
        <v>15</v>
      </c>
      <c r="S107" s="22" t="str">
        <f>Annexe1!F105</f>
        <v>continuité dans le changement / réaliser ses rêves personnels / optimisme / choisir son propre futur</v>
      </c>
      <c r="T107" s="22" t="str">
        <f>Annexe1!G105</f>
        <v>résistance au changement / pessimisme / trop capter les vibrations des autres</v>
      </c>
      <c r="Z107" s="3" t="s">
        <v>125</v>
      </c>
      <c r="AA107" s="3" t="s">
        <v>128</v>
      </c>
      <c r="AB107" s="4">
        <v>15</v>
      </c>
      <c r="AC107" s="4">
        <v>1040</v>
      </c>
    </row>
    <row r="108" spans="5:29" ht="14.25" customHeight="1" x14ac:dyDescent="0.25">
      <c r="E108" s="17">
        <v>0</v>
      </c>
      <c r="F108" s="18">
        <v>15</v>
      </c>
      <c r="G108" s="11">
        <f t="shared" si="2"/>
        <v>4</v>
      </c>
      <c r="H108" s="12">
        <v>-18</v>
      </c>
      <c r="I108" s="12">
        <v>2</v>
      </c>
      <c r="J108" s="30">
        <v>-18</v>
      </c>
      <c r="K108" s="36">
        <v>0</v>
      </c>
      <c r="L108" s="11">
        <v>9</v>
      </c>
      <c r="M108" s="12">
        <v>3</v>
      </c>
      <c r="N108" s="30">
        <v>0</v>
      </c>
      <c r="O108" s="30">
        <v>-9</v>
      </c>
      <c r="P108" s="12">
        <f t="shared" si="3"/>
        <v>2</v>
      </c>
      <c r="R108" s="23">
        <v>15</v>
      </c>
      <c r="S108" s="22" t="str">
        <f>Annexe1!F106</f>
        <v>bonne perception de son corps</v>
      </c>
      <c r="T108" s="22" t="str">
        <f>Annexe1!G106</f>
        <v>aimer les sensations fortes</v>
      </c>
      <c r="Z108" s="3" t="s">
        <v>125</v>
      </c>
      <c r="AA108" s="3" t="s">
        <v>129</v>
      </c>
      <c r="AB108" s="4">
        <v>15</v>
      </c>
      <c r="AC108" s="4">
        <v>1050</v>
      </c>
    </row>
    <row r="109" spans="5:29" ht="14.25" customHeight="1" x14ac:dyDescent="0.25">
      <c r="E109" s="17">
        <v>0</v>
      </c>
      <c r="F109" s="18">
        <v>15</v>
      </c>
      <c r="G109" s="11">
        <f t="shared" si="2"/>
        <v>0</v>
      </c>
      <c r="H109" s="12">
        <v>-2</v>
      </c>
      <c r="I109" s="12">
        <v>2</v>
      </c>
      <c r="J109" s="30">
        <v>-2</v>
      </c>
      <c r="K109" s="36">
        <v>0</v>
      </c>
      <c r="L109" s="11">
        <v>-19</v>
      </c>
      <c r="M109" s="12">
        <v>2</v>
      </c>
      <c r="N109" s="30">
        <v>-19</v>
      </c>
      <c r="O109" s="30">
        <v>0</v>
      </c>
      <c r="P109" s="12">
        <f t="shared" si="3"/>
        <v>4</v>
      </c>
      <c r="R109" s="23">
        <v>15</v>
      </c>
      <c r="S109" s="22" t="str">
        <f>Annexe1!F107</f>
        <v xml:space="preserve">être dans l'instant présent / sagesse / autorité naturelle </v>
      </c>
      <c r="T109" s="22" t="str">
        <f>Annexe1!G107</f>
        <v>enthousiasme / conflit avec l'autorité / recherche spirituelle ou du père absent</v>
      </c>
      <c r="Z109" s="3" t="s">
        <v>125</v>
      </c>
      <c r="AA109" s="3" t="s">
        <v>131</v>
      </c>
      <c r="AB109" s="4">
        <v>15</v>
      </c>
      <c r="AC109" s="4">
        <v>1060</v>
      </c>
    </row>
    <row r="110" spans="5:29" ht="14.25" customHeight="1" x14ac:dyDescent="0.25">
      <c r="E110" s="17">
        <v>1</v>
      </c>
      <c r="F110" s="18">
        <v>1</v>
      </c>
      <c r="G110" s="11">
        <f t="shared" si="2"/>
        <v>0</v>
      </c>
      <c r="H110" s="12">
        <v>0</v>
      </c>
      <c r="I110" s="12">
        <v>0</v>
      </c>
      <c r="J110" s="30">
        <v>0</v>
      </c>
      <c r="K110" s="36">
        <v>0</v>
      </c>
      <c r="L110" s="11">
        <v>-15</v>
      </c>
      <c r="M110" s="12">
        <v>2</v>
      </c>
      <c r="N110" s="30">
        <v>-15</v>
      </c>
      <c r="O110" s="30">
        <v>0</v>
      </c>
      <c r="P110" s="12">
        <f t="shared" si="3"/>
        <v>3</v>
      </c>
      <c r="R110" s="23">
        <v>1</v>
      </c>
      <c r="S110" s="22" t="str">
        <f>Annexe1!F108</f>
        <v>rester centré sur la suite que l'on s'est choisie / mais s'adapter si nécessaire</v>
      </c>
      <c r="T110" s="22" t="str">
        <f>Annexe1!G108</f>
        <v>agir dans l'urgence / dispersion pour se sentir vivant</v>
      </c>
      <c r="Z110" s="3" t="s">
        <v>9</v>
      </c>
      <c r="AA110" s="5" t="s">
        <v>133</v>
      </c>
      <c r="AB110" s="4">
        <v>16</v>
      </c>
      <c r="AC110" s="4">
        <v>1070</v>
      </c>
    </row>
    <row r="111" spans="5:29" ht="14.25" customHeight="1" x14ac:dyDescent="0.25">
      <c r="E111" s="17">
        <v>1</v>
      </c>
      <c r="F111" s="18">
        <v>1</v>
      </c>
      <c r="G111" s="11">
        <f t="shared" si="2"/>
        <v>0</v>
      </c>
      <c r="H111" s="12">
        <v>0</v>
      </c>
      <c r="I111" s="12">
        <v>0</v>
      </c>
      <c r="J111" s="30">
        <v>0</v>
      </c>
      <c r="K111" s="36">
        <v>0</v>
      </c>
      <c r="L111" s="11">
        <v>0</v>
      </c>
      <c r="M111" s="12">
        <v>0</v>
      </c>
      <c r="N111" s="30">
        <v>0</v>
      </c>
      <c r="O111" s="30">
        <v>0</v>
      </c>
      <c r="P111" s="12">
        <f t="shared" si="3"/>
        <v>0</v>
      </c>
      <c r="R111" s="23">
        <v>1</v>
      </c>
      <c r="S111" s="22" t="str">
        <f>Annexe1!F109</f>
        <v>constance / stabilité / motivation / bonne gestion du temps</v>
      </c>
      <c r="T111" s="22" t="str">
        <f>Annexe1!G109</f>
        <v>ne jamais avoir le temps / dispersion dans les activités / frustrations</v>
      </c>
      <c r="Z111" s="3" t="s">
        <v>9</v>
      </c>
      <c r="AA111" s="5" t="s">
        <v>133</v>
      </c>
      <c r="AB111" s="4">
        <v>16</v>
      </c>
      <c r="AC111" s="4">
        <v>1080</v>
      </c>
    </row>
    <row r="112" spans="5:29" ht="14.25" customHeight="1" x14ac:dyDescent="0.25">
      <c r="E112" s="17">
        <v>1</v>
      </c>
      <c r="F112" s="18">
        <v>1</v>
      </c>
      <c r="G112" s="11">
        <f t="shared" si="2"/>
        <v>2</v>
      </c>
      <c r="H112" s="12">
        <v>-9</v>
      </c>
      <c r="I112" s="12">
        <v>5</v>
      </c>
      <c r="J112" s="30">
        <v>11</v>
      </c>
      <c r="K112" s="36">
        <v>20</v>
      </c>
      <c r="L112" s="11">
        <v>0</v>
      </c>
      <c r="M112" s="12">
        <v>0</v>
      </c>
      <c r="N112" s="30">
        <v>0</v>
      </c>
      <c r="O112" s="30">
        <v>0</v>
      </c>
      <c r="P112" s="12">
        <f t="shared" si="3"/>
        <v>0</v>
      </c>
      <c r="R112" s="23">
        <v>1</v>
      </c>
      <c r="S112" s="22" t="str">
        <f>Annexe1!F110</f>
        <v>être dans la réalité / perceptions extrasensorielles concrètes</v>
      </c>
      <c r="T112" s="22" t="str">
        <f>Annexe1!G110</f>
        <v>fuite dans d'autres réalités / vouloir échapper à la réalité</v>
      </c>
      <c r="Z112" s="3" t="s">
        <v>9</v>
      </c>
      <c r="AA112" s="5" t="s">
        <v>133</v>
      </c>
      <c r="AB112" s="4">
        <v>16</v>
      </c>
      <c r="AC112" s="4">
        <v>1090</v>
      </c>
    </row>
    <row r="113" spans="5:29" ht="14.25" customHeight="1" x14ac:dyDescent="0.25">
      <c r="E113" s="17">
        <v>1</v>
      </c>
      <c r="F113" s="18">
        <v>2</v>
      </c>
      <c r="G113" s="11">
        <f t="shared" si="2"/>
        <v>3</v>
      </c>
      <c r="H113" s="12">
        <v>-17</v>
      </c>
      <c r="I113" s="12">
        <v>2</v>
      </c>
      <c r="J113" s="30">
        <v>-17</v>
      </c>
      <c r="K113" s="36">
        <v>0</v>
      </c>
      <c r="L113" s="11">
        <v>-40</v>
      </c>
      <c r="M113" s="12">
        <v>1</v>
      </c>
      <c r="N113" s="30">
        <v>-20</v>
      </c>
      <c r="O113" s="30">
        <v>20</v>
      </c>
      <c r="P113" s="12">
        <f t="shared" si="3"/>
        <v>8</v>
      </c>
      <c r="R113" s="23">
        <v>2</v>
      </c>
      <c r="S113" s="22" t="str">
        <f>Annexe1!F111</f>
        <v>gestion des possibles / être flexible avec ses propres besoins / gérer les frustrations</v>
      </c>
      <c r="T113" s="22" t="str">
        <f>Annexe1!G111</f>
        <v>créativité excessive / frustrations / vouloir être différent des autres / enfant non désiré</v>
      </c>
      <c r="Z113" s="3" t="s">
        <v>20</v>
      </c>
      <c r="AA113" s="5" t="s">
        <v>133</v>
      </c>
      <c r="AB113" s="4">
        <v>17</v>
      </c>
      <c r="AC113" s="4">
        <v>1100</v>
      </c>
    </row>
    <row r="114" spans="5:29" ht="14.25" customHeight="1" x14ac:dyDescent="0.25">
      <c r="E114" s="17">
        <v>1</v>
      </c>
      <c r="F114" s="18">
        <v>2</v>
      </c>
      <c r="G114" s="11">
        <f t="shared" si="2"/>
        <v>0</v>
      </c>
      <c r="H114" s="12">
        <v>0</v>
      </c>
      <c r="I114" s="12">
        <v>0</v>
      </c>
      <c r="J114" s="30">
        <v>0</v>
      </c>
      <c r="K114" s="36">
        <v>0</v>
      </c>
      <c r="L114" s="11">
        <v>0</v>
      </c>
      <c r="M114" s="12">
        <v>0</v>
      </c>
      <c r="N114" s="30">
        <v>0</v>
      </c>
      <c r="O114" s="30">
        <v>0</v>
      </c>
      <c r="P114" s="12">
        <f t="shared" si="3"/>
        <v>0</v>
      </c>
      <c r="R114" s="23">
        <v>2</v>
      </c>
      <c r="S114" s="22" t="str">
        <f>Annexe1!F112</f>
        <v>être en phase avec la suite logique des événements / prêt à passer à la suite</v>
      </c>
      <c r="T114" s="22" t="str">
        <f>Annexe1!G112</f>
        <v>dispersion dans ses choix de vie / refuser la suite naturelle des événements</v>
      </c>
      <c r="Z114" s="3" t="s">
        <v>20</v>
      </c>
      <c r="AA114" s="3" t="s">
        <v>133</v>
      </c>
      <c r="AB114" s="4">
        <v>17</v>
      </c>
      <c r="AC114" s="4">
        <v>1110</v>
      </c>
    </row>
    <row r="115" spans="5:29" ht="14.25" customHeight="1" x14ac:dyDescent="0.25">
      <c r="E115" s="17">
        <v>1</v>
      </c>
      <c r="F115" s="18">
        <v>3</v>
      </c>
      <c r="G115" s="11">
        <f t="shared" si="2"/>
        <v>0</v>
      </c>
      <c r="H115" s="12">
        <v>0</v>
      </c>
      <c r="I115" s="12">
        <v>0</v>
      </c>
      <c r="J115" s="30">
        <v>0</v>
      </c>
      <c r="K115" s="36">
        <v>0</v>
      </c>
      <c r="L115" s="11">
        <v>0</v>
      </c>
      <c r="M115" s="12">
        <v>0</v>
      </c>
      <c r="N115" s="30">
        <v>0</v>
      </c>
      <c r="O115" s="30">
        <v>0</v>
      </c>
      <c r="P115" s="12">
        <f t="shared" si="3"/>
        <v>0</v>
      </c>
      <c r="R115" s="23">
        <v>3</v>
      </c>
      <c r="S115" s="22" t="str">
        <f>Annexe1!F113</f>
        <v>en paix avec la société / non influencé par le collectif / poser des actions concrètes</v>
      </c>
      <c r="T115" s="22" t="str">
        <f>Annexe1!G113</f>
        <v>émotionnel amplifié par le collectif / résistance face aux changements dans la société</v>
      </c>
      <c r="Z115" s="3" t="s">
        <v>22</v>
      </c>
      <c r="AA115" s="3" t="s">
        <v>133</v>
      </c>
      <c r="AB115" s="4">
        <v>18</v>
      </c>
      <c r="AC115" s="4">
        <v>1120</v>
      </c>
    </row>
    <row r="116" spans="5:29" ht="14.25" customHeight="1" x14ac:dyDescent="0.25">
      <c r="E116" s="17">
        <v>1</v>
      </c>
      <c r="F116" s="18">
        <v>3</v>
      </c>
      <c r="G116" s="11">
        <f t="shared" si="2"/>
        <v>0</v>
      </c>
      <c r="H116" s="12">
        <v>0</v>
      </c>
      <c r="I116" s="12">
        <v>0</v>
      </c>
      <c r="J116" s="30">
        <v>0</v>
      </c>
      <c r="K116" s="36">
        <v>0</v>
      </c>
      <c r="L116" s="11">
        <v>0</v>
      </c>
      <c r="M116" s="12">
        <v>0</v>
      </c>
      <c r="N116" s="30">
        <v>0</v>
      </c>
      <c r="O116" s="30">
        <v>0</v>
      </c>
      <c r="P116" s="12">
        <f t="shared" si="3"/>
        <v>0</v>
      </c>
      <c r="R116" s="23">
        <v>3</v>
      </c>
      <c r="S116" s="22" t="str">
        <f>Annexe1!F114</f>
        <v>égo équilibré / en paix avec son incarnation</v>
      </c>
      <c r="T116" s="22" t="str">
        <f>Annexe1!G114</f>
        <v>se mettre la pression pour évoluer / générer des conflits avec les autres / tyrannisme</v>
      </c>
      <c r="Z116" s="3" t="s">
        <v>22</v>
      </c>
      <c r="AA116" s="3" t="s">
        <v>133</v>
      </c>
      <c r="AB116" s="4">
        <v>18</v>
      </c>
      <c r="AC116" s="4">
        <v>1130</v>
      </c>
    </row>
    <row r="117" spans="5:29" ht="14.25" customHeight="1" x14ac:dyDescent="0.25">
      <c r="E117" s="17">
        <v>1</v>
      </c>
      <c r="F117" s="18">
        <v>4</v>
      </c>
      <c r="G117" s="11">
        <f t="shared" si="2"/>
        <v>0</v>
      </c>
      <c r="H117" s="12">
        <v>0</v>
      </c>
      <c r="I117" s="12">
        <v>0</v>
      </c>
      <c r="J117" s="30">
        <v>0</v>
      </c>
      <c r="K117" s="36">
        <v>0</v>
      </c>
      <c r="L117" s="11">
        <v>0</v>
      </c>
      <c r="M117" s="12">
        <v>0</v>
      </c>
      <c r="N117" s="30">
        <v>0</v>
      </c>
      <c r="O117" s="30">
        <v>0</v>
      </c>
      <c r="P117" s="12">
        <f t="shared" si="3"/>
        <v>0</v>
      </c>
      <c r="R117" s="23">
        <v>4</v>
      </c>
      <c r="S117" s="22" t="str">
        <f>Annexe1!F115</f>
        <v>visionnaire / vision objective sur la réalité / capacité à observer des synchronicités</v>
      </c>
      <c r="T117" s="22" t="str">
        <f>Annexe1!G115</f>
        <v>refus de voircertaines réalités / incapacité à dissocier réalité et imaginaire</v>
      </c>
      <c r="Z117" s="3" t="s">
        <v>24</v>
      </c>
      <c r="AA117" s="3" t="s">
        <v>133</v>
      </c>
      <c r="AB117" s="4">
        <v>19</v>
      </c>
      <c r="AC117" s="4">
        <v>1140</v>
      </c>
    </row>
    <row r="118" spans="5:29" ht="14.25" customHeight="1" x14ac:dyDescent="0.25">
      <c r="E118" s="17">
        <v>1</v>
      </c>
      <c r="F118" s="18">
        <v>4</v>
      </c>
      <c r="G118" s="11">
        <f t="shared" si="2"/>
        <v>0</v>
      </c>
      <c r="H118" s="12">
        <v>-1</v>
      </c>
      <c r="I118" s="12">
        <v>0</v>
      </c>
      <c r="J118" s="30">
        <v>-1</v>
      </c>
      <c r="K118" s="36">
        <v>0</v>
      </c>
      <c r="L118" s="11">
        <v>0</v>
      </c>
      <c r="M118" s="12">
        <v>0</v>
      </c>
      <c r="N118" s="30">
        <v>0</v>
      </c>
      <c r="O118" s="30">
        <v>0</v>
      </c>
      <c r="P118" s="12">
        <f t="shared" si="3"/>
        <v>0</v>
      </c>
      <c r="R118" s="23">
        <v>4</v>
      </c>
      <c r="S118" s="22" t="str">
        <f>Annexe1!F116</f>
        <v>libre de son passé</v>
      </c>
      <c r="T118" s="22" t="str">
        <f>Annexe1!G116</f>
        <v>trop se focaliser sur les problèmes du passé / se battre contre son passé</v>
      </c>
      <c r="Z118" s="3" t="s">
        <v>24</v>
      </c>
      <c r="AA118" s="3" t="s">
        <v>133</v>
      </c>
      <c r="AB118" s="4">
        <v>19</v>
      </c>
      <c r="AC118" s="4">
        <v>1150</v>
      </c>
    </row>
    <row r="119" spans="5:29" ht="14.25" customHeight="1" x14ac:dyDescent="0.25">
      <c r="E119" s="17">
        <v>1</v>
      </c>
      <c r="F119" s="18">
        <v>5</v>
      </c>
      <c r="G119" s="11">
        <f t="shared" si="2"/>
        <v>0</v>
      </c>
      <c r="H119" s="12">
        <v>0</v>
      </c>
      <c r="I119" s="12">
        <v>0</v>
      </c>
      <c r="J119" s="30">
        <v>0</v>
      </c>
      <c r="K119" s="36">
        <v>0</v>
      </c>
      <c r="L119" s="11">
        <v>0</v>
      </c>
      <c r="M119" s="12">
        <v>0</v>
      </c>
      <c r="N119" s="30">
        <v>0</v>
      </c>
      <c r="O119" s="30">
        <v>0</v>
      </c>
      <c r="P119" s="12">
        <f t="shared" si="3"/>
        <v>0</v>
      </c>
      <c r="R119" s="23">
        <v>5</v>
      </c>
      <c r="S119" s="22" t="str">
        <f>Annexe1!F117</f>
        <v>en paix avec l'autorité / conciliant / respectueux / se donner les moyens pour vivre</v>
      </c>
      <c r="T119" s="22" t="str">
        <f>Annexe1!G117</f>
        <v xml:space="preserve"> révolte contre l'autorité / en résistance face au monde / conspirationisme</v>
      </c>
      <c r="Z119" s="3" t="s">
        <v>27</v>
      </c>
      <c r="AA119" s="3" t="s">
        <v>133</v>
      </c>
      <c r="AB119" s="4">
        <v>20</v>
      </c>
      <c r="AC119" s="4">
        <v>1160</v>
      </c>
    </row>
    <row r="120" spans="5:29" ht="14.25" customHeight="1" x14ac:dyDescent="0.25">
      <c r="E120" s="17">
        <v>1</v>
      </c>
      <c r="F120" s="18">
        <v>5</v>
      </c>
      <c r="G120" s="11">
        <f t="shared" si="2"/>
        <v>0</v>
      </c>
      <c r="H120" s="12">
        <v>0</v>
      </c>
      <c r="I120" s="12">
        <v>0</v>
      </c>
      <c r="J120" s="30">
        <v>0</v>
      </c>
      <c r="K120" s="36">
        <v>0</v>
      </c>
      <c r="L120" s="11">
        <v>0</v>
      </c>
      <c r="M120" s="12">
        <v>0</v>
      </c>
      <c r="N120" s="30">
        <v>0</v>
      </c>
      <c r="O120" s="30">
        <v>0</v>
      </c>
      <c r="P120" s="12">
        <f t="shared" si="3"/>
        <v>0</v>
      </c>
      <c r="R120" s="23">
        <v>5</v>
      </c>
      <c r="S120" s="22" t="str">
        <f>Annexe1!F118</f>
        <v>non-jugements de soi et des autres / perception de l’astralité (l'Au-delà et le collectif)</v>
      </c>
      <c r="T120" s="22" t="str">
        <f>Annexe1!G118</f>
        <v>réactivité émotionnelle contre le collectif / se sentir jugé par le collectif / vivre une injustice</v>
      </c>
      <c r="Z120" s="3" t="s">
        <v>27</v>
      </c>
      <c r="AA120" s="3" t="s">
        <v>133</v>
      </c>
      <c r="AB120" s="4">
        <v>20</v>
      </c>
      <c r="AC120" s="4">
        <v>1170</v>
      </c>
    </row>
    <row r="121" spans="5:29" ht="14.25" customHeight="1" x14ac:dyDescent="0.25">
      <c r="E121" s="17">
        <v>1</v>
      </c>
      <c r="F121" s="18">
        <v>6</v>
      </c>
      <c r="G121" s="11">
        <f t="shared" si="2"/>
        <v>0</v>
      </c>
      <c r="H121" s="12">
        <v>0</v>
      </c>
      <c r="I121" s="12">
        <v>0</v>
      </c>
      <c r="J121" s="30">
        <v>0</v>
      </c>
      <c r="K121" s="36">
        <v>0</v>
      </c>
      <c r="L121" s="11">
        <v>0</v>
      </c>
      <c r="M121" s="12">
        <v>0</v>
      </c>
      <c r="N121" s="30">
        <v>0</v>
      </c>
      <c r="O121" s="30">
        <v>0</v>
      </c>
      <c r="P121" s="12">
        <f t="shared" si="3"/>
        <v>0</v>
      </c>
      <c r="R121" s="23">
        <v>6</v>
      </c>
      <c r="S121" s="22" t="str">
        <f>Annexe1!F119</f>
        <v>sortir de la pression du collectif / avoir son espace vital / potentiel exprimé</v>
      </c>
      <c r="T121" s="22" t="str">
        <f>Annexe1!G119</f>
        <v>individualisme / défendre sa place / prendre beaucoup d'espace / s'étaler</v>
      </c>
      <c r="Z121" s="3" t="s">
        <v>32</v>
      </c>
      <c r="AA121" s="3" t="s">
        <v>140</v>
      </c>
      <c r="AB121" s="4">
        <v>21</v>
      </c>
      <c r="AC121" s="4">
        <v>1180</v>
      </c>
    </row>
    <row r="122" spans="5:29" ht="14.25" customHeight="1" x14ac:dyDescent="0.25">
      <c r="E122" s="17">
        <v>1</v>
      </c>
      <c r="F122" s="18">
        <v>6</v>
      </c>
      <c r="G122" s="11">
        <f t="shared" si="2"/>
        <v>0</v>
      </c>
      <c r="H122" s="12">
        <v>0</v>
      </c>
      <c r="I122" s="12">
        <v>0</v>
      </c>
      <c r="J122" s="30">
        <v>0</v>
      </c>
      <c r="K122" s="36">
        <v>0</v>
      </c>
      <c r="L122" s="11">
        <v>0</v>
      </c>
      <c r="M122" s="12">
        <v>0</v>
      </c>
      <c r="N122" s="30">
        <v>0</v>
      </c>
      <c r="O122" s="30">
        <v>0</v>
      </c>
      <c r="P122" s="12">
        <f t="shared" si="3"/>
        <v>0</v>
      </c>
      <c r="R122" s="23">
        <v>6</v>
      </c>
      <c r="S122" s="22" t="str">
        <f>Annexe1!F120</f>
        <v xml:space="preserve">acceptation / relâchement / se sentir inspiré par des synchronicités / fluidité </v>
      </c>
      <c r="T122" s="22" t="str">
        <f>Annexe1!G120</f>
        <v>incapacité à s’arrêter ou à relâcher / réactivité à ce qui ne bouge pas</v>
      </c>
      <c r="Z122" s="3" t="s">
        <v>32</v>
      </c>
      <c r="AA122" s="3" t="s">
        <v>140</v>
      </c>
      <c r="AB122" s="4">
        <v>21</v>
      </c>
      <c r="AC122" s="4">
        <v>1190</v>
      </c>
    </row>
    <row r="123" spans="5:29" ht="14.25" customHeight="1" x14ac:dyDescent="0.25">
      <c r="E123" s="17">
        <v>1</v>
      </c>
      <c r="F123" s="18">
        <v>6</v>
      </c>
      <c r="G123" s="11">
        <f t="shared" si="2"/>
        <v>0</v>
      </c>
      <c r="H123" s="12">
        <v>0</v>
      </c>
      <c r="I123" s="12">
        <v>0</v>
      </c>
      <c r="J123" s="30">
        <v>0</v>
      </c>
      <c r="K123" s="36">
        <v>0</v>
      </c>
      <c r="L123" s="11">
        <v>-1</v>
      </c>
      <c r="M123" s="12">
        <v>0</v>
      </c>
      <c r="N123" s="30">
        <v>0</v>
      </c>
      <c r="O123" s="30">
        <v>1</v>
      </c>
      <c r="P123" s="12">
        <f t="shared" si="3"/>
        <v>0</v>
      </c>
      <c r="R123" s="23">
        <v>6</v>
      </c>
      <c r="S123" s="22" t="str">
        <f>Annexe1!F121</f>
        <v>avoir sa place sur le plan collectif / être soutenu par le collectif</v>
      </c>
      <c r="T123" s="22" t="str">
        <f>Annexe1!G121</f>
        <v>refus du soutien collectif ou devoir être soutenu par le collectif</v>
      </c>
      <c r="Z123" s="3" t="s">
        <v>32</v>
      </c>
      <c r="AA123" s="3" t="s">
        <v>140</v>
      </c>
      <c r="AB123" s="4">
        <v>21</v>
      </c>
      <c r="AC123" s="4">
        <v>1200</v>
      </c>
    </row>
    <row r="124" spans="5:29" ht="14.25" customHeight="1" x14ac:dyDescent="0.25">
      <c r="E124" s="17">
        <v>1</v>
      </c>
      <c r="F124" s="18">
        <v>6</v>
      </c>
      <c r="G124" s="11">
        <f t="shared" si="2"/>
        <v>0</v>
      </c>
      <c r="H124" s="12">
        <v>0</v>
      </c>
      <c r="I124" s="12">
        <v>0</v>
      </c>
      <c r="J124" s="30">
        <v>0</v>
      </c>
      <c r="K124" s="36">
        <v>0</v>
      </c>
      <c r="L124" s="11">
        <v>0</v>
      </c>
      <c r="M124" s="12">
        <v>0</v>
      </c>
      <c r="N124" s="30">
        <v>0</v>
      </c>
      <c r="O124" s="30">
        <v>0</v>
      </c>
      <c r="P124" s="12">
        <f t="shared" si="3"/>
        <v>0</v>
      </c>
      <c r="R124" s="23">
        <v>6</v>
      </c>
      <c r="S124" s="22" t="str">
        <f>Annexe1!F122</f>
        <v>collaboration et communication facile avec les autres règnes / paix intérieure / confiance</v>
      </c>
      <c r="T124" s="22" t="str">
        <f>Annexe1!G122</f>
        <v xml:space="preserve">être sur le qui-vive / difficulté à collaborer / mais peur d’être tout seul </v>
      </c>
      <c r="Z124" s="3" t="s">
        <v>32</v>
      </c>
      <c r="AA124" s="3" t="s">
        <v>140</v>
      </c>
      <c r="AB124" s="4">
        <v>21</v>
      </c>
      <c r="AC124" s="4">
        <v>1210</v>
      </c>
    </row>
    <row r="125" spans="5:29" ht="14.25" customHeight="1" x14ac:dyDescent="0.25">
      <c r="E125" s="17">
        <v>1</v>
      </c>
      <c r="F125" s="18">
        <v>7</v>
      </c>
      <c r="G125" s="11">
        <f t="shared" si="2"/>
        <v>0</v>
      </c>
      <c r="H125" s="12">
        <v>0</v>
      </c>
      <c r="I125" s="12">
        <v>0</v>
      </c>
      <c r="J125" s="30">
        <v>0</v>
      </c>
      <c r="K125" s="36">
        <v>0</v>
      </c>
      <c r="L125" s="11">
        <v>0</v>
      </c>
      <c r="M125" s="12">
        <v>0</v>
      </c>
      <c r="N125" s="30">
        <v>0</v>
      </c>
      <c r="O125" s="30">
        <v>0</v>
      </c>
      <c r="P125" s="12">
        <f t="shared" si="3"/>
        <v>0</v>
      </c>
      <c r="R125" s="23">
        <v>7</v>
      </c>
      <c r="S125" s="22" t="str">
        <f>Annexe1!F123</f>
        <v>bonne collaboration / mise en commun des forces à disposition / bonne humeur</v>
      </c>
      <c r="T125" s="22" t="str">
        <f>Annexe1!G123</f>
        <v>enthousiasme excessif / dispersion dans la création / trop de pensées non concrètes</v>
      </c>
      <c r="Z125" s="3" t="s">
        <v>40</v>
      </c>
      <c r="AA125" s="3" t="s">
        <v>142</v>
      </c>
      <c r="AB125" s="4">
        <v>22</v>
      </c>
      <c r="AC125" s="4">
        <v>1220</v>
      </c>
    </row>
    <row r="126" spans="5:29" ht="14.25" customHeight="1" x14ac:dyDescent="0.25">
      <c r="E126" s="17">
        <v>1</v>
      </c>
      <c r="F126" s="18">
        <v>7</v>
      </c>
      <c r="G126" s="11">
        <f t="shared" si="2"/>
        <v>0</v>
      </c>
      <c r="H126" s="12">
        <v>2</v>
      </c>
      <c r="I126" s="12">
        <v>2</v>
      </c>
      <c r="J126" s="30">
        <v>2</v>
      </c>
      <c r="K126" s="36">
        <v>0</v>
      </c>
      <c r="L126" s="11">
        <v>-1</v>
      </c>
      <c r="M126" s="12">
        <v>0</v>
      </c>
      <c r="N126" s="30">
        <v>-1</v>
      </c>
      <c r="O126" s="30">
        <v>0</v>
      </c>
      <c r="P126" s="12">
        <f t="shared" si="3"/>
        <v>0</v>
      </c>
      <c r="R126" s="23">
        <v>7</v>
      </c>
      <c r="S126" s="22" t="str">
        <f>Annexe1!F124</f>
        <v>positionnement ferme / mais juste et adapté en toute circonstance</v>
      </c>
      <c r="T126" s="22" t="str">
        <f>Annexe1!G124</f>
        <v>envie d’agir ou de réagir / de pouvoir décider / maintenir ses décisions</v>
      </c>
      <c r="Z126" s="3" t="s">
        <v>40</v>
      </c>
      <c r="AA126" s="3" t="s">
        <v>142</v>
      </c>
      <c r="AB126" s="4">
        <v>22</v>
      </c>
      <c r="AC126" s="4">
        <v>1230</v>
      </c>
    </row>
    <row r="127" spans="5:29" ht="14.25" customHeight="1" x14ac:dyDescent="0.25">
      <c r="E127" s="17">
        <v>1</v>
      </c>
      <c r="F127" s="18">
        <v>7</v>
      </c>
      <c r="G127" s="11">
        <f t="shared" si="2"/>
        <v>0</v>
      </c>
      <c r="H127" s="12">
        <v>1</v>
      </c>
      <c r="I127" s="12">
        <v>0</v>
      </c>
      <c r="J127" s="30">
        <v>1</v>
      </c>
      <c r="K127" s="36">
        <v>0</v>
      </c>
      <c r="L127" s="11">
        <v>-1</v>
      </c>
      <c r="M127" s="12">
        <v>0</v>
      </c>
      <c r="N127" s="30">
        <v>0</v>
      </c>
      <c r="O127" s="30">
        <v>1</v>
      </c>
      <c r="P127" s="12">
        <f t="shared" si="3"/>
        <v>0</v>
      </c>
      <c r="R127" s="23">
        <v>7</v>
      </c>
      <c r="S127" s="22" t="str">
        <f>Annexe1!F125</f>
        <v>action sur les autres par le simple fait de rester centré / non influencé / non destabilisé</v>
      </c>
      <c r="T127" s="22" t="str">
        <f>Annexe1!G125</f>
        <v>réactivité contre les contraintes extérieures / bouillonnement intérieur</v>
      </c>
      <c r="Z127" s="3" t="s">
        <v>40</v>
      </c>
      <c r="AA127" s="3" t="s">
        <v>142</v>
      </c>
      <c r="AB127" s="4">
        <v>22</v>
      </c>
      <c r="AC127" s="4">
        <v>1240</v>
      </c>
    </row>
    <row r="128" spans="5:29" ht="14.25" customHeight="1" x14ac:dyDescent="0.25">
      <c r="E128" s="17">
        <v>1</v>
      </c>
      <c r="F128" s="18">
        <v>7</v>
      </c>
      <c r="G128" s="11">
        <f t="shared" si="2"/>
        <v>0</v>
      </c>
      <c r="H128" s="12">
        <v>-1</v>
      </c>
      <c r="I128" s="12">
        <v>0</v>
      </c>
      <c r="J128" s="30">
        <v>0</v>
      </c>
      <c r="K128" s="36">
        <v>1</v>
      </c>
      <c r="L128" s="11">
        <v>0</v>
      </c>
      <c r="M128" s="12">
        <v>0</v>
      </c>
      <c r="N128" s="30">
        <v>0</v>
      </c>
      <c r="O128" s="30">
        <v>0</v>
      </c>
      <c r="P128" s="12">
        <f t="shared" si="3"/>
        <v>0</v>
      </c>
      <c r="R128" s="23">
        <v>7</v>
      </c>
      <c r="S128" s="22" t="str">
        <f>Annexe1!F126</f>
        <v>alignement mental / mental efficace / perceptions extrasensorielles</v>
      </c>
      <c r="T128" s="22" t="str">
        <f>Annexe1!G126</f>
        <v>dispersion ou distraction / submergé par les informations / déconnecté de la réalité</v>
      </c>
      <c r="Z128" s="3" t="s">
        <v>40</v>
      </c>
      <c r="AA128" s="3" t="s">
        <v>142</v>
      </c>
      <c r="AB128" s="4">
        <v>22</v>
      </c>
      <c r="AC128" s="4">
        <v>1250</v>
      </c>
    </row>
    <row r="129" spans="5:29" ht="14.25" customHeight="1" x14ac:dyDescent="0.25">
      <c r="E129" s="17">
        <v>1</v>
      </c>
      <c r="F129" s="18">
        <v>7</v>
      </c>
      <c r="G129" s="11">
        <f t="shared" si="2"/>
        <v>0</v>
      </c>
      <c r="H129" s="12">
        <v>0</v>
      </c>
      <c r="I129" s="12">
        <v>0</v>
      </c>
      <c r="J129" s="30">
        <v>1</v>
      </c>
      <c r="K129" s="36">
        <v>1</v>
      </c>
      <c r="L129" s="11">
        <v>-1</v>
      </c>
      <c r="M129" s="12">
        <v>0</v>
      </c>
      <c r="N129" s="30">
        <v>1</v>
      </c>
      <c r="O129" s="30">
        <v>2</v>
      </c>
      <c r="P129" s="12">
        <f t="shared" si="3"/>
        <v>0</v>
      </c>
      <c r="R129" s="23">
        <v>7</v>
      </c>
      <c r="S129" s="22" t="str">
        <f>Annexe1!F127</f>
        <v>sortir des jeux de pouvoir / capacité à saisir les bonnes opportunités / pragmatisme</v>
      </c>
      <c r="T129" s="22" t="str">
        <f>Annexe1!G127</f>
        <v>besoin d'avoir raison / tenir sa position à tout prix / ne pas supporter d'être contredit</v>
      </c>
      <c r="Z129" s="3" t="s">
        <v>40</v>
      </c>
      <c r="AA129" s="3" t="s">
        <v>142</v>
      </c>
      <c r="AB129" s="4">
        <v>22</v>
      </c>
      <c r="AC129" s="4">
        <v>1260</v>
      </c>
    </row>
    <row r="130" spans="5:29" ht="14.25" customHeight="1" x14ac:dyDescent="0.25">
      <c r="E130" s="17">
        <v>1</v>
      </c>
      <c r="F130" s="18">
        <v>7</v>
      </c>
      <c r="G130" s="11">
        <f t="shared" si="2"/>
        <v>0</v>
      </c>
      <c r="H130" s="12">
        <v>-1</v>
      </c>
      <c r="I130" s="12">
        <v>0</v>
      </c>
      <c r="J130" s="30">
        <v>0</v>
      </c>
      <c r="K130" s="36">
        <v>1</v>
      </c>
      <c r="L130" s="11">
        <v>-1</v>
      </c>
      <c r="M130" s="12">
        <v>0</v>
      </c>
      <c r="N130" s="30">
        <v>0</v>
      </c>
      <c r="O130" s="30">
        <v>1</v>
      </c>
      <c r="P130" s="12">
        <f t="shared" si="3"/>
        <v>0</v>
      </c>
      <c r="R130" s="23">
        <v>7</v>
      </c>
      <c r="S130" s="22" t="str">
        <f>Annexe1!F128</f>
        <v>respectueux envers les autres et le monde / capacité à jouer toutes sortes de rôles</v>
      </c>
      <c r="T130" s="22" t="str">
        <f>Annexe1!G128</f>
        <v>être confronté ou aimer se confronter à d’autres forces</v>
      </c>
      <c r="Z130" s="3" t="s">
        <v>40</v>
      </c>
      <c r="AA130" s="3" t="s">
        <v>142</v>
      </c>
      <c r="AB130" s="4">
        <v>22</v>
      </c>
      <c r="AC130" s="4">
        <v>1270</v>
      </c>
    </row>
    <row r="131" spans="5:29" ht="14.25" customHeight="1" x14ac:dyDescent="0.25">
      <c r="E131" s="17">
        <v>1</v>
      </c>
      <c r="F131" s="18">
        <v>8</v>
      </c>
      <c r="G131" s="11">
        <f t="shared" si="2"/>
        <v>0</v>
      </c>
      <c r="H131" s="12">
        <v>0</v>
      </c>
      <c r="I131" s="12">
        <v>0</v>
      </c>
      <c r="J131" s="30">
        <v>0</v>
      </c>
      <c r="K131" s="36">
        <v>0</v>
      </c>
      <c r="L131" s="11">
        <v>-2</v>
      </c>
      <c r="M131" s="12">
        <v>5</v>
      </c>
      <c r="N131" s="30">
        <v>-3</v>
      </c>
      <c r="O131" s="30">
        <v>-1</v>
      </c>
      <c r="P131" s="12">
        <f t="shared" si="3"/>
        <v>0</v>
      </c>
      <c r="R131" s="23">
        <v>8</v>
      </c>
      <c r="S131" s="22" t="str">
        <f>Annexe1!F129</f>
        <v>respect de soi et des autres / connaître ses limites ou celles des autres</v>
      </c>
      <c r="T131" s="22" t="str">
        <f>Annexe1!G129</f>
        <v>tester les limites / besoin de dépasser les limites / parfois irrespect</v>
      </c>
      <c r="Z131" s="3" t="s">
        <v>146</v>
      </c>
      <c r="AA131" s="3" t="s">
        <v>142</v>
      </c>
      <c r="AB131" s="4">
        <v>23</v>
      </c>
      <c r="AC131" s="4">
        <v>1280</v>
      </c>
    </row>
    <row r="132" spans="5:29" ht="14.25" customHeight="1" x14ac:dyDescent="0.25">
      <c r="E132" s="17">
        <v>1</v>
      </c>
      <c r="F132" s="18">
        <v>8</v>
      </c>
      <c r="G132" s="11">
        <f t="shared" si="2"/>
        <v>0</v>
      </c>
      <c r="H132" s="12">
        <v>1</v>
      </c>
      <c r="I132" s="12">
        <v>0</v>
      </c>
      <c r="J132" s="30">
        <v>0</v>
      </c>
      <c r="K132" s="36">
        <v>-1</v>
      </c>
      <c r="L132" s="11">
        <v>0</v>
      </c>
      <c r="M132" s="12">
        <v>0</v>
      </c>
      <c r="N132" s="30">
        <v>0</v>
      </c>
      <c r="O132" s="30">
        <v>0</v>
      </c>
      <c r="P132" s="12">
        <f t="shared" si="3"/>
        <v>0</v>
      </c>
      <c r="R132" s="23">
        <v>8</v>
      </c>
      <c r="S132" s="22" t="str">
        <f>Annexe1!F130</f>
        <v>être calme / inspirer confiance / être ordré</v>
      </c>
      <c r="T132" s="22" t="str">
        <f>Annexe1!G130</f>
        <v>envie de s’activer pour passer à autre chose / faire de l’ordre (géométrie sacrée)</v>
      </c>
      <c r="Z132" s="3" t="s">
        <v>146</v>
      </c>
      <c r="AA132" s="3" t="s">
        <v>142</v>
      </c>
      <c r="AB132" s="4">
        <v>23</v>
      </c>
      <c r="AC132" s="4">
        <v>1290</v>
      </c>
    </row>
    <row r="133" spans="5:29" ht="14.25" customHeight="1" x14ac:dyDescent="0.25">
      <c r="E133" s="17">
        <v>1</v>
      </c>
      <c r="F133" s="18">
        <v>9</v>
      </c>
      <c r="G133" s="11">
        <f t="shared" ref="G133:G196" si="4">ABS(ROUND(H133/5,0))</f>
        <v>0</v>
      </c>
      <c r="H133" s="12">
        <v>2</v>
      </c>
      <c r="I133" s="12">
        <v>4</v>
      </c>
      <c r="J133" s="30">
        <v>-1</v>
      </c>
      <c r="K133" s="36">
        <v>-3</v>
      </c>
      <c r="L133" s="11">
        <v>-1</v>
      </c>
      <c r="M133" s="12">
        <v>0</v>
      </c>
      <c r="N133" s="30">
        <v>-1</v>
      </c>
      <c r="O133" s="30">
        <v>0</v>
      </c>
      <c r="P133" s="12">
        <f t="shared" ref="P133:P196" si="5">ABS(ROUND(L133/5,0))</f>
        <v>0</v>
      </c>
      <c r="R133" s="23">
        <v>9</v>
      </c>
      <c r="S133" s="22" t="str">
        <f>Annexe1!F131</f>
        <v>calme intérieur / retour à son intériorité</v>
      </c>
      <c r="T133" s="22" t="str">
        <f>Annexe1!G131</f>
        <v>extraversion / besoin de se décharger sur les autres ou de se défouler</v>
      </c>
      <c r="Z133" s="3" t="s">
        <v>65</v>
      </c>
      <c r="AA133" s="3" t="s">
        <v>147</v>
      </c>
      <c r="AB133" s="4">
        <v>24</v>
      </c>
      <c r="AC133" s="4">
        <v>1300</v>
      </c>
    </row>
    <row r="134" spans="5:29" ht="14.25" customHeight="1" x14ac:dyDescent="0.25">
      <c r="E134" s="17">
        <v>1</v>
      </c>
      <c r="F134" s="18">
        <v>9</v>
      </c>
      <c r="G134" s="11">
        <f t="shared" si="4"/>
        <v>1</v>
      </c>
      <c r="H134" s="12">
        <v>3</v>
      </c>
      <c r="I134" s="12">
        <v>1</v>
      </c>
      <c r="J134" s="30">
        <v>2</v>
      </c>
      <c r="K134" s="36">
        <v>-1</v>
      </c>
      <c r="L134" s="11">
        <v>0</v>
      </c>
      <c r="M134" s="12">
        <v>0</v>
      </c>
      <c r="N134" s="30">
        <v>0</v>
      </c>
      <c r="O134" s="30">
        <v>0</v>
      </c>
      <c r="P134" s="12">
        <f t="shared" si="5"/>
        <v>0</v>
      </c>
      <c r="R134" s="23">
        <v>9</v>
      </c>
      <c r="S134" s="22" t="str">
        <f>Annexe1!F132</f>
        <v>liberté d’engagement / sincérité / mental calme</v>
      </c>
      <c r="T134" s="22" t="str">
        <f>Annexe1!G132</f>
        <v>être acteur de sa destinée / être dans l’action / besoin d’agir et de s’engager</v>
      </c>
      <c r="Z134" s="3" t="s">
        <v>65</v>
      </c>
      <c r="AA134" s="3" t="s">
        <v>147</v>
      </c>
      <c r="AB134" s="4">
        <v>24</v>
      </c>
      <c r="AC134" s="4">
        <v>1310</v>
      </c>
    </row>
    <row r="135" spans="5:29" ht="14.25" customHeight="1" x14ac:dyDescent="0.25">
      <c r="E135" s="17">
        <v>1</v>
      </c>
      <c r="F135" s="18">
        <v>9</v>
      </c>
      <c r="G135" s="11">
        <f t="shared" si="4"/>
        <v>0</v>
      </c>
      <c r="H135" s="12">
        <v>-1</v>
      </c>
      <c r="I135" s="12">
        <v>0</v>
      </c>
      <c r="J135" s="30">
        <v>-2</v>
      </c>
      <c r="K135" s="36">
        <v>-1</v>
      </c>
      <c r="L135" s="11">
        <v>-1</v>
      </c>
      <c r="M135" s="12">
        <v>0</v>
      </c>
      <c r="N135" s="30">
        <v>-1</v>
      </c>
      <c r="O135" s="30">
        <v>0</v>
      </c>
      <c r="P135" s="12">
        <f t="shared" si="5"/>
        <v>0</v>
      </c>
      <c r="R135" s="23">
        <v>9</v>
      </c>
      <c r="S135" s="22" t="str">
        <f>Annexe1!F133</f>
        <v>savoir respecter ses limites / savoir déléguer</v>
      </c>
      <c r="T135" s="22" t="str">
        <f>Annexe1!G133</f>
        <v>vouloir tout faire soi-même</v>
      </c>
      <c r="Z135" s="3" t="s">
        <v>65</v>
      </c>
      <c r="AA135" s="3" t="s">
        <v>147</v>
      </c>
      <c r="AB135" s="4">
        <v>24</v>
      </c>
      <c r="AC135" s="4">
        <v>1320</v>
      </c>
    </row>
    <row r="136" spans="5:29" ht="14.25" customHeight="1" x14ac:dyDescent="0.25">
      <c r="E136" s="17">
        <v>1</v>
      </c>
      <c r="F136" s="18">
        <v>9</v>
      </c>
      <c r="G136" s="11">
        <f t="shared" si="4"/>
        <v>0</v>
      </c>
      <c r="H136" s="12">
        <v>1</v>
      </c>
      <c r="I136" s="12">
        <v>0</v>
      </c>
      <c r="J136" s="30">
        <v>0</v>
      </c>
      <c r="K136" s="36">
        <v>-1</v>
      </c>
      <c r="L136" s="11">
        <v>2</v>
      </c>
      <c r="M136" s="12">
        <v>3</v>
      </c>
      <c r="N136" s="30">
        <v>0</v>
      </c>
      <c r="O136" s="30">
        <v>-2</v>
      </c>
      <c r="P136" s="12">
        <f t="shared" si="5"/>
        <v>0</v>
      </c>
      <c r="R136" s="23">
        <v>9</v>
      </c>
      <c r="S136" s="22" t="str">
        <f>Annexe1!F134</f>
        <v>être bienveillant et réconfortant / dans le coeur / amour maternel / féminin sacré</v>
      </c>
      <c r="T136" s="22" t="str">
        <f>Annexe1!G134</f>
        <v>dureté envers les autres / autoritarisme</v>
      </c>
      <c r="Z136" s="3" t="s">
        <v>65</v>
      </c>
      <c r="AA136" s="3" t="s">
        <v>147</v>
      </c>
      <c r="AB136" s="4">
        <v>24</v>
      </c>
      <c r="AC136" s="4">
        <v>1330</v>
      </c>
    </row>
    <row r="137" spans="5:29" ht="14.25" customHeight="1" x14ac:dyDescent="0.25">
      <c r="E137" s="17">
        <v>1</v>
      </c>
      <c r="F137" s="18">
        <v>10</v>
      </c>
      <c r="G137" s="11">
        <f t="shared" si="4"/>
        <v>0</v>
      </c>
      <c r="H137" s="12">
        <v>1</v>
      </c>
      <c r="I137" s="12">
        <v>0</v>
      </c>
      <c r="J137" s="30">
        <v>2</v>
      </c>
      <c r="K137" s="36">
        <v>1</v>
      </c>
      <c r="L137" s="11">
        <v>1</v>
      </c>
      <c r="M137" s="12">
        <v>0</v>
      </c>
      <c r="N137" s="30">
        <v>2</v>
      </c>
      <c r="O137" s="30">
        <v>1</v>
      </c>
      <c r="P137" s="12">
        <f t="shared" si="5"/>
        <v>0</v>
      </c>
      <c r="R137" s="23">
        <v>10</v>
      </c>
      <c r="S137" s="22" t="str">
        <f>Annexe1!F135</f>
        <v>être attentif et vigilant</v>
      </c>
      <c r="T137" s="22" t="str">
        <f>Annexe1!G135</f>
        <v>se sentir agressé / envahi / oppressé</v>
      </c>
      <c r="Z137" s="3" t="s">
        <v>77</v>
      </c>
      <c r="AA137" s="3" t="s">
        <v>147</v>
      </c>
      <c r="AB137" s="4">
        <v>25</v>
      </c>
      <c r="AC137" s="4">
        <v>1340</v>
      </c>
    </row>
    <row r="138" spans="5:29" ht="14.25" customHeight="1" x14ac:dyDescent="0.25">
      <c r="E138" s="17">
        <v>1</v>
      </c>
      <c r="F138" s="18">
        <v>10</v>
      </c>
      <c r="G138" s="11">
        <f t="shared" si="4"/>
        <v>0</v>
      </c>
      <c r="H138" s="12">
        <v>0</v>
      </c>
      <c r="I138" s="12">
        <v>0</v>
      </c>
      <c r="J138" s="30">
        <v>1</v>
      </c>
      <c r="K138" s="36">
        <v>1</v>
      </c>
      <c r="L138" s="11">
        <v>0</v>
      </c>
      <c r="M138" s="12">
        <v>0</v>
      </c>
      <c r="N138" s="30">
        <v>0</v>
      </c>
      <c r="O138" s="30">
        <v>0</v>
      </c>
      <c r="P138" s="12">
        <f t="shared" si="5"/>
        <v>0</v>
      </c>
      <c r="R138" s="23">
        <v>10</v>
      </c>
      <c r="S138" s="22" t="str">
        <f>Annexe1!F136</f>
        <v>être attentionné et compatissant / énergie mariale</v>
      </c>
      <c r="T138" s="22" t="str">
        <f>Annexe1!G136</f>
        <v>envie que l'on s'occupe de soi / envie de s'occuper des autres</v>
      </c>
      <c r="Z138" s="3" t="s">
        <v>77</v>
      </c>
      <c r="AA138" s="3" t="s">
        <v>147</v>
      </c>
      <c r="AB138" s="4">
        <v>25</v>
      </c>
      <c r="AC138" s="4">
        <v>1350</v>
      </c>
    </row>
    <row r="139" spans="5:29" ht="14.25" customHeight="1" x14ac:dyDescent="0.25">
      <c r="E139" s="17">
        <v>1</v>
      </c>
      <c r="F139" s="18">
        <v>10</v>
      </c>
      <c r="G139" s="11">
        <f t="shared" si="4"/>
        <v>0</v>
      </c>
      <c r="H139" s="12">
        <v>-1</v>
      </c>
      <c r="I139" s="12">
        <v>0</v>
      </c>
      <c r="J139" s="30">
        <v>-1</v>
      </c>
      <c r="K139" s="36">
        <v>0</v>
      </c>
      <c r="L139" s="11">
        <v>2</v>
      </c>
      <c r="M139" s="12">
        <v>2</v>
      </c>
      <c r="N139" s="30">
        <v>2</v>
      </c>
      <c r="O139" s="30">
        <v>0</v>
      </c>
      <c r="P139" s="12">
        <f t="shared" si="5"/>
        <v>0</v>
      </c>
      <c r="R139" s="23">
        <v>10</v>
      </c>
      <c r="S139" s="22" t="str">
        <f>Annexe1!F137</f>
        <v>être lié à son environnement / ne pas dépendre des autres</v>
      </c>
      <c r="T139" s="22" t="str">
        <f>Annexe1!G137</f>
        <v>se sentir responsable des autres</v>
      </c>
      <c r="Z139" s="3" t="s">
        <v>77</v>
      </c>
      <c r="AA139" s="3" t="s">
        <v>147</v>
      </c>
      <c r="AB139" s="4">
        <v>25</v>
      </c>
      <c r="AC139" s="4">
        <v>1360</v>
      </c>
    </row>
    <row r="140" spans="5:29" ht="14.25" customHeight="1" x14ac:dyDescent="0.25">
      <c r="E140" s="17">
        <v>1</v>
      </c>
      <c r="F140" s="18">
        <v>10</v>
      </c>
      <c r="G140" s="11">
        <f t="shared" si="4"/>
        <v>0</v>
      </c>
      <c r="H140" s="12">
        <v>0</v>
      </c>
      <c r="I140" s="12">
        <v>0</v>
      </c>
      <c r="J140" s="30">
        <v>0</v>
      </c>
      <c r="K140" s="36">
        <v>0</v>
      </c>
      <c r="L140" s="11">
        <v>0</v>
      </c>
      <c r="M140" s="12">
        <v>0</v>
      </c>
      <c r="N140" s="30">
        <v>0</v>
      </c>
      <c r="O140" s="30">
        <v>0</v>
      </c>
      <c r="P140" s="12">
        <f t="shared" si="5"/>
        <v>0</v>
      </c>
      <c r="R140" s="23">
        <v>10</v>
      </c>
      <c r="S140" s="22" t="str">
        <f>Annexe1!F138</f>
        <v>intelligence du cœur / autorité douce et juste / se sentir libre / rechercher l’équilibre</v>
      </c>
      <c r="T140" s="22" t="str">
        <f>Annexe1!G138</f>
        <v>autoritarisme / besoin d’être un leader</v>
      </c>
      <c r="Z140" s="3" t="s">
        <v>77</v>
      </c>
      <c r="AA140" s="3" t="s">
        <v>147</v>
      </c>
      <c r="AB140" s="4">
        <v>25</v>
      </c>
      <c r="AC140" s="4">
        <v>1370</v>
      </c>
    </row>
    <row r="141" spans="5:29" ht="14.25" customHeight="1" x14ac:dyDescent="0.25">
      <c r="E141" s="17">
        <v>1</v>
      </c>
      <c r="F141" s="18">
        <v>11</v>
      </c>
      <c r="G141" s="11">
        <f t="shared" si="4"/>
        <v>0</v>
      </c>
      <c r="H141" s="12">
        <v>0</v>
      </c>
      <c r="I141" s="12">
        <v>0</v>
      </c>
      <c r="J141" s="30">
        <v>0</v>
      </c>
      <c r="K141" s="36">
        <v>0</v>
      </c>
      <c r="L141" s="11">
        <v>2</v>
      </c>
      <c r="M141" s="12">
        <v>3</v>
      </c>
      <c r="N141" s="30">
        <v>0</v>
      </c>
      <c r="O141" s="30">
        <v>-2</v>
      </c>
      <c r="P141" s="12">
        <f t="shared" si="5"/>
        <v>0</v>
      </c>
      <c r="R141" s="23">
        <v>11</v>
      </c>
      <c r="S141" s="22" t="str">
        <f>Annexe1!F139</f>
        <v>charisme / être l'exemple / rayonner une autorité naturelle</v>
      </c>
      <c r="T141" s="22" t="str">
        <f>Annexe1!G139</f>
        <v>se mettre la pression pour montrer qui commande</v>
      </c>
      <c r="Z141" s="3" t="s">
        <v>87</v>
      </c>
      <c r="AA141" s="3" t="s">
        <v>154</v>
      </c>
      <c r="AB141" s="4">
        <v>26</v>
      </c>
      <c r="AC141" s="4">
        <v>1380</v>
      </c>
    </row>
    <row r="142" spans="5:29" ht="14.25" customHeight="1" x14ac:dyDescent="0.25">
      <c r="E142" s="17">
        <v>1</v>
      </c>
      <c r="F142" s="18">
        <v>11</v>
      </c>
      <c r="G142" s="11">
        <f t="shared" si="4"/>
        <v>0</v>
      </c>
      <c r="H142" s="12">
        <v>2</v>
      </c>
      <c r="I142" s="12">
        <v>2</v>
      </c>
      <c r="J142" s="30">
        <v>2</v>
      </c>
      <c r="K142" s="36">
        <v>0</v>
      </c>
      <c r="L142" s="11">
        <v>1</v>
      </c>
      <c r="M142" s="12">
        <v>0</v>
      </c>
      <c r="N142" s="30">
        <v>2</v>
      </c>
      <c r="O142" s="30">
        <v>1</v>
      </c>
      <c r="P142" s="12">
        <f t="shared" si="5"/>
        <v>0</v>
      </c>
      <c r="R142" s="23">
        <v>11</v>
      </c>
      <c r="S142" s="22" t="str">
        <f>Annexe1!F140</f>
        <v>accepter et suivre sa destinée / ne défendre aucune cause</v>
      </c>
      <c r="T142" s="22" t="str">
        <f>Annexe1!G140</f>
        <v>se sentir investi d'une mission / vouloir entraîner les autres avec soi / prosélytisme</v>
      </c>
      <c r="Z142" s="3" t="s">
        <v>87</v>
      </c>
      <c r="AA142" s="3" t="s">
        <v>154</v>
      </c>
      <c r="AB142" s="4">
        <v>26</v>
      </c>
      <c r="AC142" s="4">
        <v>1390</v>
      </c>
    </row>
    <row r="143" spans="5:29" ht="14.25" customHeight="1" x14ac:dyDescent="0.25">
      <c r="E143" s="17">
        <v>1</v>
      </c>
      <c r="F143" s="18">
        <v>11</v>
      </c>
      <c r="G143" s="11">
        <f t="shared" si="4"/>
        <v>0</v>
      </c>
      <c r="H143" s="12">
        <v>0</v>
      </c>
      <c r="I143" s="12">
        <v>0</v>
      </c>
      <c r="J143" s="30">
        <v>0</v>
      </c>
      <c r="K143" s="36">
        <v>0</v>
      </c>
      <c r="L143" s="11">
        <v>0</v>
      </c>
      <c r="M143" s="12">
        <v>0</v>
      </c>
      <c r="N143" s="30">
        <v>0</v>
      </c>
      <c r="O143" s="30">
        <v>0</v>
      </c>
      <c r="P143" s="12">
        <f t="shared" si="5"/>
        <v>0</v>
      </c>
      <c r="R143" s="23">
        <v>11</v>
      </c>
      <c r="S143" s="22" t="str">
        <f>Annexe1!F141</f>
        <v>imperturbable / non influençable</v>
      </c>
      <c r="T143" s="22" t="str">
        <f>Annexe1!G141</f>
        <v>tenacité / ne pas relâcher avant d'y être arrivé</v>
      </c>
      <c r="Z143" s="3" t="s">
        <v>87</v>
      </c>
      <c r="AA143" s="3" t="s">
        <v>154</v>
      </c>
      <c r="AB143" s="4">
        <v>26</v>
      </c>
      <c r="AC143" s="4">
        <v>1400</v>
      </c>
    </row>
    <row r="144" spans="5:29" ht="14.25" customHeight="1" x14ac:dyDescent="0.25">
      <c r="E144" s="17">
        <v>1</v>
      </c>
      <c r="F144" s="18">
        <v>11</v>
      </c>
      <c r="G144" s="11">
        <f t="shared" si="4"/>
        <v>0</v>
      </c>
      <c r="H144" s="12">
        <v>2</v>
      </c>
      <c r="I144" s="12">
        <v>1</v>
      </c>
      <c r="J144" s="30">
        <v>1</v>
      </c>
      <c r="K144" s="36">
        <v>-1</v>
      </c>
      <c r="L144" s="11">
        <v>-1</v>
      </c>
      <c r="M144" s="12">
        <v>0</v>
      </c>
      <c r="N144" s="30">
        <v>-1</v>
      </c>
      <c r="O144" s="30">
        <v>0</v>
      </c>
      <c r="P144" s="12">
        <f t="shared" si="5"/>
        <v>0</v>
      </c>
      <c r="R144" s="23">
        <v>11</v>
      </c>
      <c r="S144" s="22" t="str">
        <f>Annexe1!F142</f>
        <v>être sage et authentique</v>
      </c>
      <c r="T144" s="22" t="str">
        <f>Annexe1!G142</f>
        <v>engagement pour une remise en ordre / être porte-parole</v>
      </c>
      <c r="Z144" s="3" t="s">
        <v>87</v>
      </c>
      <c r="AA144" s="3" t="s">
        <v>154</v>
      </c>
      <c r="AB144" s="4">
        <v>26</v>
      </c>
      <c r="AC144" s="4">
        <v>1410</v>
      </c>
    </row>
    <row r="145" spans="5:29" ht="14.25" customHeight="1" x14ac:dyDescent="0.25">
      <c r="E145" s="17">
        <v>1</v>
      </c>
      <c r="F145" s="18">
        <v>12</v>
      </c>
      <c r="G145" s="11">
        <f t="shared" si="4"/>
        <v>0</v>
      </c>
      <c r="H145" s="12">
        <v>-1</v>
      </c>
      <c r="I145" s="12">
        <v>0</v>
      </c>
      <c r="J145" s="30">
        <v>1</v>
      </c>
      <c r="K145" s="36">
        <v>2</v>
      </c>
      <c r="L145" s="11">
        <v>4</v>
      </c>
      <c r="M145" s="12">
        <v>1</v>
      </c>
      <c r="N145" s="30">
        <v>2</v>
      </c>
      <c r="O145" s="30">
        <v>-2</v>
      </c>
      <c r="P145" s="12">
        <f t="shared" si="5"/>
        <v>1</v>
      </c>
      <c r="R145" s="23">
        <v>12</v>
      </c>
      <c r="S145" s="22" t="str">
        <f>Annexe1!F143</f>
        <v>occuper son corps / juste limite avec les autres / ouverture aux autres</v>
      </c>
      <c r="T145" s="22" t="str">
        <f>Annexe1!G143</f>
        <v>devoir se protéger des autres / empathie excessive</v>
      </c>
      <c r="Z145" s="3" t="s">
        <v>95</v>
      </c>
      <c r="AA145" s="3" t="s">
        <v>154</v>
      </c>
      <c r="AB145" s="4">
        <v>27</v>
      </c>
      <c r="AC145" s="4">
        <v>1420</v>
      </c>
    </row>
    <row r="146" spans="5:29" ht="14.25" customHeight="1" x14ac:dyDescent="0.25">
      <c r="E146" s="17">
        <v>1</v>
      </c>
      <c r="F146" s="18">
        <v>12</v>
      </c>
      <c r="G146" s="11">
        <f t="shared" si="4"/>
        <v>0</v>
      </c>
      <c r="H146" s="12">
        <v>0</v>
      </c>
      <c r="I146" s="12">
        <v>0</v>
      </c>
      <c r="J146" s="30">
        <v>0</v>
      </c>
      <c r="K146" s="36">
        <v>0</v>
      </c>
      <c r="L146" s="11">
        <v>0</v>
      </c>
      <c r="M146" s="12">
        <v>0</v>
      </c>
      <c r="N146" s="30">
        <v>0</v>
      </c>
      <c r="O146" s="30">
        <v>0</v>
      </c>
      <c r="P146" s="12">
        <f t="shared" si="5"/>
        <v>0</v>
      </c>
      <c r="R146" s="23">
        <v>12</v>
      </c>
      <c r="S146" s="22" t="str">
        <f>Annexe1!F144</f>
        <v>rayonner autour de soi / charisme</v>
      </c>
      <c r="T146" s="22" t="str">
        <f>Annexe1!G144</f>
        <v>contenir sa colère / serrez les dents</v>
      </c>
      <c r="Z146" s="3" t="s">
        <v>95</v>
      </c>
      <c r="AA146" s="3" t="s">
        <v>154</v>
      </c>
      <c r="AB146" s="4">
        <v>27</v>
      </c>
      <c r="AC146" s="4">
        <v>1430</v>
      </c>
    </row>
    <row r="147" spans="5:29" ht="14.25" customHeight="1" x14ac:dyDescent="0.25">
      <c r="E147" s="17">
        <v>1</v>
      </c>
      <c r="F147" s="18">
        <v>12</v>
      </c>
      <c r="G147" s="11">
        <f t="shared" si="4"/>
        <v>0</v>
      </c>
      <c r="H147" s="12">
        <v>1</v>
      </c>
      <c r="I147" s="12">
        <v>0</v>
      </c>
      <c r="J147" s="30">
        <v>-1</v>
      </c>
      <c r="K147" s="36">
        <v>-2</v>
      </c>
      <c r="L147" s="11">
        <v>4</v>
      </c>
      <c r="M147" s="12">
        <v>1</v>
      </c>
      <c r="N147" s="30">
        <v>3</v>
      </c>
      <c r="O147" s="30">
        <v>-1</v>
      </c>
      <c r="P147" s="12">
        <f t="shared" si="5"/>
        <v>1</v>
      </c>
      <c r="R147" s="23">
        <v>12</v>
      </c>
      <c r="S147" s="22" t="str">
        <f>Annexe1!F145</f>
        <v>ouverture au monde / tolérant et conciliant</v>
      </c>
      <c r="T147" s="22" t="str">
        <f>Annexe1!G145</f>
        <v>devoir défendre ses idées / frustration / agressivité</v>
      </c>
      <c r="Z147" s="3" t="s">
        <v>95</v>
      </c>
      <c r="AA147" s="3" t="s">
        <v>154</v>
      </c>
      <c r="AB147" s="4">
        <v>27</v>
      </c>
      <c r="AC147" s="4">
        <v>1440</v>
      </c>
    </row>
    <row r="148" spans="5:29" ht="14.25" customHeight="1" x14ac:dyDescent="0.25">
      <c r="E148" s="17">
        <v>1</v>
      </c>
      <c r="F148" s="18">
        <v>12</v>
      </c>
      <c r="G148" s="11">
        <f t="shared" si="4"/>
        <v>1</v>
      </c>
      <c r="H148" s="12">
        <v>3</v>
      </c>
      <c r="I148" s="12">
        <v>1</v>
      </c>
      <c r="J148" s="30">
        <v>1</v>
      </c>
      <c r="K148" s="36">
        <v>-2</v>
      </c>
      <c r="L148" s="11">
        <v>-1</v>
      </c>
      <c r="M148" s="12">
        <v>0</v>
      </c>
      <c r="N148" s="30">
        <v>-1</v>
      </c>
      <c r="O148" s="30">
        <v>0</v>
      </c>
      <c r="P148" s="12">
        <f t="shared" si="5"/>
        <v>0</v>
      </c>
      <c r="R148" s="23">
        <v>12</v>
      </c>
      <c r="S148" s="22" t="str">
        <f>Annexe1!F146</f>
        <v>recevoir ce dont on a besoin / connexion à tout / foi / silence</v>
      </c>
      <c r="T148" s="22" t="str">
        <f>Annexe1!G146</f>
        <v>besoin de tout sentir / soif d’expérimentation / éparpillement</v>
      </c>
      <c r="Z148" s="3" t="s">
        <v>95</v>
      </c>
      <c r="AA148" s="3" t="s">
        <v>154</v>
      </c>
      <c r="AB148" s="4">
        <v>27</v>
      </c>
      <c r="AC148" s="4">
        <v>1450</v>
      </c>
    </row>
    <row r="149" spans="5:29" ht="14.25" customHeight="1" x14ac:dyDescent="0.25">
      <c r="E149" s="17">
        <v>1</v>
      </c>
      <c r="F149" s="18">
        <v>13</v>
      </c>
      <c r="G149" s="11">
        <f t="shared" si="4"/>
        <v>0</v>
      </c>
      <c r="H149" s="12">
        <v>2</v>
      </c>
      <c r="I149" s="12">
        <v>2</v>
      </c>
      <c r="J149" s="30">
        <v>2</v>
      </c>
      <c r="K149" s="36">
        <v>0</v>
      </c>
      <c r="L149" s="11">
        <v>1</v>
      </c>
      <c r="M149" s="12">
        <v>0</v>
      </c>
      <c r="N149" s="30">
        <v>0</v>
      </c>
      <c r="O149" s="30">
        <v>-1</v>
      </c>
      <c r="P149" s="12">
        <f t="shared" si="5"/>
        <v>0</v>
      </c>
      <c r="R149" s="23">
        <v>13</v>
      </c>
      <c r="S149" s="22" t="str">
        <f>Annexe1!F147</f>
        <v>savoir intuitif / accès non conscient à l'information</v>
      </c>
      <c r="T149" s="22" t="str">
        <f>Annexe1!G147</f>
        <v>avide de connaissances</v>
      </c>
      <c r="Z149" s="3" t="s">
        <v>110</v>
      </c>
      <c r="AA149" s="3" t="s">
        <v>161</v>
      </c>
      <c r="AB149" s="4">
        <v>28</v>
      </c>
      <c r="AC149" s="4">
        <v>1460</v>
      </c>
    </row>
    <row r="150" spans="5:29" ht="14.25" customHeight="1" x14ac:dyDescent="0.25">
      <c r="E150" s="17">
        <v>1</v>
      </c>
      <c r="F150" s="18">
        <v>13</v>
      </c>
      <c r="G150" s="11">
        <f t="shared" si="4"/>
        <v>0</v>
      </c>
      <c r="H150" s="12">
        <v>1</v>
      </c>
      <c r="I150" s="12">
        <v>0</v>
      </c>
      <c r="J150" s="30">
        <v>1</v>
      </c>
      <c r="K150" s="36">
        <v>0</v>
      </c>
      <c r="L150" s="11">
        <v>1</v>
      </c>
      <c r="M150" s="12">
        <v>0</v>
      </c>
      <c r="N150" s="30">
        <v>1</v>
      </c>
      <c r="O150" s="30">
        <v>0</v>
      </c>
      <c r="P150" s="12">
        <f t="shared" si="5"/>
        <v>0</v>
      </c>
      <c r="R150" s="23">
        <v>13</v>
      </c>
      <c r="S150" s="22" t="str">
        <f>Annexe1!F148</f>
        <v>mental connecté au champ quantique / maîtrise et gestion de l’information</v>
      </c>
      <c r="T150" s="22" t="str">
        <f>Annexe1!G148</f>
        <v>submergé d’informations / dispersion</v>
      </c>
      <c r="Z150" s="3" t="s">
        <v>110</v>
      </c>
      <c r="AA150" s="3" t="s">
        <v>161</v>
      </c>
      <c r="AB150" s="4">
        <v>28</v>
      </c>
      <c r="AC150" s="4">
        <v>1470</v>
      </c>
    </row>
    <row r="151" spans="5:29" ht="14.25" customHeight="1" x14ac:dyDescent="0.25">
      <c r="E151" s="17">
        <v>1</v>
      </c>
      <c r="F151" s="18">
        <v>13</v>
      </c>
      <c r="G151" s="11">
        <f t="shared" si="4"/>
        <v>0</v>
      </c>
      <c r="H151" s="12">
        <v>2</v>
      </c>
      <c r="I151" s="12">
        <v>2</v>
      </c>
      <c r="J151" s="30">
        <v>2</v>
      </c>
      <c r="K151" s="36">
        <v>0</v>
      </c>
      <c r="L151" s="11">
        <v>3</v>
      </c>
      <c r="M151" s="12">
        <v>1</v>
      </c>
      <c r="N151" s="30">
        <v>1</v>
      </c>
      <c r="O151" s="30">
        <v>-2</v>
      </c>
      <c r="P151" s="12">
        <f t="shared" si="5"/>
        <v>1</v>
      </c>
      <c r="R151" s="23">
        <v>13</v>
      </c>
      <c r="S151" s="22" t="str">
        <f>Annexe1!F149</f>
        <v>capacité à synthétiser l'information</v>
      </c>
      <c r="T151" s="22" t="str">
        <f>Annexe1!G149</f>
        <v>mental partant dans tous les sens / mélanger toutes les idées / tous les concepts</v>
      </c>
      <c r="Z151" s="3" t="s">
        <v>110</v>
      </c>
      <c r="AA151" s="3" t="s">
        <v>161</v>
      </c>
      <c r="AB151" s="4">
        <v>28</v>
      </c>
      <c r="AC151" s="4">
        <v>1480</v>
      </c>
    </row>
    <row r="152" spans="5:29" ht="14.25" customHeight="1" x14ac:dyDescent="0.25">
      <c r="E152" s="17">
        <v>1</v>
      </c>
      <c r="F152" s="18">
        <v>13</v>
      </c>
      <c r="G152" s="11">
        <f t="shared" si="4"/>
        <v>0</v>
      </c>
      <c r="H152" s="12">
        <v>2</v>
      </c>
      <c r="I152" s="12">
        <v>4</v>
      </c>
      <c r="J152" s="30">
        <v>3</v>
      </c>
      <c r="K152" s="36">
        <v>1</v>
      </c>
      <c r="L152" s="11">
        <v>-1</v>
      </c>
      <c r="M152" s="12">
        <v>0</v>
      </c>
      <c r="N152" s="30">
        <v>-1</v>
      </c>
      <c r="O152" s="30">
        <v>0</v>
      </c>
      <c r="P152" s="12">
        <f t="shared" si="5"/>
        <v>0</v>
      </c>
      <c r="R152" s="23">
        <v>13</v>
      </c>
      <c r="S152" s="22" t="str">
        <f>Annexe1!F150</f>
        <v>connexion au spirituel / connexion à son moi profond / être paisible</v>
      </c>
      <c r="T152" s="22" t="str">
        <f>Annexe1!G150</f>
        <v>fuite dans la spiritualité</v>
      </c>
      <c r="Z152" s="3" t="s">
        <v>110</v>
      </c>
      <c r="AA152" s="3" t="s">
        <v>161</v>
      </c>
      <c r="AB152" s="4">
        <v>28</v>
      </c>
      <c r="AC152" s="4">
        <v>1490</v>
      </c>
    </row>
    <row r="153" spans="5:29" ht="14.25" customHeight="1" x14ac:dyDescent="0.25">
      <c r="E153" s="17">
        <v>1</v>
      </c>
      <c r="F153" s="18">
        <v>14</v>
      </c>
      <c r="G153" s="11">
        <f t="shared" si="4"/>
        <v>0</v>
      </c>
      <c r="H153" s="12">
        <v>1</v>
      </c>
      <c r="I153" s="12">
        <v>0</v>
      </c>
      <c r="J153" s="30">
        <v>1</v>
      </c>
      <c r="K153" s="36">
        <v>0</v>
      </c>
      <c r="L153" s="11">
        <v>3</v>
      </c>
      <c r="M153" s="12">
        <v>1</v>
      </c>
      <c r="N153" s="30">
        <v>1</v>
      </c>
      <c r="O153" s="30">
        <v>-2</v>
      </c>
      <c r="P153" s="12">
        <f t="shared" si="5"/>
        <v>1</v>
      </c>
      <c r="R153" s="23">
        <v>14</v>
      </c>
      <c r="S153" s="22" t="str">
        <f>Annexe1!F151</f>
        <v>acceptation et intégration du vécu / résilience</v>
      </c>
      <c r="T153" s="22" t="str">
        <f>Annexe1!G151</f>
        <v>résistance aux expériences vécues / ne pas en faire profiter le corps</v>
      </c>
      <c r="Z153" s="3" t="s">
        <v>121</v>
      </c>
      <c r="AA153" s="3" t="s">
        <v>161</v>
      </c>
      <c r="AB153" s="4">
        <v>29</v>
      </c>
      <c r="AC153" s="4">
        <v>1500</v>
      </c>
    </row>
    <row r="154" spans="5:29" ht="14.25" customHeight="1" x14ac:dyDescent="0.25">
      <c r="E154" s="17">
        <v>1</v>
      </c>
      <c r="F154" s="18">
        <v>14</v>
      </c>
      <c r="G154" s="11">
        <f t="shared" si="4"/>
        <v>0</v>
      </c>
      <c r="H154" s="12">
        <v>1</v>
      </c>
      <c r="I154" s="12">
        <v>0</v>
      </c>
      <c r="J154" s="30">
        <v>1</v>
      </c>
      <c r="K154" s="36">
        <v>0</v>
      </c>
      <c r="L154" s="11">
        <v>-1</v>
      </c>
      <c r="M154" s="12">
        <v>0</v>
      </c>
      <c r="N154" s="30">
        <v>-1</v>
      </c>
      <c r="O154" s="30">
        <v>0</v>
      </c>
      <c r="P154" s="12">
        <f t="shared" si="5"/>
        <v>0</v>
      </c>
      <c r="R154" s="23">
        <v>14</v>
      </c>
      <c r="S154" s="22" t="str">
        <f>Annexe1!F152</f>
        <v>intelligence du corps / confiance dans le corps / maîtrise de la régénération</v>
      </c>
      <c r="T154" s="22" t="str">
        <f>Annexe1!G152</f>
        <v>ne pas respecter les limites de son corps / négliger les besoins du corps</v>
      </c>
      <c r="Z154" s="3" t="s">
        <v>121</v>
      </c>
      <c r="AA154" s="3" t="s">
        <v>161</v>
      </c>
      <c r="AB154" s="4">
        <v>29</v>
      </c>
      <c r="AC154" s="4">
        <v>1510</v>
      </c>
    </row>
    <row r="155" spans="5:29" ht="14.25" customHeight="1" x14ac:dyDescent="0.25">
      <c r="E155" s="17">
        <v>1</v>
      </c>
      <c r="F155" s="18">
        <v>14</v>
      </c>
      <c r="G155" s="11">
        <f t="shared" si="4"/>
        <v>0</v>
      </c>
      <c r="H155" s="12">
        <v>1</v>
      </c>
      <c r="I155" s="12">
        <v>0</v>
      </c>
      <c r="J155" s="30">
        <v>1</v>
      </c>
      <c r="K155" s="36">
        <v>0</v>
      </c>
      <c r="L155" s="11">
        <v>1</v>
      </c>
      <c r="M155" s="12">
        <v>0</v>
      </c>
      <c r="N155" s="30">
        <v>1</v>
      </c>
      <c r="O155" s="30">
        <v>0</v>
      </c>
      <c r="P155" s="12">
        <f t="shared" si="5"/>
        <v>0</v>
      </c>
      <c r="R155" s="23">
        <v>14</v>
      </c>
      <c r="S155" s="22" t="str">
        <f>Annexe1!F153</f>
        <v>écoute du cœur / être un leader charismatique</v>
      </c>
      <c r="T155" s="22" t="str">
        <f>Annexe1!G153</f>
        <v>négliger les besoins du cœur / diriger les autres sans cœur</v>
      </c>
      <c r="Z155" s="3" t="s">
        <v>121</v>
      </c>
      <c r="AA155" s="3" t="s">
        <v>161</v>
      </c>
      <c r="AB155" s="4">
        <v>29</v>
      </c>
      <c r="AC155" s="4">
        <v>1520</v>
      </c>
    </row>
    <row r="156" spans="5:29" ht="14.25" customHeight="1" x14ac:dyDescent="0.25">
      <c r="E156" s="17">
        <v>1</v>
      </c>
      <c r="F156" s="18">
        <v>14</v>
      </c>
      <c r="G156" s="11">
        <f t="shared" si="4"/>
        <v>1</v>
      </c>
      <c r="H156" s="12">
        <v>-3</v>
      </c>
      <c r="I156" s="12">
        <v>1</v>
      </c>
      <c r="J156" s="30">
        <v>-2</v>
      </c>
      <c r="K156" s="36">
        <v>1</v>
      </c>
      <c r="L156" s="11">
        <v>-2</v>
      </c>
      <c r="M156" s="12">
        <v>5</v>
      </c>
      <c r="N156" s="30">
        <v>-3</v>
      </c>
      <c r="O156" s="30">
        <v>-1</v>
      </c>
      <c r="P156" s="12">
        <f t="shared" si="5"/>
        <v>0</v>
      </c>
      <c r="R156" s="23">
        <v>14</v>
      </c>
      <c r="S156" s="22" t="str">
        <f>Annexe1!F154</f>
        <v>capacité à se remettre en question / à faire un "reset" / mourir à soi-même et renaître</v>
      </c>
      <c r="T156" s="22" t="str">
        <f>Annexe1!G154</f>
        <v>besoin de se sentir vivant par peur ou refus de la mort / ou du vide existentiel</v>
      </c>
      <c r="Z156" s="3" t="s">
        <v>121</v>
      </c>
      <c r="AA156" s="3" t="s">
        <v>161</v>
      </c>
      <c r="AB156" s="4">
        <v>29</v>
      </c>
      <c r="AC156" s="4">
        <v>1530</v>
      </c>
    </row>
    <row r="157" spans="5:29" ht="14.25" customHeight="1" x14ac:dyDescent="0.25">
      <c r="E157" s="17">
        <v>1</v>
      </c>
      <c r="F157" s="18">
        <v>15</v>
      </c>
      <c r="G157" s="11">
        <f t="shared" si="4"/>
        <v>1</v>
      </c>
      <c r="H157" s="12">
        <v>-5</v>
      </c>
      <c r="I157" s="12">
        <v>1</v>
      </c>
      <c r="J157" s="30">
        <v>-2</v>
      </c>
      <c r="K157" s="36">
        <v>3</v>
      </c>
      <c r="L157" s="11">
        <v>0</v>
      </c>
      <c r="M157" s="12">
        <v>0</v>
      </c>
      <c r="N157" s="30">
        <v>1</v>
      </c>
      <c r="O157" s="30">
        <v>1</v>
      </c>
      <c r="P157" s="12">
        <f t="shared" si="5"/>
        <v>0</v>
      </c>
      <c r="R157" s="23">
        <v>15</v>
      </c>
      <c r="S157" s="22" t="str">
        <f>Annexe1!F155</f>
        <v>sortir des conditionnements / maîtrise des limites / percevoir la direction adéquate</v>
      </c>
      <c r="T157" s="22" t="str">
        <f>Annexe1!G155</f>
        <v>besoin de repousser les limites / de se dépasser</v>
      </c>
      <c r="Z157" s="3" t="s">
        <v>125</v>
      </c>
      <c r="AA157" s="3" t="s">
        <v>170</v>
      </c>
      <c r="AB157" s="4">
        <v>30</v>
      </c>
      <c r="AC157" s="4">
        <v>1540</v>
      </c>
    </row>
    <row r="158" spans="5:29" ht="14.25" customHeight="1" x14ac:dyDescent="0.25">
      <c r="E158" s="17">
        <v>1</v>
      </c>
      <c r="F158" s="18">
        <v>15</v>
      </c>
      <c r="G158" s="11">
        <f t="shared" si="4"/>
        <v>0</v>
      </c>
      <c r="H158" s="12">
        <v>-2</v>
      </c>
      <c r="I158" s="12">
        <v>1</v>
      </c>
      <c r="J158" s="30">
        <v>-1</v>
      </c>
      <c r="K158" s="36">
        <v>1</v>
      </c>
      <c r="L158" s="11">
        <v>-5</v>
      </c>
      <c r="M158" s="12">
        <v>1</v>
      </c>
      <c r="N158" s="30">
        <v>-2</v>
      </c>
      <c r="O158" s="30">
        <v>3</v>
      </c>
      <c r="P158" s="12">
        <f t="shared" si="5"/>
        <v>1</v>
      </c>
      <c r="R158" s="23">
        <v>15</v>
      </c>
      <c r="S158" s="22" t="str">
        <f>Annexe1!F156</f>
        <v>certitude dans ce que perçoit le corps / présent dans son corps / être soi-même</v>
      </c>
      <c r="T158" s="22" t="str">
        <f>Annexe1!G156</f>
        <v>se sentir exister / vouloir se faire remarquer / attirer l'attention</v>
      </c>
      <c r="Z158" s="3" t="s">
        <v>125</v>
      </c>
      <c r="AA158" s="3" t="s">
        <v>170</v>
      </c>
      <c r="AB158" s="4">
        <v>30</v>
      </c>
      <c r="AC158" s="4">
        <v>1550</v>
      </c>
    </row>
    <row r="159" spans="5:29" ht="14.25" customHeight="1" x14ac:dyDescent="0.25">
      <c r="E159" s="17">
        <v>2</v>
      </c>
      <c r="F159" s="18">
        <v>1</v>
      </c>
      <c r="G159" s="11">
        <f t="shared" si="4"/>
        <v>2</v>
      </c>
      <c r="H159" s="12">
        <v>9</v>
      </c>
      <c r="I159" s="12">
        <v>1</v>
      </c>
      <c r="J159" s="30">
        <v>2</v>
      </c>
      <c r="K159" s="36">
        <v>-7</v>
      </c>
      <c r="L159" s="11">
        <v>-3</v>
      </c>
      <c r="M159" s="12">
        <v>5</v>
      </c>
      <c r="N159" s="30">
        <v>-4</v>
      </c>
      <c r="O159" s="30">
        <v>-1</v>
      </c>
      <c r="P159" s="12">
        <f t="shared" si="5"/>
        <v>1</v>
      </c>
      <c r="R159" s="23">
        <v>1</v>
      </c>
      <c r="S159" s="22" t="str">
        <f>Annexe1!F157</f>
        <v>percevoir au-delà des apparences / reliance spirituelle / équilibrer sur tous les plans</v>
      </c>
      <c r="T159" s="22" t="str">
        <f>Annexe1!G157</f>
        <v>percevoir tout ce qui dérange / mise en évidence des résistances et des incohérences</v>
      </c>
      <c r="Z159" s="3" t="s">
        <v>9</v>
      </c>
      <c r="AA159" s="3" t="s">
        <v>170</v>
      </c>
      <c r="AB159" s="4">
        <v>31</v>
      </c>
      <c r="AC159" s="4">
        <v>1560</v>
      </c>
    </row>
    <row r="160" spans="5:29" ht="14.25" customHeight="1" x14ac:dyDescent="0.25">
      <c r="E160" s="17">
        <v>2</v>
      </c>
      <c r="F160" s="18">
        <v>1</v>
      </c>
      <c r="G160" s="11">
        <f t="shared" si="4"/>
        <v>1</v>
      </c>
      <c r="H160" s="12">
        <v>-3</v>
      </c>
      <c r="I160" s="12">
        <v>2</v>
      </c>
      <c r="J160" s="30">
        <v>-3</v>
      </c>
      <c r="K160" s="36">
        <v>0</v>
      </c>
      <c r="L160" s="11">
        <v>0</v>
      </c>
      <c r="M160" s="12">
        <v>0</v>
      </c>
      <c r="N160" s="30">
        <v>-3</v>
      </c>
      <c r="O160" s="30">
        <v>-3</v>
      </c>
      <c r="P160" s="12">
        <f t="shared" si="5"/>
        <v>0</v>
      </c>
      <c r="R160" s="23">
        <v>1</v>
      </c>
      <c r="S160" s="22" t="str">
        <f>Annexe1!F158</f>
        <v>savoir observer / décoder et transformer les informations dans le corps ou la matière</v>
      </c>
      <c r="T160" s="22" t="str">
        <f>Annexe1!G158</f>
        <v>résistance avant de passer à un autre palier de conscience / vouloir changer les autres</v>
      </c>
      <c r="Z160" s="3" t="s">
        <v>9</v>
      </c>
      <c r="AA160" s="3" t="s">
        <v>170</v>
      </c>
      <c r="AB160" s="4">
        <v>31</v>
      </c>
      <c r="AC160" s="4">
        <v>1570</v>
      </c>
    </row>
    <row r="161" spans="5:29" ht="14.25" customHeight="1" x14ac:dyDescent="0.25">
      <c r="E161" s="17">
        <v>2</v>
      </c>
      <c r="F161" s="18">
        <v>2</v>
      </c>
      <c r="G161" s="11">
        <f t="shared" si="4"/>
        <v>2</v>
      </c>
      <c r="H161" s="12">
        <v>-9</v>
      </c>
      <c r="I161" s="12">
        <v>1</v>
      </c>
      <c r="J161" s="30">
        <v>-2</v>
      </c>
      <c r="K161" s="36">
        <v>7</v>
      </c>
      <c r="L161" s="11">
        <v>6</v>
      </c>
      <c r="M161" s="12">
        <v>1</v>
      </c>
      <c r="N161" s="30">
        <v>3</v>
      </c>
      <c r="O161" s="30">
        <v>-3</v>
      </c>
      <c r="P161" s="12">
        <f t="shared" si="5"/>
        <v>1</v>
      </c>
      <c r="R161" s="23">
        <v>2</v>
      </c>
      <c r="S161" s="22" t="str">
        <f>Annexe1!F159</f>
        <v>autonomie énergétique vis à vis des autres</v>
      </c>
      <c r="T161" s="22" t="str">
        <f>Annexe1!G159</f>
        <v>fuite en avant / tensions vis à vis des autres</v>
      </c>
      <c r="Z161" s="3" t="s">
        <v>20</v>
      </c>
      <c r="AA161" s="3" t="s">
        <v>172</v>
      </c>
      <c r="AB161" s="4">
        <v>32</v>
      </c>
      <c r="AC161" s="4">
        <v>1580</v>
      </c>
    </row>
    <row r="162" spans="5:29" ht="14.25" customHeight="1" x14ac:dyDescent="0.25">
      <c r="E162" s="17">
        <v>2</v>
      </c>
      <c r="F162" s="18">
        <v>2</v>
      </c>
      <c r="G162" s="11">
        <f t="shared" si="4"/>
        <v>0</v>
      </c>
      <c r="H162" s="12">
        <v>2</v>
      </c>
      <c r="I162" s="12">
        <v>4</v>
      </c>
      <c r="J162" s="30">
        <v>3</v>
      </c>
      <c r="K162" s="36">
        <v>1</v>
      </c>
      <c r="L162" s="11">
        <v>4</v>
      </c>
      <c r="M162" s="12">
        <v>2</v>
      </c>
      <c r="N162" s="30">
        <v>4</v>
      </c>
      <c r="O162" s="30">
        <v>0</v>
      </c>
      <c r="P162" s="12">
        <f t="shared" si="5"/>
        <v>1</v>
      </c>
      <c r="R162" s="23">
        <v>2</v>
      </c>
      <c r="S162" s="22" t="str">
        <f>Annexe1!F160</f>
        <v>capacité à répondre à ses besoins sur n'importe quel plan</v>
      </c>
      <c r="T162" s="22" t="str">
        <f>Annexe1!G160</f>
        <v>envie de répondre immédiatement à tout besoin</v>
      </c>
      <c r="Z162" s="3" t="s">
        <v>20</v>
      </c>
      <c r="AA162" s="3" t="s">
        <v>172</v>
      </c>
      <c r="AB162" s="4">
        <v>32</v>
      </c>
      <c r="AC162" s="4">
        <v>1590</v>
      </c>
    </row>
    <row r="163" spans="5:29" ht="14.25" customHeight="1" x14ac:dyDescent="0.25">
      <c r="E163" s="17">
        <v>2</v>
      </c>
      <c r="F163" s="18">
        <v>3</v>
      </c>
      <c r="G163" s="11">
        <f t="shared" si="4"/>
        <v>2</v>
      </c>
      <c r="H163" s="12">
        <v>-9</v>
      </c>
      <c r="I163" s="12">
        <v>1</v>
      </c>
      <c r="J163" s="30">
        <v>-6</v>
      </c>
      <c r="K163" s="36">
        <v>3</v>
      </c>
      <c r="L163" s="11">
        <v>-6</v>
      </c>
      <c r="M163" s="12">
        <v>2</v>
      </c>
      <c r="N163" s="30">
        <v>-6</v>
      </c>
      <c r="O163" s="30">
        <v>0</v>
      </c>
      <c r="P163" s="12">
        <f t="shared" si="5"/>
        <v>1</v>
      </c>
      <c r="R163" s="23">
        <v>3</v>
      </c>
      <c r="S163" s="22" t="str">
        <f>Annexe1!F161</f>
        <v>être en syntonie / en phase avec le tout</v>
      </c>
      <c r="T163" s="22" t="str">
        <f>Annexe1!G161</f>
        <v>se sentir agressé par tout</v>
      </c>
      <c r="Z163" s="3" t="s">
        <v>22</v>
      </c>
      <c r="AA163" s="3" t="s">
        <v>172</v>
      </c>
      <c r="AB163" s="4">
        <v>33</v>
      </c>
      <c r="AC163" s="4">
        <v>1600</v>
      </c>
    </row>
    <row r="164" spans="5:29" ht="14.25" customHeight="1" x14ac:dyDescent="0.25">
      <c r="E164" s="17">
        <v>2</v>
      </c>
      <c r="F164" s="18">
        <v>3</v>
      </c>
      <c r="G164" s="11">
        <f t="shared" si="4"/>
        <v>1</v>
      </c>
      <c r="H164" s="12">
        <v>-7</v>
      </c>
      <c r="I164" s="12">
        <v>1</v>
      </c>
      <c r="J164" s="30">
        <v>-6</v>
      </c>
      <c r="K164" s="36">
        <v>1</v>
      </c>
      <c r="L164" s="11">
        <v>6</v>
      </c>
      <c r="M164" s="12">
        <v>2</v>
      </c>
      <c r="N164" s="30">
        <v>6</v>
      </c>
      <c r="O164" s="30">
        <v>0</v>
      </c>
      <c r="P164" s="12">
        <f t="shared" si="5"/>
        <v>1</v>
      </c>
      <c r="R164" s="23">
        <v>3</v>
      </c>
      <c r="S164" s="22" t="str">
        <f>Annexe1!F162</f>
        <v>capacité à se sentir relié à tout / amour universel / silence intérieur</v>
      </c>
      <c r="T164" s="22" t="str">
        <f>Annexe1!G162</f>
        <v>aller jusqu’au bout sans se préoccuper des obstacles / être en lutte contre le monde</v>
      </c>
      <c r="Z164" s="3" t="s">
        <v>22</v>
      </c>
      <c r="AA164" s="3" t="s">
        <v>172</v>
      </c>
      <c r="AB164" s="4">
        <v>33</v>
      </c>
      <c r="AC164" s="4">
        <v>1610</v>
      </c>
    </row>
    <row r="165" spans="5:29" ht="14.25" customHeight="1" x14ac:dyDescent="0.25">
      <c r="E165" s="17">
        <v>2</v>
      </c>
      <c r="F165" s="18">
        <v>4</v>
      </c>
      <c r="G165" s="11">
        <f t="shared" si="4"/>
        <v>2</v>
      </c>
      <c r="H165" s="12">
        <v>-8</v>
      </c>
      <c r="I165" s="12">
        <v>1</v>
      </c>
      <c r="J165" s="30">
        <v>-6</v>
      </c>
      <c r="K165" s="36">
        <v>2</v>
      </c>
      <c r="L165" s="11">
        <v>-13</v>
      </c>
      <c r="M165" s="12">
        <v>1</v>
      </c>
      <c r="N165" s="30">
        <v>-7</v>
      </c>
      <c r="O165" s="30">
        <v>6</v>
      </c>
      <c r="P165" s="12">
        <f t="shared" si="5"/>
        <v>3</v>
      </c>
      <c r="R165" s="23">
        <v>4</v>
      </c>
      <c r="S165" s="22" t="str">
        <f>Annexe1!F163</f>
        <v>détermination et force intérieure / répondre à ses besoins sur tous les plans</v>
      </c>
      <c r="T165" s="22" t="str">
        <f>Annexe1!G163</f>
        <v>besoin d’être le pouvoir décisionnel sur soi / les autres et la matière / d'être un leader</v>
      </c>
      <c r="Z165" s="3" t="s">
        <v>24</v>
      </c>
      <c r="AA165" s="3" t="s">
        <v>172</v>
      </c>
      <c r="AB165" s="4">
        <v>34</v>
      </c>
      <c r="AC165" s="4">
        <v>1620</v>
      </c>
    </row>
    <row r="166" spans="5:29" ht="14.25" customHeight="1" x14ac:dyDescent="0.25">
      <c r="E166" s="17">
        <v>2</v>
      </c>
      <c r="F166" s="18">
        <v>4</v>
      </c>
      <c r="G166" s="11">
        <f t="shared" si="4"/>
        <v>2</v>
      </c>
      <c r="H166" s="12">
        <v>8</v>
      </c>
      <c r="I166" s="12">
        <v>4</v>
      </c>
      <c r="J166" s="30">
        <v>9</v>
      </c>
      <c r="K166" s="36">
        <v>1</v>
      </c>
      <c r="L166" s="11">
        <v>11</v>
      </c>
      <c r="M166" s="12">
        <v>2</v>
      </c>
      <c r="N166" s="30">
        <v>11</v>
      </c>
      <c r="O166" s="30">
        <v>0</v>
      </c>
      <c r="P166" s="12">
        <f t="shared" si="5"/>
        <v>2</v>
      </c>
      <c r="R166" s="23">
        <v>4</v>
      </c>
      <c r="S166" s="22" t="str">
        <f>Annexe1!F164</f>
        <v xml:space="preserve"> capacité à voyager et à se repérer dans les différents plans de conscience</v>
      </c>
      <c r="T166" s="22" t="str">
        <f>Annexe1!G164</f>
        <v>confusion sur le plan mental et spirituel / déviance / naïveté</v>
      </c>
      <c r="Z166" s="3" t="s">
        <v>24</v>
      </c>
      <c r="AA166" s="3" t="s">
        <v>172</v>
      </c>
      <c r="AB166" s="4">
        <v>34</v>
      </c>
      <c r="AC166" s="4">
        <v>1630</v>
      </c>
    </row>
    <row r="167" spans="5:29" ht="14.25" customHeight="1" x14ac:dyDescent="0.25">
      <c r="E167" s="17">
        <v>2</v>
      </c>
      <c r="F167" s="18">
        <v>5</v>
      </c>
      <c r="G167" s="11">
        <f t="shared" si="4"/>
        <v>2</v>
      </c>
      <c r="H167" s="12">
        <v>-12</v>
      </c>
      <c r="I167" s="12">
        <v>1</v>
      </c>
      <c r="J167" s="30">
        <v>-8</v>
      </c>
      <c r="K167" s="36">
        <v>4</v>
      </c>
      <c r="L167" s="11">
        <v>2</v>
      </c>
      <c r="M167" s="12">
        <v>4</v>
      </c>
      <c r="N167" s="30">
        <v>4</v>
      </c>
      <c r="O167" s="30">
        <v>2</v>
      </c>
      <c r="P167" s="12">
        <f t="shared" si="5"/>
        <v>0</v>
      </c>
      <c r="R167" s="23">
        <v>5</v>
      </c>
      <c r="S167" s="22" t="str">
        <f>Annexe1!F165</f>
        <v>n'agir que si c'est utile / disponibilité / non implication émotionnelle</v>
      </c>
      <c r="T167" s="22" t="str">
        <f>Annexe1!G165</f>
        <v>dépasser les limites / s'épuiser inutilement</v>
      </c>
      <c r="Z167" s="3" t="s">
        <v>27</v>
      </c>
      <c r="AA167" s="3" t="s">
        <v>172</v>
      </c>
      <c r="AB167" s="4">
        <v>35</v>
      </c>
      <c r="AC167" s="4">
        <v>1640</v>
      </c>
    </row>
    <row r="168" spans="5:29" ht="14.25" customHeight="1" x14ac:dyDescent="0.25">
      <c r="E168" s="17">
        <v>2</v>
      </c>
      <c r="F168" s="18">
        <v>5</v>
      </c>
      <c r="G168" s="11">
        <f t="shared" si="4"/>
        <v>3</v>
      </c>
      <c r="H168" s="12">
        <v>13</v>
      </c>
      <c r="I168" s="12">
        <v>1</v>
      </c>
      <c r="J168" s="30">
        <v>7</v>
      </c>
      <c r="K168" s="36">
        <v>-6</v>
      </c>
      <c r="L168" s="11">
        <v>7</v>
      </c>
      <c r="M168" s="12">
        <v>1</v>
      </c>
      <c r="N168" s="30">
        <v>6</v>
      </c>
      <c r="O168" s="30">
        <v>-1</v>
      </c>
      <c r="P168" s="12">
        <f t="shared" si="5"/>
        <v>1</v>
      </c>
      <c r="R168" s="23">
        <v>5</v>
      </c>
      <c r="S168" s="22" t="str">
        <f>Annexe1!F166</f>
        <v>être prêt / disponible pour des actions utiles</v>
      </c>
      <c r="T168" s="22" t="str">
        <f>Annexe1!G166</f>
        <v>se mettre la pression pour des actions inutiles / être aux aguets / stressé</v>
      </c>
      <c r="Z168" s="3" t="s">
        <v>27</v>
      </c>
      <c r="AA168" s="3" t="s">
        <v>172</v>
      </c>
      <c r="AB168" s="4">
        <v>35</v>
      </c>
      <c r="AC168" s="4">
        <v>1650</v>
      </c>
    </row>
    <row r="169" spans="5:29" ht="14.25" customHeight="1" x14ac:dyDescent="0.25">
      <c r="E169" s="17">
        <v>2</v>
      </c>
      <c r="F169" s="18">
        <v>6</v>
      </c>
      <c r="G169" s="11">
        <f t="shared" si="4"/>
        <v>4</v>
      </c>
      <c r="H169" s="12">
        <v>-21</v>
      </c>
      <c r="I169" s="12">
        <v>1</v>
      </c>
      <c r="J169" s="30">
        <v>-10</v>
      </c>
      <c r="K169" s="36">
        <v>11</v>
      </c>
      <c r="L169" s="11">
        <v>-10</v>
      </c>
      <c r="M169" s="12">
        <v>5</v>
      </c>
      <c r="N169" s="30">
        <v>-11</v>
      </c>
      <c r="O169" s="30">
        <v>-1</v>
      </c>
      <c r="P169" s="12">
        <f t="shared" si="5"/>
        <v>2</v>
      </c>
      <c r="R169" s="23">
        <v>6</v>
      </c>
      <c r="S169" s="22" t="str">
        <f>Annexe1!F167</f>
        <v>agir en fonction de ce que l'on est</v>
      </c>
      <c r="T169" s="22" t="str">
        <f>Annexe1!G167</f>
        <v>esprit de provocation</v>
      </c>
      <c r="Z169" s="3" t="s">
        <v>32</v>
      </c>
      <c r="AA169" s="3" t="s">
        <v>172</v>
      </c>
      <c r="AB169" s="4">
        <v>36</v>
      </c>
      <c r="AC169" s="4">
        <v>1660</v>
      </c>
    </row>
    <row r="170" spans="5:29" ht="14.25" customHeight="1" x14ac:dyDescent="0.25">
      <c r="E170" s="17">
        <v>2</v>
      </c>
      <c r="F170" s="18">
        <v>6</v>
      </c>
      <c r="G170" s="11">
        <f t="shared" si="4"/>
        <v>1</v>
      </c>
      <c r="H170" s="12">
        <v>6</v>
      </c>
      <c r="I170" s="12">
        <v>4</v>
      </c>
      <c r="J170" s="30">
        <v>9</v>
      </c>
      <c r="K170" s="36">
        <v>3</v>
      </c>
      <c r="L170" s="11">
        <v>11</v>
      </c>
      <c r="M170" s="12">
        <v>1</v>
      </c>
      <c r="N170" s="30">
        <v>10</v>
      </c>
      <c r="O170" s="30">
        <v>-1</v>
      </c>
      <c r="P170" s="12">
        <f t="shared" si="5"/>
        <v>2</v>
      </c>
      <c r="R170" s="23">
        <v>6</v>
      </c>
      <c r="S170" s="22" t="str">
        <f>Annexe1!F168</f>
        <v>ressentir fortement les sons dans son corps / sensible à la musique</v>
      </c>
      <c r="T170" s="22" t="str">
        <f>Annexe1!G168</f>
        <v>amplification des perceptions externes de tous les sens</v>
      </c>
      <c r="Z170" s="3" t="s">
        <v>32</v>
      </c>
      <c r="AA170" s="3" t="s">
        <v>172</v>
      </c>
      <c r="AB170" s="4">
        <v>36</v>
      </c>
      <c r="AC170" s="4">
        <v>1670</v>
      </c>
    </row>
    <row r="171" spans="5:29" ht="14.25" customHeight="1" x14ac:dyDescent="0.25">
      <c r="E171" s="17">
        <v>2</v>
      </c>
      <c r="F171" s="18">
        <v>7</v>
      </c>
      <c r="G171" s="11">
        <f t="shared" si="4"/>
        <v>1</v>
      </c>
      <c r="H171" s="12">
        <v>3</v>
      </c>
      <c r="I171" s="12">
        <v>4</v>
      </c>
      <c r="J171" s="30">
        <v>8</v>
      </c>
      <c r="K171" s="36">
        <v>5</v>
      </c>
      <c r="L171" s="11">
        <v>6</v>
      </c>
      <c r="M171" s="12">
        <v>4</v>
      </c>
      <c r="N171" s="30">
        <v>9</v>
      </c>
      <c r="O171" s="30">
        <v>3</v>
      </c>
      <c r="P171" s="12">
        <f t="shared" si="5"/>
        <v>1</v>
      </c>
      <c r="R171" s="23">
        <v>7</v>
      </c>
      <c r="S171" s="22" t="str">
        <f>Annexe1!F169</f>
        <v>s'adapter à la façon de penser des autres / écoute des autres au-delà des paroles</v>
      </c>
      <c r="T171" s="22" t="str">
        <f>Annexe1!G169</f>
        <v>refus de penser comme les autres / esprit rebelle</v>
      </c>
      <c r="Z171" s="3" t="s">
        <v>40</v>
      </c>
      <c r="AA171" s="3" t="s">
        <v>172</v>
      </c>
      <c r="AB171" s="4">
        <v>37</v>
      </c>
      <c r="AC171" s="4">
        <v>1680</v>
      </c>
    </row>
    <row r="172" spans="5:29" ht="14.25" customHeight="1" x14ac:dyDescent="0.25">
      <c r="E172" s="17">
        <v>2</v>
      </c>
      <c r="F172" s="18">
        <v>7</v>
      </c>
      <c r="G172" s="11">
        <f t="shared" si="4"/>
        <v>2</v>
      </c>
      <c r="H172" s="12">
        <v>11</v>
      </c>
      <c r="I172" s="12">
        <v>4</v>
      </c>
      <c r="J172" s="30">
        <v>18</v>
      </c>
      <c r="K172" s="36">
        <v>7</v>
      </c>
      <c r="L172" s="11">
        <v>3</v>
      </c>
      <c r="M172" s="12">
        <v>4</v>
      </c>
      <c r="N172" s="30">
        <v>20</v>
      </c>
      <c r="O172" s="30">
        <v>17</v>
      </c>
      <c r="P172" s="12">
        <f t="shared" si="5"/>
        <v>1</v>
      </c>
      <c r="R172" s="23">
        <v>7</v>
      </c>
      <c r="S172" s="22" t="str">
        <f>Annexe1!F170</f>
        <v>auto-dérision et enthousiasme / légèreté de l'être / savoir dédramatiser / rire de tout</v>
      </c>
      <c r="T172" s="22" t="str">
        <f>Annexe1!G170</f>
        <v>trop d'obligations / submergé d'informations / avoir des éclairs de génie</v>
      </c>
      <c r="Z172" s="3" t="s">
        <v>40</v>
      </c>
      <c r="AA172" s="3" t="s">
        <v>172</v>
      </c>
      <c r="AB172" s="4">
        <v>37</v>
      </c>
      <c r="AC172" s="4">
        <v>1690</v>
      </c>
    </row>
    <row r="173" spans="5:29" ht="14.25" customHeight="1" x14ac:dyDescent="0.25">
      <c r="E173" s="17">
        <v>2</v>
      </c>
      <c r="F173" s="18">
        <v>8</v>
      </c>
      <c r="G173" s="11">
        <f t="shared" si="4"/>
        <v>3</v>
      </c>
      <c r="H173" s="12">
        <v>-16</v>
      </c>
      <c r="I173" s="12">
        <v>1</v>
      </c>
      <c r="J173" s="30">
        <v>-6</v>
      </c>
      <c r="K173" s="36">
        <v>10</v>
      </c>
      <c r="L173" s="11">
        <v>7</v>
      </c>
      <c r="M173" s="12">
        <v>1</v>
      </c>
      <c r="N173" s="30">
        <v>5</v>
      </c>
      <c r="O173" s="30">
        <v>-2</v>
      </c>
      <c r="P173" s="12">
        <f t="shared" si="5"/>
        <v>1</v>
      </c>
      <c r="R173" s="23">
        <v>8</v>
      </c>
      <c r="S173" s="22" t="str">
        <f>Annexe1!F171</f>
        <v>esprit et mental au service du corps</v>
      </c>
      <c r="T173" s="22" t="str">
        <f>Annexe1!G171</f>
        <v>souffrir pour se sentir exister / générer des douleurs inutiles / détruire pour exister</v>
      </c>
      <c r="Z173" s="3" t="s">
        <v>146</v>
      </c>
      <c r="AA173" s="3" t="s">
        <v>187</v>
      </c>
      <c r="AB173" s="4">
        <v>38</v>
      </c>
      <c r="AC173" s="4">
        <v>1700</v>
      </c>
    </row>
    <row r="174" spans="5:29" ht="14.25" customHeight="1" x14ac:dyDescent="0.25">
      <c r="E174" s="17">
        <v>2</v>
      </c>
      <c r="F174" s="18">
        <v>8</v>
      </c>
      <c r="G174" s="11">
        <f t="shared" si="4"/>
        <v>1</v>
      </c>
      <c r="H174" s="12">
        <v>-6</v>
      </c>
      <c r="I174" s="12">
        <v>5</v>
      </c>
      <c r="J174" s="30">
        <v>6</v>
      </c>
      <c r="K174" s="36">
        <v>12</v>
      </c>
      <c r="L174" s="11">
        <v>9</v>
      </c>
      <c r="M174" s="12">
        <v>4</v>
      </c>
      <c r="N174" s="30">
        <v>11</v>
      </c>
      <c r="O174" s="30">
        <v>2</v>
      </c>
      <c r="P174" s="12">
        <f t="shared" si="5"/>
        <v>2</v>
      </c>
      <c r="R174" s="23">
        <v>8</v>
      </c>
      <c r="S174" s="22" t="str">
        <f>Annexe1!F172</f>
        <v>enthousiasme de création / vivre pleinement</v>
      </c>
      <c r="T174" s="22" t="str">
        <f>Annexe1!G172</f>
        <v>se sentir obligé / vivre de la contrariété et des frustrations</v>
      </c>
      <c r="Z174" s="3" t="s">
        <v>146</v>
      </c>
      <c r="AA174" s="3" t="s">
        <v>187</v>
      </c>
      <c r="AB174" s="4">
        <v>38</v>
      </c>
      <c r="AC174" s="4">
        <v>1710</v>
      </c>
    </row>
    <row r="175" spans="5:29" ht="14.25" customHeight="1" x14ac:dyDescent="0.25">
      <c r="E175" s="17">
        <v>2</v>
      </c>
      <c r="F175" s="18">
        <v>9</v>
      </c>
      <c r="G175" s="11">
        <f t="shared" si="4"/>
        <v>3</v>
      </c>
      <c r="H175" s="12">
        <v>-13</v>
      </c>
      <c r="I175" s="12">
        <v>1</v>
      </c>
      <c r="J175" s="30">
        <v>-5</v>
      </c>
      <c r="K175" s="36">
        <v>8</v>
      </c>
      <c r="L175" s="11">
        <v>0</v>
      </c>
      <c r="M175" s="12">
        <v>0</v>
      </c>
      <c r="N175" s="30">
        <v>6</v>
      </c>
      <c r="O175" s="30">
        <v>6</v>
      </c>
      <c r="P175" s="12">
        <f t="shared" si="5"/>
        <v>0</v>
      </c>
      <c r="R175" s="23">
        <v>9</v>
      </c>
      <c r="S175" s="22" t="str">
        <f>Annexe1!F173</f>
        <v>autosuffisance / spontanéité / suivre l'ordre naturel des choses / être heureux</v>
      </c>
      <c r="T175" s="22" t="str">
        <f>Annexe1!G173</f>
        <v>résistance face à l'ordre inutile et imposé / s'imposer des règles et des contraintes</v>
      </c>
      <c r="Z175" s="3" t="s">
        <v>65</v>
      </c>
      <c r="AA175" s="3" t="s">
        <v>187</v>
      </c>
      <c r="AB175" s="4">
        <v>39</v>
      </c>
      <c r="AC175" s="4">
        <v>1720</v>
      </c>
    </row>
    <row r="176" spans="5:29" ht="14.25" customHeight="1" x14ac:dyDescent="0.25">
      <c r="E176" s="17">
        <v>2</v>
      </c>
      <c r="F176" s="18">
        <v>9</v>
      </c>
      <c r="G176" s="11">
        <f t="shared" si="4"/>
        <v>0</v>
      </c>
      <c r="H176" s="12">
        <v>0</v>
      </c>
      <c r="I176" s="12">
        <v>0</v>
      </c>
      <c r="J176" s="30">
        <v>-6</v>
      </c>
      <c r="K176" s="36">
        <v>-6</v>
      </c>
      <c r="L176" s="11">
        <v>-5</v>
      </c>
      <c r="M176" s="12">
        <v>5</v>
      </c>
      <c r="N176" s="30">
        <v>-6</v>
      </c>
      <c r="O176" s="30">
        <v>-1</v>
      </c>
      <c r="P176" s="12">
        <f t="shared" si="5"/>
        <v>1</v>
      </c>
      <c r="R176" s="23">
        <v>9</v>
      </c>
      <c r="S176" s="22" t="str">
        <f>Annexe1!F174</f>
        <v>capacité à laisser les émotions traverser le corps / fluidité émotionnelle / résilience</v>
      </c>
      <c r="T176" s="22" t="str">
        <f>Annexe1!G174</f>
        <v>générer des tensions / résister aux émotions</v>
      </c>
      <c r="Z176" s="3" t="s">
        <v>65</v>
      </c>
      <c r="AA176" s="3" t="s">
        <v>187</v>
      </c>
      <c r="AB176" s="4">
        <v>39</v>
      </c>
      <c r="AC176" s="4">
        <v>1730</v>
      </c>
    </row>
    <row r="177" spans="5:29" ht="14.25" customHeight="1" x14ac:dyDescent="0.25">
      <c r="E177" s="17">
        <v>2</v>
      </c>
      <c r="F177" s="18">
        <v>10</v>
      </c>
      <c r="G177" s="11">
        <f t="shared" si="4"/>
        <v>1</v>
      </c>
      <c r="H177" s="12">
        <v>4</v>
      </c>
      <c r="I177" s="12">
        <v>4</v>
      </c>
      <c r="J177" s="30">
        <v>10</v>
      </c>
      <c r="K177" s="36">
        <v>6</v>
      </c>
      <c r="L177" s="11">
        <v>8</v>
      </c>
      <c r="M177" s="12">
        <v>4</v>
      </c>
      <c r="N177" s="30">
        <v>11</v>
      </c>
      <c r="O177" s="30">
        <v>3</v>
      </c>
      <c r="P177" s="12">
        <f t="shared" si="5"/>
        <v>2</v>
      </c>
      <c r="R177" s="23">
        <v>10</v>
      </c>
      <c r="S177" s="22" t="str">
        <f>Annexe1!F175</f>
        <v>stabilité intérieure / stabilité psychologique et spirituelle</v>
      </c>
      <c r="T177" s="22" t="str">
        <f>Annexe1!G175</f>
        <v>devoir toujours résister / se battre contre l'ordre des choses</v>
      </c>
      <c r="Z177" s="3" t="s">
        <v>77</v>
      </c>
      <c r="AA177" s="3" t="s">
        <v>187</v>
      </c>
      <c r="AB177" s="4">
        <v>40</v>
      </c>
      <c r="AC177" s="4">
        <v>1740</v>
      </c>
    </row>
    <row r="178" spans="5:29" ht="14.25" customHeight="1" x14ac:dyDescent="0.25">
      <c r="E178" s="17">
        <v>2</v>
      </c>
      <c r="F178" s="18">
        <v>10</v>
      </c>
      <c r="G178" s="11">
        <f t="shared" si="4"/>
        <v>3</v>
      </c>
      <c r="H178" s="12">
        <v>16</v>
      </c>
      <c r="I178" s="12">
        <v>1</v>
      </c>
      <c r="J178" s="30">
        <v>10</v>
      </c>
      <c r="K178" s="36">
        <v>-6</v>
      </c>
      <c r="L178" s="11">
        <v>16</v>
      </c>
      <c r="M178" s="12">
        <v>1</v>
      </c>
      <c r="N178" s="30">
        <v>12</v>
      </c>
      <c r="O178" s="30">
        <v>-4</v>
      </c>
      <c r="P178" s="12">
        <f t="shared" si="5"/>
        <v>3</v>
      </c>
      <c r="R178" s="23">
        <v>10</v>
      </c>
      <c r="S178" s="22" t="str">
        <f>Annexe1!F176</f>
        <v>amour inconditionnel / acceptation de soi / gratitude envers la vie</v>
      </c>
      <c r="T178" s="22" t="str">
        <f>Annexe1!G176</f>
        <v>refuser de se remettre en question / refus de l'amour</v>
      </c>
      <c r="Z178" s="3" t="s">
        <v>77</v>
      </c>
      <c r="AA178" s="3" t="s">
        <v>187</v>
      </c>
      <c r="AB178" s="4">
        <v>40</v>
      </c>
      <c r="AC178" s="4">
        <v>1750</v>
      </c>
    </row>
    <row r="179" spans="5:29" ht="14.25" customHeight="1" x14ac:dyDescent="0.25">
      <c r="E179" s="17">
        <v>2</v>
      </c>
      <c r="F179" s="18">
        <v>11</v>
      </c>
      <c r="G179" s="11">
        <f t="shared" si="4"/>
        <v>0</v>
      </c>
      <c r="H179" s="12">
        <v>2</v>
      </c>
      <c r="I179" s="12">
        <v>4</v>
      </c>
      <c r="J179" s="30">
        <v>7</v>
      </c>
      <c r="K179" s="36">
        <v>5</v>
      </c>
      <c r="L179" s="11">
        <v>7</v>
      </c>
      <c r="M179" s="12">
        <v>4</v>
      </c>
      <c r="N179" s="30">
        <v>8</v>
      </c>
      <c r="O179" s="30">
        <v>1</v>
      </c>
      <c r="P179" s="12">
        <f t="shared" si="5"/>
        <v>1</v>
      </c>
      <c r="R179" s="23">
        <v>11</v>
      </c>
      <c r="S179" s="22" t="str">
        <f>Annexe1!F177</f>
        <v>aller de l'avant tout en écoutant son corps / ne pas forcément répondre aux attentes</v>
      </c>
      <c r="T179" s="22" t="str">
        <f>Annexe1!G177</f>
        <v>prendre des responsabilités ou jouer un rôle pour justifier sa place ou son utilité</v>
      </c>
      <c r="Z179" s="3" t="s">
        <v>87</v>
      </c>
      <c r="AA179" s="3" t="s">
        <v>187</v>
      </c>
      <c r="AB179" s="4">
        <v>41</v>
      </c>
      <c r="AC179" s="4">
        <v>1760</v>
      </c>
    </row>
    <row r="180" spans="5:29" ht="14.25" customHeight="1" x14ac:dyDescent="0.25">
      <c r="E180" s="17">
        <v>2</v>
      </c>
      <c r="F180" s="18">
        <v>11</v>
      </c>
      <c r="G180" s="11">
        <f t="shared" si="4"/>
        <v>1</v>
      </c>
      <c r="H180" s="12">
        <v>3</v>
      </c>
      <c r="I180" s="12">
        <v>4</v>
      </c>
      <c r="J180" s="30">
        <v>9</v>
      </c>
      <c r="K180" s="36">
        <v>6</v>
      </c>
      <c r="L180" s="11">
        <v>17</v>
      </c>
      <c r="M180" s="12">
        <v>1</v>
      </c>
      <c r="N180" s="30">
        <v>6</v>
      </c>
      <c r="O180" s="30">
        <v>-11</v>
      </c>
      <c r="P180" s="12">
        <f t="shared" si="5"/>
        <v>3</v>
      </c>
      <c r="R180" s="23">
        <v>11</v>
      </c>
      <c r="S180" s="22" t="str">
        <f>Annexe1!F178</f>
        <v>autorité naturelle émanant du corps / puissance de rayonnement / présence en soi</v>
      </c>
      <c r="T180" s="22" t="str">
        <f>Annexe1!G178</f>
        <v>prendre sur soi pour faire avancer les choses</v>
      </c>
      <c r="Z180" s="3" t="s">
        <v>87</v>
      </c>
      <c r="AA180" s="3" t="s">
        <v>187</v>
      </c>
      <c r="AB180" s="4">
        <v>41</v>
      </c>
      <c r="AC180" s="4">
        <v>1770</v>
      </c>
    </row>
    <row r="181" spans="5:29" ht="14.25" customHeight="1" x14ac:dyDescent="0.25">
      <c r="E181" s="17">
        <v>2</v>
      </c>
      <c r="F181" s="18">
        <v>12</v>
      </c>
      <c r="G181" s="11">
        <f t="shared" si="4"/>
        <v>1</v>
      </c>
      <c r="H181" s="12">
        <v>-6</v>
      </c>
      <c r="I181" s="12">
        <v>5</v>
      </c>
      <c r="J181" s="30">
        <v>-10</v>
      </c>
      <c r="K181" s="36">
        <v>-4</v>
      </c>
      <c r="L181" s="11">
        <v>21</v>
      </c>
      <c r="M181" s="12">
        <v>1</v>
      </c>
      <c r="N181" s="30">
        <v>14</v>
      </c>
      <c r="O181" s="30">
        <v>-7</v>
      </c>
      <c r="P181" s="12">
        <f t="shared" si="5"/>
        <v>4</v>
      </c>
      <c r="R181" s="23">
        <v>12</v>
      </c>
      <c r="S181" s="22" t="str">
        <f>Annexe1!F179</f>
        <v>faire ce qui est juste de faire pour soi</v>
      </c>
      <c r="T181" s="22" t="str">
        <f>Annexe1!G179</f>
        <v>s'imposer aux autres / besoin excessif de faire</v>
      </c>
      <c r="Z181" s="3" t="s">
        <v>95</v>
      </c>
      <c r="AA181" s="3" t="s">
        <v>187</v>
      </c>
      <c r="AB181" s="4">
        <v>42</v>
      </c>
      <c r="AC181" s="4">
        <v>1780</v>
      </c>
    </row>
    <row r="182" spans="5:29" ht="14.25" customHeight="1" x14ac:dyDescent="0.25">
      <c r="E182" s="17">
        <v>2</v>
      </c>
      <c r="F182" s="18">
        <v>12</v>
      </c>
      <c r="G182" s="11">
        <f t="shared" si="4"/>
        <v>0</v>
      </c>
      <c r="H182" s="12">
        <v>-1</v>
      </c>
      <c r="I182" s="12">
        <v>0</v>
      </c>
      <c r="J182" s="30">
        <v>5</v>
      </c>
      <c r="K182" s="36">
        <v>6</v>
      </c>
      <c r="L182" s="11">
        <v>11</v>
      </c>
      <c r="M182" s="12">
        <v>2</v>
      </c>
      <c r="N182" s="30">
        <v>11</v>
      </c>
      <c r="O182" s="30">
        <v>0</v>
      </c>
      <c r="P182" s="12">
        <f t="shared" si="5"/>
        <v>2</v>
      </c>
      <c r="R182" s="23">
        <v>12</v>
      </c>
      <c r="S182" s="22" t="str">
        <f>Annexe1!F180</f>
        <v>joie communicative / aimer les choses simples / humilité / s'en remettre à l'univers</v>
      </c>
      <c r="T182" s="22" t="str">
        <f>Annexe1!G180</f>
        <v>la rage comme moteur pour avancer dans la vie</v>
      </c>
      <c r="Z182" s="3" t="s">
        <v>95</v>
      </c>
      <c r="AA182" s="3" t="s">
        <v>187</v>
      </c>
      <c r="AB182" s="4">
        <v>42</v>
      </c>
      <c r="AC182" s="4">
        <v>1790</v>
      </c>
    </row>
    <row r="183" spans="5:29" ht="14.25" customHeight="1" x14ac:dyDescent="0.25">
      <c r="E183" s="17">
        <v>2</v>
      </c>
      <c r="F183" s="18">
        <v>13</v>
      </c>
      <c r="G183" s="11">
        <f t="shared" si="4"/>
        <v>1</v>
      </c>
      <c r="H183" s="12">
        <v>3</v>
      </c>
      <c r="I183" s="12">
        <v>4</v>
      </c>
      <c r="J183" s="30">
        <v>6</v>
      </c>
      <c r="K183" s="36">
        <v>3</v>
      </c>
      <c r="L183" s="11">
        <v>8</v>
      </c>
      <c r="M183" s="12">
        <v>4</v>
      </c>
      <c r="N183" s="30">
        <v>9</v>
      </c>
      <c r="O183" s="30">
        <v>1</v>
      </c>
      <c r="P183" s="12">
        <f t="shared" si="5"/>
        <v>2</v>
      </c>
      <c r="R183" s="23">
        <v>13</v>
      </c>
      <c r="S183" s="22" t="str">
        <f>Annexe1!F181</f>
        <v>s'accepter et s'aimer tel que l'on est</v>
      </c>
      <c r="T183" s="22" t="str">
        <f>Annexe1!G181</f>
        <v>autosatisfaction / être prétentieux / rempli d'amour propre</v>
      </c>
      <c r="Z183" s="3" t="s">
        <v>110</v>
      </c>
      <c r="AA183" s="3" t="s">
        <v>187</v>
      </c>
      <c r="AB183" s="4">
        <v>43</v>
      </c>
      <c r="AC183" s="4">
        <v>1800</v>
      </c>
    </row>
    <row r="184" spans="5:29" ht="14.25" customHeight="1" x14ac:dyDescent="0.25">
      <c r="E184" s="17">
        <v>2</v>
      </c>
      <c r="F184" s="18">
        <v>13</v>
      </c>
      <c r="G184" s="11">
        <f t="shared" si="4"/>
        <v>3</v>
      </c>
      <c r="H184" s="12">
        <v>16</v>
      </c>
      <c r="I184" s="12">
        <v>1</v>
      </c>
      <c r="J184" s="30">
        <v>10</v>
      </c>
      <c r="K184" s="36">
        <v>-6</v>
      </c>
      <c r="L184" s="11">
        <v>-11</v>
      </c>
      <c r="M184" s="12">
        <v>1</v>
      </c>
      <c r="N184" s="30">
        <v>-10</v>
      </c>
      <c r="O184" s="30">
        <v>1</v>
      </c>
      <c r="P184" s="12">
        <f t="shared" si="5"/>
        <v>2</v>
      </c>
      <c r="R184" s="23">
        <v>13</v>
      </c>
      <c r="S184" s="22" t="str">
        <f>Annexe1!F182</f>
        <v>se sentir valorisé et en retirer une force inépuisable / capacité à se régénérer sans le mental</v>
      </c>
      <c r="T184" s="22" t="str">
        <f>Annexe1!G182</f>
        <v>tendance à dévaloriser les autres / profiter de son pouvoir dans un but personnel</v>
      </c>
      <c r="Z184" s="3" t="s">
        <v>110</v>
      </c>
      <c r="AA184" s="3" t="s">
        <v>187</v>
      </c>
      <c r="AB184" s="4">
        <v>43</v>
      </c>
      <c r="AC184" s="4">
        <v>1810</v>
      </c>
    </row>
    <row r="185" spans="5:29" ht="14.25" customHeight="1" x14ac:dyDescent="0.25">
      <c r="E185" s="17">
        <v>2</v>
      </c>
      <c r="F185" s="18">
        <v>14</v>
      </c>
      <c r="G185" s="11">
        <f t="shared" si="4"/>
        <v>0</v>
      </c>
      <c r="H185" s="12">
        <v>0</v>
      </c>
      <c r="I185" s="12">
        <v>0</v>
      </c>
      <c r="J185" s="30">
        <v>14</v>
      </c>
      <c r="K185" s="36">
        <v>14</v>
      </c>
      <c r="L185" s="11">
        <v>13</v>
      </c>
      <c r="M185" s="12">
        <v>4</v>
      </c>
      <c r="N185" s="30">
        <v>15</v>
      </c>
      <c r="O185" s="30">
        <v>2</v>
      </c>
      <c r="P185" s="12">
        <f t="shared" si="5"/>
        <v>3</v>
      </c>
      <c r="R185" s="23">
        <v>14</v>
      </c>
      <c r="S185" s="22" t="str">
        <f>Annexe1!F183</f>
        <v>sentiment de faire partie de l'humanité / bien incarné sur Terre</v>
      </c>
      <c r="T185" s="22" t="str">
        <f>Annexe1!G183</f>
        <v>lien toxique avec un maître / devoir remplir une mission / conflit entre bien et mal</v>
      </c>
      <c r="Z185" s="3" t="s">
        <v>121</v>
      </c>
      <c r="AA185" s="3" t="s">
        <v>201</v>
      </c>
      <c r="AB185" s="4">
        <v>44</v>
      </c>
      <c r="AC185" s="4">
        <v>1820</v>
      </c>
    </row>
    <row r="186" spans="5:29" ht="14.25" customHeight="1" x14ac:dyDescent="0.25">
      <c r="E186" s="17">
        <v>2</v>
      </c>
      <c r="F186" s="18">
        <v>14</v>
      </c>
      <c r="G186" s="11">
        <f t="shared" si="4"/>
        <v>5</v>
      </c>
      <c r="H186" s="12">
        <v>25</v>
      </c>
      <c r="I186" s="12">
        <v>1</v>
      </c>
      <c r="J186" s="30">
        <v>17</v>
      </c>
      <c r="K186" s="36">
        <v>-8</v>
      </c>
      <c r="L186" s="11">
        <v>28</v>
      </c>
      <c r="M186" s="12">
        <v>1</v>
      </c>
      <c r="N186" s="30">
        <v>19</v>
      </c>
      <c r="O186" s="30">
        <v>-9</v>
      </c>
      <c r="P186" s="12">
        <f t="shared" si="5"/>
        <v>6</v>
      </c>
      <c r="R186" s="23">
        <v>14</v>
      </c>
      <c r="S186" s="22" t="str">
        <f>Annexe1!F184</f>
        <v>sentiment d'être au bon endroit et entouré des bonnes personnes</v>
      </c>
      <c r="T186" s="22" t="str">
        <f>Annexe1!G184</f>
        <v>manipuler pour convaincre ou sentiment d'être manipulé sur le plan spirituel</v>
      </c>
      <c r="Z186" s="3" t="s">
        <v>121</v>
      </c>
      <c r="AA186" s="3" t="s">
        <v>201</v>
      </c>
      <c r="AB186" s="4">
        <v>44</v>
      </c>
      <c r="AC186" s="4">
        <v>1830</v>
      </c>
    </row>
    <row r="187" spans="5:29" ht="14.25" customHeight="1" x14ac:dyDescent="0.25">
      <c r="E187" s="17">
        <v>2</v>
      </c>
      <c r="F187" s="18">
        <v>15</v>
      </c>
      <c r="G187" s="11">
        <f t="shared" si="4"/>
        <v>6</v>
      </c>
      <c r="H187" s="12">
        <v>29</v>
      </c>
      <c r="I187" s="12">
        <v>1</v>
      </c>
      <c r="J187" s="30">
        <v>20</v>
      </c>
      <c r="K187" s="36">
        <v>-9</v>
      </c>
      <c r="L187" s="11">
        <v>12</v>
      </c>
      <c r="M187" s="12">
        <v>2</v>
      </c>
      <c r="N187" s="30">
        <v>12</v>
      </c>
      <c r="O187" s="30">
        <v>0</v>
      </c>
      <c r="P187" s="12">
        <f t="shared" si="5"/>
        <v>2</v>
      </c>
      <c r="R187" s="23">
        <v>15</v>
      </c>
      <c r="S187" s="22" t="str">
        <f>Annexe1!F185</f>
        <v>rapidité instinctive / certitude instinctive</v>
      </c>
      <c r="T187" s="22" t="str">
        <f>Annexe1!G185</f>
        <v>reporter à plus tard l'inéluctable</v>
      </c>
      <c r="Z187" s="3" t="s">
        <v>125</v>
      </c>
      <c r="AA187" s="3" t="s">
        <v>201</v>
      </c>
      <c r="AB187" s="4">
        <v>45</v>
      </c>
      <c r="AC187" s="4">
        <v>1840</v>
      </c>
    </row>
    <row r="188" spans="5:29" ht="14.25" customHeight="1" x14ac:dyDescent="0.25">
      <c r="E188" s="17">
        <v>2</v>
      </c>
      <c r="F188" s="18">
        <v>15</v>
      </c>
      <c r="G188" s="11">
        <f t="shared" si="4"/>
        <v>4</v>
      </c>
      <c r="H188" s="12">
        <v>-18</v>
      </c>
      <c r="I188" s="12">
        <v>1</v>
      </c>
      <c r="J188" s="30">
        <v>-9</v>
      </c>
      <c r="K188" s="36">
        <v>9</v>
      </c>
      <c r="L188" s="11">
        <v>-11</v>
      </c>
      <c r="M188" s="12">
        <v>1</v>
      </c>
      <c r="N188" s="30">
        <v>-10</v>
      </c>
      <c r="O188" s="30">
        <v>1</v>
      </c>
      <c r="P188" s="12">
        <f t="shared" si="5"/>
        <v>2</v>
      </c>
      <c r="R188" s="23">
        <v>15</v>
      </c>
      <c r="S188" s="22" t="str">
        <f>Annexe1!F186</f>
        <v>s'adapter à tout / être connecté à son âme ou avoir trouvé son âme sœur</v>
      </c>
      <c r="T188" s="22" t="str">
        <f>Annexe1!G186</f>
        <v>résistance à toute évolution /  capacité à mettre une limite ferme</v>
      </c>
      <c r="Z188" s="3" t="s">
        <v>125</v>
      </c>
      <c r="AA188" s="3" t="s">
        <v>201</v>
      </c>
      <c r="AB188" s="4">
        <v>45</v>
      </c>
      <c r="AC188" s="4">
        <v>1850</v>
      </c>
    </row>
    <row r="189" spans="5:29" ht="14.25" customHeight="1" x14ac:dyDescent="0.25">
      <c r="E189" s="17">
        <v>3</v>
      </c>
      <c r="F189" s="18">
        <v>1</v>
      </c>
      <c r="G189" s="11">
        <f t="shared" si="4"/>
        <v>2</v>
      </c>
      <c r="H189" s="12">
        <v>10</v>
      </c>
      <c r="I189" s="12">
        <v>1</v>
      </c>
      <c r="J189" s="30">
        <v>6</v>
      </c>
      <c r="K189" s="36">
        <v>-4</v>
      </c>
      <c r="L189" s="11">
        <v>6</v>
      </c>
      <c r="M189" s="12">
        <v>2</v>
      </c>
      <c r="N189" s="30">
        <v>6</v>
      </c>
      <c r="O189" s="30">
        <v>0</v>
      </c>
      <c r="P189" s="12">
        <f t="shared" si="5"/>
        <v>1</v>
      </c>
      <c r="R189" s="23">
        <v>1</v>
      </c>
      <c r="S189" s="22" t="str">
        <f>Annexe1!F187</f>
        <v>capacité à profiter des expériences vécues pour se construire</v>
      </c>
      <c r="T189" s="22" t="str">
        <f>Annexe1!G187</f>
        <v>ne pas s'adapter / résister et supporter ce qui vient de l'extérieur</v>
      </c>
      <c r="Z189" s="3" t="s">
        <v>9</v>
      </c>
      <c r="AA189" s="3" t="s">
        <v>201</v>
      </c>
      <c r="AB189" s="4">
        <v>46</v>
      </c>
      <c r="AC189" s="4">
        <v>1860</v>
      </c>
    </row>
    <row r="190" spans="5:29" ht="14.25" customHeight="1" x14ac:dyDescent="0.25">
      <c r="E190" s="17">
        <v>3</v>
      </c>
      <c r="F190" s="18">
        <v>1</v>
      </c>
      <c r="G190" s="11">
        <f t="shared" si="4"/>
        <v>0</v>
      </c>
      <c r="H190" s="12">
        <v>2</v>
      </c>
      <c r="I190" s="12">
        <v>4</v>
      </c>
      <c r="J190" s="30">
        <v>-4</v>
      </c>
      <c r="K190" s="36">
        <v>-6</v>
      </c>
      <c r="L190" s="11">
        <v>11</v>
      </c>
      <c r="M190" s="12">
        <v>2</v>
      </c>
      <c r="N190" s="30">
        <v>11</v>
      </c>
      <c r="O190" s="30">
        <v>0</v>
      </c>
      <c r="P190" s="12">
        <f t="shared" si="5"/>
        <v>2</v>
      </c>
      <c r="R190" s="23">
        <v>1</v>
      </c>
      <c r="S190" s="22" t="str">
        <f>Annexe1!F188</f>
        <v>faire uniquement ce qui a du sens pour soi</v>
      </c>
      <c r="T190" s="22" t="str">
        <f>Annexe1!G188</f>
        <v>dispersion et excès d'enthousiasme</v>
      </c>
      <c r="Z190" s="3" t="s">
        <v>9</v>
      </c>
      <c r="AA190" s="3" t="s">
        <v>201</v>
      </c>
      <c r="AB190" s="4">
        <v>46</v>
      </c>
      <c r="AC190" s="4">
        <v>1870</v>
      </c>
    </row>
    <row r="191" spans="5:29" ht="14.25" customHeight="1" x14ac:dyDescent="0.25">
      <c r="E191" s="17">
        <v>3</v>
      </c>
      <c r="F191" s="18">
        <v>2</v>
      </c>
      <c r="G191" s="11">
        <f t="shared" si="4"/>
        <v>1</v>
      </c>
      <c r="H191" s="12">
        <v>7</v>
      </c>
      <c r="I191" s="12">
        <v>4</v>
      </c>
      <c r="J191" s="30">
        <v>13</v>
      </c>
      <c r="K191" s="36">
        <v>6</v>
      </c>
      <c r="L191" s="11">
        <v>4</v>
      </c>
      <c r="M191" s="12">
        <v>4</v>
      </c>
      <c r="N191" s="30">
        <v>14</v>
      </c>
      <c r="O191" s="30">
        <v>10</v>
      </c>
      <c r="P191" s="12">
        <f t="shared" si="5"/>
        <v>1</v>
      </c>
      <c r="R191" s="23">
        <v>2</v>
      </c>
      <c r="S191" s="22" t="str">
        <f>Annexe1!F189</f>
        <v>créer sa voie / suivre ses rêves</v>
      </c>
      <c r="T191" s="22" t="str">
        <f>Annexe1!G189</f>
        <v>refus de se laisser imposer sa destinée / être à contre-courant</v>
      </c>
      <c r="Z191" s="3" t="s">
        <v>20</v>
      </c>
      <c r="AA191" s="3" t="s">
        <v>201</v>
      </c>
      <c r="AB191" s="4">
        <v>47</v>
      </c>
      <c r="AC191" s="4">
        <v>1880</v>
      </c>
    </row>
    <row r="192" spans="5:29" ht="14.25" customHeight="1" x14ac:dyDescent="0.25">
      <c r="E192" s="17">
        <v>3</v>
      </c>
      <c r="F192" s="18">
        <v>2</v>
      </c>
      <c r="G192" s="11">
        <f t="shared" si="4"/>
        <v>0</v>
      </c>
      <c r="H192" s="12">
        <v>-1</v>
      </c>
      <c r="I192" s="12">
        <v>0</v>
      </c>
      <c r="J192" s="30">
        <v>-6</v>
      </c>
      <c r="K192" s="36">
        <v>-5</v>
      </c>
      <c r="L192" s="11">
        <v>3</v>
      </c>
      <c r="M192" s="12">
        <v>4</v>
      </c>
      <c r="N192" s="30">
        <v>-7</v>
      </c>
      <c r="O192" s="30">
        <v>-10</v>
      </c>
      <c r="P192" s="12">
        <f t="shared" si="5"/>
        <v>1</v>
      </c>
      <c r="R192" s="23">
        <v>2</v>
      </c>
      <c r="S192" s="22" t="str">
        <f>Annexe1!F190</f>
        <v>capacité à réaliser ses idées / à créer sa sécurité</v>
      </c>
      <c r="T192" s="22" t="str">
        <f>Annexe1!G190</f>
        <v>devoir assurer ses arrières et être son propre soutien / être sur tous les fronts</v>
      </c>
      <c r="Z192" s="3" t="s">
        <v>20</v>
      </c>
      <c r="AA192" s="3" t="s">
        <v>201</v>
      </c>
      <c r="AB192" s="4">
        <v>47</v>
      </c>
      <c r="AC192" s="4">
        <v>1890</v>
      </c>
    </row>
    <row r="193" spans="5:29" ht="14.25" customHeight="1" x14ac:dyDescent="0.25">
      <c r="E193" s="17">
        <v>3</v>
      </c>
      <c r="F193" s="18">
        <v>3</v>
      </c>
      <c r="G193" s="11">
        <f t="shared" si="4"/>
        <v>1</v>
      </c>
      <c r="H193" s="12">
        <v>7</v>
      </c>
      <c r="I193" s="12">
        <v>4</v>
      </c>
      <c r="J193" s="30">
        <v>10</v>
      </c>
      <c r="K193" s="36">
        <v>3</v>
      </c>
      <c r="L193" s="11">
        <v>5</v>
      </c>
      <c r="M193" s="12">
        <v>4</v>
      </c>
      <c r="N193" s="30">
        <v>11</v>
      </c>
      <c r="O193" s="30">
        <v>6</v>
      </c>
      <c r="P193" s="12">
        <f t="shared" si="5"/>
        <v>1</v>
      </c>
      <c r="R193" s="23">
        <v>3</v>
      </c>
      <c r="S193" s="22" t="str">
        <f>Annexe1!F191</f>
        <v>capacité à réaliser son potentiel / le diffuser ou transmettre son acquis</v>
      </c>
      <c r="T193" s="22" t="str">
        <f>Annexe1!G191</f>
        <v>besoin excessif de transmettre sa création à la collectivité ou l'humanité</v>
      </c>
      <c r="Z193" s="3" t="s">
        <v>22</v>
      </c>
      <c r="AA193" s="3" t="s">
        <v>201</v>
      </c>
      <c r="AB193" s="4">
        <v>48</v>
      </c>
      <c r="AC193" s="4">
        <v>1900</v>
      </c>
    </row>
    <row r="194" spans="5:29" ht="14.25" customHeight="1" x14ac:dyDescent="0.25">
      <c r="E194" s="17">
        <v>3</v>
      </c>
      <c r="F194" s="18">
        <v>3</v>
      </c>
      <c r="G194" s="11">
        <f t="shared" si="4"/>
        <v>0</v>
      </c>
      <c r="H194" s="12">
        <v>-1</v>
      </c>
      <c r="I194" s="12">
        <v>0</v>
      </c>
      <c r="J194" s="30">
        <v>8</v>
      </c>
      <c r="K194" s="36">
        <v>9</v>
      </c>
      <c r="L194" s="11">
        <v>4</v>
      </c>
      <c r="M194" s="12">
        <v>4</v>
      </c>
      <c r="N194" s="30">
        <v>10</v>
      </c>
      <c r="O194" s="30">
        <v>6</v>
      </c>
      <c r="P194" s="12">
        <f t="shared" si="5"/>
        <v>1</v>
      </c>
      <c r="R194" s="23">
        <v>3</v>
      </c>
      <c r="S194" s="22" t="str">
        <f>Annexe1!F192</f>
        <v>s'exprimer sans filtre / faire les choses de manière naturelle</v>
      </c>
      <c r="T194" s="22" t="str">
        <f>Annexe1!G192</f>
        <v>refus de toute autorité / stress de devoir passer à un acte concret</v>
      </c>
      <c r="Z194" s="3" t="s">
        <v>22</v>
      </c>
      <c r="AA194" s="3" t="s">
        <v>201</v>
      </c>
      <c r="AB194" s="4">
        <v>48</v>
      </c>
      <c r="AC194" s="4">
        <v>1910</v>
      </c>
    </row>
    <row r="195" spans="5:29" ht="14.25" customHeight="1" x14ac:dyDescent="0.25">
      <c r="E195" s="17">
        <v>3</v>
      </c>
      <c r="F195" s="18">
        <v>4</v>
      </c>
      <c r="G195" s="11">
        <f t="shared" si="4"/>
        <v>3</v>
      </c>
      <c r="H195" s="12">
        <v>-17</v>
      </c>
      <c r="I195" s="12">
        <v>1</v>
      </c>
      <c r="J195" s="30">
        <v>-12</v>
      </c>
      <c r="K195" s="36">
        <v>5</v>
      </c>
      <c r="L195" s="11">
        <v>-14</v>
      </c>
      <c r="M195" s="12">
        <v>2</v>
      </c>
      <c r="N195" s="30">
        <v>-14</v>
      </c>
      <c r="O195" s="30">
        <v>0</v>
      </c>
      <c r="P195" s="12">
        <f t="shared" si="5"/>
        <v>3</v>
      </c>
      <c r="R195" s="23">
        <v>4</v>
      </c>
      <c r="S195" s="22" t="str">
        <f>Annexe1!F193</f>
        <v>capacité d'être partout à sa place / sentiment d'être bien avec les autres</v>
      </c>
      <c r="T195" s="22" t="str">
        <f>Annexe1!G193</f>
        <v>se battre pour avoir sa place sur Terre / se confronter aux mémoires liées à la mère</v>
      </c>
      <c r="Z195" s="3" t="s">
        <v>24</v>
      </c>
      <c r="AA195" s="3" t="s">
        <v>201</v>
      </c>
      <c r="AB195" s="4">
        <v>49</v>
      </c>
      <c r="AC195" s="4">
        <v>1920</v>
      </c>
    </row>
    <row r="196" spans="5:29" ht="14.25" customHeight="1" x14ac:dyDescent="0.25">
      <c r="E196" s="17">
        <v>3</v>
      </c>
      <c r="F196" s="18">
        <v>4</v>
      </c>
      <c r="G196" s="11">
        <f t="shared" si="4"/>
        <v>1</v>
      </c>
      <c r="H196" s="12">
        <v>-3</v>
      </c>
      <c r="I196" s="12">
        <v>5</v>
      </c>
      <c r="J196" s="30">
        <v>8</v>
      </c>
      <c r="K196" s="36">
        <v>11</v>
      </c>
      <c r="L196" s="11">
        <v>9</v>
      </c>
      <c r="M196" s="12">
        <v>2</v>
      </c>
      <c r="N196" s="30">
        <v>9</v>
      </c>
      <c r="O196" s="30">
        <v>0</v>
      </c>
      <c r="P196" s="12">
        <f t="shared" si="5"/>
        <v>2</v>
      </c>
      <c r="R196" s="23">
        <v>4</v>
      </c>
      <c r="S196" s="22" t="str">
        <f>Annexe1!F194</f>
        <v>être à sa juste place au sein de la création / vivre en harmonie avec tout</v>
      </c>
      <c r="T196" s="22" t="str">
        <f>Annexe1!G194</f>
        <v>se confronter aux grandes forces</v>
      </c>
      <c r="Z196" s="3" t="s">
        <v>24</v>
      </c>
      <c r="AA196" s="3" t="s">
        <v>201</v>
      </c>
      <c r="AB196" s="4">
        <v>49</v>
      </c>
      <c r="AC196" s="4">
        <v>1930</v>
      </c>
    </row>
    <row r="197" spans="5:29" ht="14.25" customHeight="1" x14ac:dyDescent="0.25">
      <c r="E197" s="17">
        <v>3</v>
      </c>
      <c r="F197" s="18">
        <v>5</v>
      </c>
      <c r="G197" s="11">
        <f t="shared" ref="G197:G218" si="6">ABS(ROUND(H197/5,0))</f>
        <v>3</v>
      </c>
      <c r="H197" s="12">
        <v>-14</v>
      </c>
      <c r="I197" s="12">
        <v>1</v>
      </c>
      <c r="J197" s="30">
        <v>-6</v>
      </c>
      <c r="K197" s="36">
        <v>8</v>
      </c>
      <c r="L197" s="11">
        <v>6</v>
      </c>
      <c r="M197" s="12">
        <v>1</v>
      </c>
      <c r="N197" s="30">
        <v>3</v>
      </c>
      <c r="O197" s="30">
        <v>-3</v>
      </c>
      <c r="P197" s="12">
        <f t="shared" ref="P197:P218" si="7">ABS(ROUND(L197/5,0))</f>
        <v>1</v>
      </c>
      <c r="R197" s="23">
        <v>5</v>
      </c>
      <c r="S197" s="22" t="str">
        <f>Annexe1!F195</f>
        <v>stabilité intérieure / gratitude envers la vie</v>
      </c>
      <c r="T197" s="22" t="str">
        <f>Annexe1!G195</f>
        <v>se battre pour avoir plus / individualisme excessif</v>
      </c>
      <c r="Z197" s="3" t="s">
        <v>27</v>
      </c>
      <c r="AA197" s="3" t="s">
        <v>215</v>
      </c>
      <c r="AB197" s="4">
        <v>50</v>
      </c>
      <c r="AC197" s="4">
        <v>1940</v>
      </c>
    </row>
    <row r="198" spans="5:29" ht="14.25" customHeight="1" x14ac:dyDescent="0.25">
      <c r="E198" s="17">
        <v>3</v>
      </c>
      <c r="F198" s="18">
        <v>5</v>
      </c>
      <c r="G198" s="11">
        <f t="shared" si="6"/>
        <v>1</v>
      </c>
      <c r="H198" s="12">
        <v>4</v>
      </c>
      <c r="I198" s="12">
        <v>4</v>
      </c>
      <c r="J198" s="30">
        <v>-4</v>
      </c>
      <c r="K198" s="36">
        <v>-8</v>
      </c>
      <c r="L198" s="11">
        <v>4</v>
      </c>
      <c r="M198" s="12">
        <v>4</v>
      </c>
      <c r="N198" s="30">
        <v>7</v>
      </c>
      <c r="O198" s="30">
        <v>3</v>
      </c>
      <c r="P198" s="12">
        <f t="shared" si="7"/>
        <v>1</v>
      </c>
      <c r="R198" s="23">
        <v>5</v>
      </c>
      <c r="S198" s="22" t="str">
        <f>Annexe1!F196</f>
        <v>être respecté et reconnu par les plans supérieurs ou pour sa spiritualité</v>
      </c>
      <c r="T198" s="22" t="str">
        <f>Annexe1!G196</f>
        <v>besoin excessif d'être respecté et reconnu sur le plan spirituel</v>
      </c>
      <c r="Z198" s="3" t="s">
        <v>27</v>
      </c>
      <c r="AA198" s="3" t="s">
        <v>215</v>
      </c>
      <c r="AB198" s="4">
        <v>50</v>
      </c>
      <c r="AC198" s="4">
        <v>1950</v>
      </c>
    </row>
    <row r="199" spans="5:29" ht="14.25" customHeight="1" x14ac:dyDescent="0.25">
      <c r="E199" s="17">
        <v>3</v>
      </c>
      <c r="F199" s="18">
        <v>6</v>
      </c>
      <c r="G199" s="11">
        <f t="shared" si="6"/>
        <v>0</v>
      </c>
      <c r="H199" s="12">
        <v>2</v>
      </c>
      <c r="I199" s="12">
        <v>4</v>
      </c>
      <c r="J199" s="30">
        <v>14</v>
      </c>
      <c r="K199" s="36">
        <v>12</v>
      </c>
      <c r="L199" s="11">
        <v>-14</v>
      </c>
      <c r="M199" s="12">
        <v>5</v>
      </c>
      <c r="N199" s="30">
        <v>6</v>
      </c>
      <c r="O199" s="30">
        <v>20</v>
      </c>
      <c r="P199" s="12">
        <f t="shared" si="7"/>
        <v>3</v>
      </c>
      <c r="R199" s="23">
        <v>6</v>
      </c>
      <c r="S199" s="22" t="str">
        <f>Annexe1!F197</f>
        <v>en paix avec son karma / humilité</v>
      </c>
      <c r="T199" s="22" t="str">
        <f>Annexe1!G197</f>
        <v>refus du karma des parents / générer des conflits d'autorité sur le plan spirituel</v>
      </c>
      <c r="Z199" s="3" t="s">
        <v>32</v>
      </c>
      <c r="AA199" s="3" t="s">
        <v>216</v>
      </c>
      <c r="AB199" s="4">
        <v>51</v>
      </c>
      <c r="AC199" s="4">
        <v>1960</v>
      </c>
    </row>
    <row r="200" spans="5:29" ht="14.25" customHeight="1" x14ac:dyDescent="0.25">
      <c r="E200" s="17">
        <v>3</v>
      </c>
      <c r="F200" s="18">
        <v>6</v>
      </c>
      <c r="G200" s="11">
        <f t="shared" si="6"/>
        <v>1</v>
      </c>
      <c r="H200" s="12">
        <v>5</v>
      </c>
      <c r="I200" s="12">
        <v>4</v>
      </c>
      <c r="J200" s="30">
        <v>8</v>
      </c>
      <c r="K200" s="36">
        <v>3</v>
      </c>
      <c r="L200" s="11">
        <v>-10</v>
      </c>
      <c r="M200" s="12">
        <v>2</v>
      </c>
      <c r="N200" s="30">
        <v>-10</v>
      </c>
      <c r="O200" s="30">
        <v>0</v>
      </c>
      <c r="P200" s="12">
        <f t="shared" si="7"/>
        <v>2</v>
      </c>
      <c r="R200" s="23">
        <v>6</v>
      </c>
      <c r="S200" s="22" t="str">
        <f>Annexe1!F198</f>
        <v>équilibre entre deux forces opposées / sortir du jugement du collectif / neutralité</v>
      </c>
      <c r="T200" s="22" t="str">
        <f>Annexe1!G198</f>
        <v>résistance et révolte chroniques / générer des déséquilibres</v>
      </c>
      <c r="Z200" s="3" t="s">
        <v>32</v>
      </c>
      <c r="AA200" s="3" t="s">
        <v>216</v>
      </c>
      <c r="AB200" s="4">
        <v>51</v>
      </c>
      <c r="AC200" s="4">
        <v>1970</v>
      </c>
    </row>
    <row r="201" spans="5:29" ht="14.25" customHeight="1" x14ac:dyDescent="0.25">
      <c r="E201" s="17">
        <v>3</v>
      </c>
      <c r="F201" s="18">
        <v>7</v>
      </c>
      <c r="G201" s="11">
        <f t="shared" si="6"/>
        <v>0</v>
      </c>
      <c r="H201" s="12">
        <v>-1</v>
      </c>
      <c r="I201" s="12">
        <v>0</v>
      </c>
      <c r="J201" s="30">
        <v>4</v>
      </c>
      <c r="K201" s="36">
        <v>5</v>
      </c>
      <c r="L201" s="11">
        <v>-9</v>
      </c>
      <c r="M201" s="12">
        <v>2</v>
      </c>
      <c r="N201" s="30">
        <v>-9</v>
      </c>
      <c r="O201" s="30">
        <v>0</v>
      </c>
      <c r="P201" s="12">
        <f t="shared" si="7"/>
        <v>2</v>
      </c>
      <c r="R201" s="23">
        <v>7</v>
      </c>
      <c r="S201" s="22" t="str">
        <f>Annexe1!F199</f>
        <v>efficience / se contenter de peu / fonctionner avec ce que l'on a</v>
      </c>
      <c r="T201" s="22" t="str">
        <f>Annexe1!G199</f>
        <v>imposer son idéal ou son idéologie / en conflit avec l'autorité supérieure</v>
      </c>
      <c r="Z201" s="3" t="s">
        <v>40</v>
      </c>
      <c r="AA201" s="3" t="s">
        <v>216</v>
      </c>
      <c r="AB201" s="4">
        <v>52</v>
      </c>
      <c r="AC201" s="4">
        <v>1980</v>
      </c>
    </row>
    <row r="202" spans="5:29" ht="14.25" customHeight="1" x14ac:dyDescent="0.25">
      <c r="E202" s="17">
        <v>3</v>
      </c>
      <c r="F202" s="18">
        <v>7</v>
      </c>
      <c r="G202" s="11">
        <f t="shared" si="6"/>
        <v>0</v>
      </c>
      <c r="H202" s="12">
        <v>2</v>
      </c>
      <c r="I202" s="12">
        <v>4</v>
      </c>
      <c r="J202" s="30">
        <v>6</v>
      </c>
      <c r="K202" s="36">
        <v>4</v>
      </c>
      <c r="L202" s="11">
        <v>9</v>
      </c>
      <c r="M202" s="12">
        <v>1</v>
      </c>
      <c r="N202" s="30">
        <v>7</v>
      </c>
      <c r="O202" s="30">
        <v>-2</v>
      </c>
      <c r="P202" s="12">
        <f t="shared" si="7"/>
        <v>2</v>
      </c>
      <c r="R202" s="23">
        <v>7</v>
      </c>
      <c r="S202" s="22" t="str">
        <f>Annexe1!F200</f>
        <v>capacité à sortir des charges du collectif / être soutenu et porté par le collectif</v>
      </c>
      <c r="T202" s="22" t="str">
        <f>Annexe1!G200</f>
        <v>devoir prendre sur soi pour soutenir les autres / devoir affronter ses peurs ancestrales</v>
      </c>
      <c r="Z202" s="3" t="s">
        <v>40</v>
      </c>
      <c r="AA202" s="3" t="s">
        <v>216</v>
      </c>
      <c r="AB202" s="4">
        <v>52</v>
      </c>
      <c r="AC202" s="4">
        <v>1990</v>
      </c>
    </row>
    <row r="203" spans="5:29" ht="14.25" customHeight="1" x14ac:dyDescent="0.25">
      <c r="E203" s="17">
        <v>3</v>
      </c>
      <c r="F203" s="18">
        <v>8</v>
      </c>
      <c r="G203" s="11">
        <f t="shared" si="6"/>
        <v>0</v>
      </c>
      <c r="H203" s="12">
        <v>0</v>
      </c>
      <c r="I203" s="12">
        <v>0</v>
      </c>
      <c r="J203" s="30">
        <v>7</v>
      </c>
      <c r="K203" s="36">
        <v>7</v>
      </c>
      <c r="L203" s="11">
        <v>8</v>
      </c>
      <c r="M203" s="12">
        <v>2</v>
      </c>
      <c r="N203" s="30">
        <v>8</v>
      </c>
      <c r="O203" s="30">
        <v>0</v>
      </c>
      <c r="P203" s="12">
        <f t="shared" si="7"/>
        <v>2</v>
      </c>
      <c r="R203" s="23">
        <v>8</v>
      </c>
      <c r="S203" s="22" t="str">
        <f>Annexe1!F201</f>
        <v>capactié à retrouver le calme en restant centré sur soi</v>
      </c>
      <c r="T203" s="22" t="str">
        <f>Annexe1!G201</f>
        <v>avoir le collectif contre soi / devoir faire face aux imprévus / avoir une personnalité éclatée</v>
      </c>
      <c r="Z203" s="3" t="s">
        <v>146</v>
      </c>
      <c r="AA203" s="3" t="s">
        <v>216</v>
      </c>
      <c r="AB203" s="4">
        <v>53</v>
      </c>
      <c r="AC203" s="4">
        <v>2000</v>
      </c>
    </row>
    <row r="204" spans="5:29" ht="14.25" customHeight="1" x14ac:dyDescent="0.25">
      <c r="E204" s="17">
        <v>3</v>
      </c>
      <c r="F204" s="18">
        <v>8</v>
      </c>
      <c r="G204" s="11">
        <f t="shared" si="6"/>
        <v>0</v>
      </c>
      <c r="H204" s="12">
        <v>1</v>
      </c>
      <c r="I204" s="12">
        <v>0</v>
      </c>
      <c r="J204" s="30">
        <v>6</v>
      </c>
      <c r="K204" s="36">
        <v>5</v>
      </c>
      <c r="L204" s="11">
        <v>-5</v>
      </c>
      <c r="M204" s="12">
        <v>2</v>
      </c>
      <c r="N204" s="30">
        <v>-5</v>
      </c>
      <c r="O204" s="30">
        <v>0</v>
      </c>
      <c r="P204" s="12">
        <f t="shared" si="7"/>
        <v>1</v>
      </c>
      <c r="R204" s="23">
        <v>8</v>
      </c>
      <c r="S204" s="22" t="str">
        <f>Annexe1!F202</f>
        <v>grand espace de liberté</v>
      </c>
      <c r="T204" s="22" t="str">
        <f>Annexe1!G202</f>
        <v>refus de se laisser imposer par les autres / devoir défendre sa liberté</v>
      </c>
      <c r="Z204" s="3" t="s">
        <v>146</v>
      </c>
      <c r="AA204" s="3" t="s">
        <v>216</v>
      </c>
      <c r="AB204" s="4">
        <v>53</v>
      </c>
      <c r="AC204" s="4">
        <v>2010</v>
      </c>
    </row>
    <row r="205" spans="5:29" ht="14.25" customHeight="1" x14ac:dyDescent="0.25">
      <c r="E205" s="17">
        <v>3</v>
      </c>
      <c r="F205" s="18">
        <v>9</v>
      </c>
      <c r="G205" s="11">
        <f t="shared" si="6"/>
        <v>2</v>
      </c>
      <c r="H205" s="12">
        <v>-8</v>
      </c>
      <c r="I205" s="12">
        <v>1</v>
      </c>
      <c r="J205" s="30">
        <v>-5</v>
      </c>
      <c r="K205" s="36">
        <v>3</v>
      </c>
      <c r="L205" s="11">
        <v>-6</v>
      </c>
      <c r="M205" s="12">
        <v>2</v>
      </c>
      <c r="N205" s="30">
        <v>-6</v>
      </c>
      <c r="O205" s="30">
        <v>0</v>
      </c>
      <c r="P205" s="12">
        <f t="shared" si="7"/>
        <v>1</v>
      </c>
      <c r="R205" s="23">
        <v>9</v>
      </c>
      <c r="S205" s="22" t="str">
        <f>Annexe1!F203</f>
        <v>être clair sur qui l'on est / ne pas générer de dépendances sur aucun plan</v>
      </c>
      <c r="T205" s="22" t="str">
        <f>Annexe1!G203</f>
        <v>dépendance affective (proche / maître spirituel / défunt) / rôle exagéré ou inapproprié</v>
      </c>
      <c r="Z205" s="3" t="s">
        <v>65</v>
      </c>
      <c r="AA205" s="3" t="s">
        <v>216</v>
      </c>
      <c r="AB205" s="4">
        <v>54</v>
      </c>
      <c r="AC205" s="4">
        <v>2020</v>
      </c>
    </row>
    <row r="206" spans="5:29" ht="14.25" customHeight="1" x14ac:dyDescent="0.25">
      <c r="E206" s="17">
        <v>3</v>
      </c>
      <c r="F206" s="18">
        <v>9</v>
      </c>
      <c r="G206" s="11">
        <f t="shared" si="6"/>
        <v>3</v>
      </c>
      <c r="H206" s="12">
        <v>14</v>
      </c>
      <c r="I206" s="12">
        <v>1</v>
      </c>
      <c r="J206" s="30">
        <v>12</v>
      </c>
      <c r="K206" s="36">
        <v>-2</v>
      </c>
      <c r="L206" s="11">
        <v>13</v>
      </c>
      <c r="M206" s="12">
        <v>2</v>
      </c>
      <c r="N206" s="30">
        <v>13</v>
      </c>
      <c r="O206" s="30">
        <v>0</v>
      </c>
      <c r="P206" s="12">
        <f t="shared" si="7"/>
        <v>3</v>
      </c>
      <c r="R206" s="23">
        <v>9</v>
      </c>
      <c r="S206" s="22" t="str">
        <f>Annexe1!F204</f>
        <v>en phase avec sa destinée /  foi / utiliser les synchronicités pour décider et avancer</v>
      </c>
      <c r="T206" s="22" t="str">
        <f>Annexe1!G204</f>
        <v>forcer le destin pour avancer</v>
      </c>
      <c r="Z206" s="6" t="s">
        <v>65</v>
      </c>
      <c r="AA206" s="6" t="s">
        <v>216</v>
      </c>
      <c r="AB206" s="4">
        <v>54</v>
      </c>
      <c r="AC206" s="4">
        <v>2030</v>
      </c>
    </row>
    <row r="207" spans="5:29" ht="14.25" customHeight="1" x14ac:dyDescent="0.25">
      <c r="E207" s="17">
        <v>3</v>
      </c>
      <c r="F207" s="18">
        <v>10</v>
      </c>
      <c r="G207" s="11">
        <f t="shared" si="6"/>
        <v>3</v>
      </c>
      <c r="H207" s="12">
        <v>-14</v>
      </c>
      <c r="I207" s="12">
        <v>5</v>
      </c>
      <c r="J207" s="30">
        <v>6</v>
      </c>
      <c r="K207" s="36">
        <v>20</v>
      </c>
      <c r="L207" s="11">
        <v>7</v>
      </c>
      <c r="M207" s="12">
        <v>2</v>
      </c>
      <c r="N207" s="30">
        <v>7</v>
      </c>
      <c r="O207" s="30">
        <v>0</v>
      </c>
      <c r="P207" s="12">
        <f t="shared" si="7"/>
        <v>1</v>
      </c>
      <c r="R207" s="23">
        <v>10</v>
      </c>
      <c r="S207" s="22" t="str">
        <f>Annexe1!F205</f>
        <v>faire plaisir à son corps / sentir à l'avance les besoins de son corps</v>
      </c>
      <c r="T207" s="22" t="str">
        <f>Annexe1!G205</f>
        <v>être en conflit avec son corps / générer des actions inutiles pour se sentir exister</v>
      </c>
      <c r="Z207" s="6" t="s">
        <v>77</v>
      </c>
      <c r="AA207" s="6" t="s">
        <v>216</v>
      </c>
      <c r="AB207" s="4">
        <v>55</v>
      </c>
      <c r="AC207" s="4">
        <v>2040</v>
      </c>
    </row>
    <row r="208" spans="5:29" ht="14.25" customHeight="1" x14ac:dyDescent="0.25">
      <c r="E208" s="17">
        <v>3</v>
      </c>
      <c r="F208" s="18">
        <v>10</v>
      </c>
      <c r="G208" s="11">
        <f t="shared" si="6"/>
        <v>1</v>
      </c>
      <c r="H208" s="12">
        <v>5</v>
      </c>
      <c r="I208" s="12">
        <v>4</v>
      </c>
      <c r="J208" s="30">
        <v>10</v>
      </c>
      <c r="K208" s="36">
        <v>5</v>
      </c>
      <c r="L208" s="11">
        <v>9</v>
      </c>
      <c r="M208" s="12">
        <v>4</v>
      </c>
      <c r="N208" s="30">
        <v>11</v>
      </c>
      <c r="O208" s="30">
        <v>2</v>
      </c>
      <c r="P208" s="12">
        <f t="shared" si="7"/>
        <v>2</v>
      </c>
      <c r="R208" s="23">
        <v>10</v>
      </c>
      <c r="S208" s="22" t="str">
        <f>Annexe1!F206</f>
        <v>joie simple / se sentir accompagné (âme sœur / ange gardien / défunt / être spirituel)</v>
      </c>
      <c r="T208" s="22" t="str">
        <f>Annexe1!G206</f>
        <v>réprimer son enfant intérieur / tristesse cachée par une fausse joie / vécu traumatisant</v>
      </c>
      <c r="Z208" s="6" t="s">
        <v>77</v>
      </c>
      <c r="AA208" s="6" t="s">
        <v>216</v>
      </c>
      <c r="AB208" s="4">
        <v>55</v>
      </c>
      <c r="AC208" s="4">
        <v>2050</v>
      </c>
    </row>
    <row r="209" spans="5:29" ht="14.25" customHeight="1" x14ac:dyDescent="0.25">
      <c r="E209" s="17">
        <v>3</v>
      </c>
      <c r="F209" s="18">
        <v>11</v>
      </c>
      <c r="G209" s="11">
        <f t="shared" si="6"/>
        <v>1</v>
      </c>
      <c r="H209" s="12">
        <v>-5</v>
      </c>
      <c r="I209" s="12">
        <v>5</v>
      </c>
      <c r="J209" s="30">
        <v>5</v>
      </c>
      <c r="K209" s="36">
        <v>10</v>
      </c>
      <c r="L209" s="11">
        <v>4</v>
      </c>
      <c r="M209" s="12">
        <v>4</v>
      </c>
      <c r="N209" s="30">
        <v>6</v>
      </c>
      <c r="O209" s="30">
        <v>2</v>
      </c>
      <c r="P209" s="12">
        <f t="shared" si="7"/>
        <v>1</v>
      </c>
      <c r="R209" s="23">
        <v>11</v>
      </c>
      <c r="S209" s="22" t="str">
        <f>Annexe1!F207</f>
        <v>vivre pleinement cette existence</v>
      </c>
      <c r="T209" s="22" t="str">
        <f>Annexe1!G207</f>
        <v>refus de son incarnation / de son karma personnel et familial</v>
      </c>
      <c r="Z209" s="6" t="s">
        <v>87</v>
      </c>
      <c r="AA209" s="3" t="s">
        <v>216</v>
      </c>
      <c r="AB209" s="4">
        <v>56</v>
      </c>
      <c r="AC209" s="4">
        <v>2060</v>
      </c>
    </row>
    <row r="210" spans="5:29" ht="14.25" customHeight="1" x14ac:dyDescent="0.25">
      <c r="E210" s="17">
        <v>3</v>
      </c>
      <c r="F210" s="18">
        <v>11</v>
      </c>
      <c r="G210" s="11">
        <f t="shared" si="6"/>
        <v>1</v>
      </c>
      <c r="H210" s="12">
        <v>4</v>
      </c>
      <c r="I210" s="12">
        <v>4</v>
      </c>
      <c r="J210" s="30">
        <v>8</v>
      </c>
      <c r="K210" s="36">
        <v>4</v>
      </c>
      <c r="L210" s="11">
        <v>9</v>
      </c>
      <c r="M210" s="12">
        <v>2</v>
      </c>
      <c r="N210" s="30">
        <v>9</v>
      </c>
      <c r="O210" s="30">
        <v>0</v>
      </c>
      <c r="P210" s="12">
        <f t="shared" si="7"/>
        <v>2</v>
      </c>
      <c r="R210" s="23">
        <v>11</v>
      </c>
      <c r="S210" s="22" t="str">
        <f>Annexe1!F208</f>
        <v>utiliser pleinement cette vie pour évoluer</v>
      </c>
      <c r="T210" s="22" t="str">
        <f>Annexe1!G208</f>
        <v>refus d'utiliser cette incarnation pour se transformer / refus d'évoluer</v>
      </c>
      <c r="Z210" s="6" t="s">
        <v>87</v>
      </c>
      <c r="AA210" s="3" t="s">
        <v>216</v>
      </c>
      <c r="AB210" s="4">
        <v>56</v>
      </c>
      <c r="AC210" s="4">
        <v>2070</v>
      </c>
    </row>
    <row r="211" spans="5:29" ht="14.25" customHeight="1" x14ac:dyDescent="0.25">
      <c r="E211" s="17">
        <v>3</v>
      </c>
      <c r="F211" s="18">
        <v>12</v>
      </c>
      <c r="G211" s="11">
        <f t="shared" si="6"/>
        <v>1</v>
      </c>
      <c r="H211" s="12">
        <v>3</v>
      </c>
      <c r="I211" s="12">
        <v>4</v>
      </c>
      <c r="J211" s="30">
        <v>7</v>
      </c>
      <c r="K211" s="36">
        <v>4</v>
      </c>
      <c r="L211" s="11">
        <v>8</v>
      </c>
      <c r="M211" s="12">
        <v>2</v>
      </c>
      <c r="N211" s="30">
        <v>8</v>
      </c>
      <c r="O211" s="30">
        <v>0</v>
      </c>
      <c r="P211" s="12">
        <f t="shared" si="7"/>
        <v>2</v>
      </c>
      <c r="R211" s="23">
        <v>12</v>
      </c>
      <c r="S211" s="22" t="str">
        <f>Annexe1!F209</f>
        <v>sentiment d'être entouré de personnes aimantes</v>
      </c>
      <c r="T211" s="22" t="str">
        <f>Annexe1!G209</f>
        <v>refus de liens affectifs / refus de l'amour</v>
      </c>
      <c r="Z211" s="6" t="s">
        <v>95</v>
      </c>
      <c r="AA211" s="3" t="s">
        <v>216</v>
      </c>
      <c r="AB211" s="4">
        <v>57</v>
      </c>
      <c r="AC211" s="4">
        <v>2080</v>
      </c>
    </row>
    <row r="212" spans="5:29" ht="14.25" customHeight="1" x14ac:dyDescent="0.25">
      <c r="E212" s="17">
        <v>3</v>
      </c>
      <c r="F212" s="18">
        <v>12</v>
      </c>
      <c r="G212" s="11">
        <f t="shared" si="6"/>
        <v>2</v>
      </c>
      <c r="H212" s="12">
        <v>-11</v>
      </c>
      <c r="I212" s="12">
        <v>5</v>
      </c>
      <c r="J212" s="30">
        <v>9</v>
      </c>
      <c r="K212" s="36">
        <v>20</v>
      </c>
      <c r="L212" s="11">
        <v>11</v>
      </c>
      <c r="M212" s="12">
        <v>2</v>
      </c>
      <c r="N212" s="30">
        <v>11</v>
      </c>
      <c r="O212" s="30">
        <v>0</v>
      </c>
      <c r="P212" s="12">
        <f t="shared" si="7"/>
        <v>2</v>
      </c>
      <c r="R212" s="23">
        <v>12</v>
      </c>
      <c r="S212" s="22" t="str">
        <f>Annexe1!F210</f>
        <v>volonté et capacité à réaliser ses rêves</v>
      </c>
      <c r="T212" s="22" t="str">
        <f>Annexe1!G210</f>
        <v>résistance face à la vie / croyances limitantes</v>
      </c>
      <c r="Z212" s="6" t="s">
        <v>95</v>
      </c>
      <c r="AA212" s="3" t="s">
        <v>216</v>
      </c>
      <c r="AB212" s="4">
        <v>57</v>
      </c>
      <c r="AC212" s="4">
        <v>2090</v>
      </c>
    </row>
    <row r="213" spans="5:29" ht="14.25" customHeight="1" x14ac:dyDescent="0.25">
      <c r="E213" s="17">
        <v>3</v>
      </c>
      <c r="F213" s="18">
        <v>13</v>
      </c>
      <c r="G213" s="11">
        <f t="shared" si="6"/>
        <v>0</v>
      </c>
      <c r="H213" s="12">
        <v>0</v>
      </c>
      <c r="I213" s="12">
        <v>0</v>
      </c>
      <c r="J213" s="30">
        <v>-8</v>
      </c>
      <c r="K213" s="36">
        <v>-8</v>
      </c>
      <c r="L213" s="11">
        <v>-9</v>
      </c>
      <c r="M213" s="12">
        <v>2</v>
      </c>
      <c r="N213" s="30">
        <v>-9</v>
      </c>
      <c r="O213" s="30">
        <v>0</v>
      </c>
      <c r="P213" s="12">
        <f t="shared" si="7"/>
        <v>2</v>
      </c>
      <c r="R213" s="23">
        <v>13</v>
      </c>
      <c r="S213" s="22" t="str">
        <f>Annexe1!F211</f>
        <v>partager son expérience de vie ou transmettre sa connaissance</v>
      </c>
      <c r="T213" s="22" t="str">
        <f>Annexe1!G211</f>
        <v>résister aux expériences de la vie ou tout faire pour les reporter</v>
      </c>
      <c r="Z213" s="6" t="s">
        <v>110</v>
      </c>
      <c r="AA213" s="3" t="s">
        <v>216</v>
      </c>
      <c r="AB213" s="4">
        <v>58</v>
      </c>
      <c r="AC213" s="4">
        <v>2100</v>
      </c>
    </row>
    <row r="214" spans="5:29" ht="14.25" customHeight="1" x14ac:dyDescent="0.25">
      <c r="E214" s="17">
        <v>3</v>
      </c>
      <c r="F214" s="18">
        <v>13</v>
      </c>
      <c r="G214" s="11">
        <f t="shared" si="6"/>
        <v>0</v>
      </c>
      <c r="H214" s="12">
        <v>2</v>
      </c>
      <c r="I214" s="12">
        <v>4</v>
      </c>
      <c r="J214" s="30">
        <v>11</v>
      </c>
      <c r="K214" s="36">
        <v>9</v>
      </c>
      <c r="L214" s="11">
        <v>12</v>
      </c>
      <c r="M214" s="12">
        <v>2</v>
      </c>
      <c r="N214" s="30">
        <v>12</v>
      </c>
      <c r="O214" s="30">
        <v>0</v>
      </c>
      <c r="P214" s="12">
        <f t="shared" si="7"/>
        <v>2</v>
      </c>
      <c r="R214" s="23">
        <v>13</v>
      </c>
      <c r="S214" s="22" t="str">
        <f>Annexe1!F212</f>
        <v>s'aimer tel que l'on est / s'aimer dans sa totalité</v>
      </c>
      <c r="T214" s="22" t="str">
        <f>Annexe1!G212</f>
        <v>refus de certaines parties de son corps</v>
      </c>
      <c r="Z214" s="6" t="s">
        <v>110</v>
      </c>
      <c r="AA214" s="3" t="s">
        <v>216</v>
      </c>
      <c r="AB214" s="4">
        <v>58</v>
      </c>
      <c r="AC214" s="4">
        <v>2110</v>
      </c>
    </row>
    <row r="215" spans="5:29" ht="14.25" customHeight="1" x14ac:dyDescent="0.25">
      <c r="E215" s="17">
        <v>3</v>
      </c>
      <c r="F215" s="18">
        <v>14</v>
      </c>
      <c r="G215" s="11">
        <f t="shared" si="6"/>
        <v>0</v>
      </c>
      <c r="H215" s="12">
        <v>-1</v>
      </c>
      <c r="I215" s="12">
        <v>0</v>
      </c>
      <c r="J215" s="30">
        <v>-5</v>
      </c>
      <c r="K215" s="36">
        <v>-4</v>
      </c>
      <c r="L215" s="11">
        <v>8</v>
      </c>
      <c r="M215" s="12">
        <v>4</v>
      </c>
      <c r="N215" s="30">
        <v>9</v>
      </c>
      <c r="O215" s="30">
        <v>1</v>
      </c>
      <c r="P215" s="12">
        <f t="shared" si="7"/>
        <v>2</v>
      </c>
      <c r="R215" s="23">
        <v>14</v>
      </c>
      <c r="S215" s="22" t="str">
        <f>Annexe1!F213</f>
        <v>compatissant sans être déstabilisé par les problème des autres / œuvrer avec justesse</v>
      </c>
      <c r="T215" s="22" t="str">
        <f>Annexe1!G213</f>
        <v>se battre contre les conflits et la misère dans le monde</v>
      </c>
      <c r="Z215" s="6" t="s">
        <v>121</v>
      </c>
      <c r="AA215" s="6" t="s">
        <v>216</v>
      </c>
      <c r="AB215" s="4">
        <v>59</v>
      </c>
      <c r="AC215" s="4">
        <v>2120</v>
      </c>
    </row>
    <row r="216" spans="5:29" ht="14.25" customHeight="1" x14ac:dyDescent="0.25">
      <c r="E216" s="17">
        <v>3</v>
      </c>
      <c r="F216" s="18">
        <v>14</v>
      </c>
      <c r="G216" s="11">
        <f t="shared" si="6"/>
        <v>3</v>
      </c>
      <c r="H216" s="12">
        <v>-14</v>
      </c>
      <c r="I216" s="12">
        <v>1</v>
      </c>
      <c r="J216" s="30">
        <v>-6</v>
      </c>
      <c r="K216" s="36">
        <v>8</v>
      </c>
      <c r="L216" s="11">
        <v>6</v>
      </c>
      <c r="M216" s="12">
        <v>2</v>
      </c>
      <c r="N216" s="30">
        <v>6</v>
      </c>
      <c r="O216" s="30">
        <v>0</v>
      </c>
      <c r="P216" s="12">
        <f t="shared" si="7"/>
        <v>1</v>
      </c>
      <c r="R216" s="23">
        <v>14</v>
      </c>
      <c r="S216" s="22" t="str">
        <f>Annexe1!F214</f>
        <v>capacité à intégrer durablement dans son ADN les bonus d'une expérience</v>
      </c>
      <c r="T216" s="22" t="str">
        <f>Annexe1!G214</f>
        <v xml:space="preserve">résister aux transformations ou aux guérisons </v>
      </c>
      <c r="Z216" s="6" t="s">
        <v>121</v>
      </c>
      <c r="AA216" s="6" t="s">
        <v>216</v>
      </c>
      <c r="AB216" s="4">
        <v>59</v>
      </c>
      <c r="AC216" s="4">
        <v>2130</v>
      </c>
    </row>
    <row r="217" spans="5:29" ht="14.25" customHeight="1" x14ac:dyDescent="0.25">
      <c r="E217" s="17">
        <v>3</v>
      </c>
      <c r="F217" s="18">
        <v>15</v>
      </c>
      <c r="G217" s="11">
        <f t="shared" si="6"/>
        <v>0</v>
      </c>
      <c r="H217" s="12">
        <v>-2</v>
      </c>
      <c r="I217" s="12">
        <v>5</v>
      </c>
      <c r="J217" s="30">
        <v>9</v>
      </c>
      <c r="K217" s="36">
        <v>11</v>
      </c>
      <c r="L217" s="11">
        <v>10</v>
      </c>
      <c r="M217" s="12">
        <v>2</v>
      </c>
      <c r="N217" s="30">
        <v>10</v>
      </c>
      <c r="O217" s="30">
        <v>0</v>
      </c>
      <c r="P217" s="12">
        <f t="shared" si="7"/>
        <v>2</v>
      </c>
      <c r="R217" s="23">
        <v>15</v>
      </c>
      <c r="S217" s="22" t="str">
        <f>Annexe1!F215</f>
        <v>n'être responsable que de sa propre vie</v>
      </c>
      <c r="T217" s="22" t="str">
        <f>Annexe1!G215</f>
        <v>fuite dans le spirituel / se sentir responsable de tout ce qui arrive</v>
      </c>
      <c r="Z217" s="6" t="s">
        <v>125</v>
      </c>
      <c r="AA217" s="6" t="s">
        <v>216</v>
      </c>
      <c r="AB217" s="4">
        <v>60</v>
      </c>
      <c r="AC217" s="4">
        <v>2140</v>
      </c>
    </row>
    <row r="218" spans="5:29" ht="14.25" customHeight="1" thickBot="1" x14ac:dyDescent="0.3">
      <c r="E218" s="19">
        <v>3</v>
      </c>
      <c r="F218" s="20">
        <v>15</v>
      </c>
      <c r="G218" s="13">
        <f t="shared" si="6"/>
        <v>0</v>
      </c>
      <c r="H218" s="14">
        <v>-1</v>
      </c>
      <c r="I218" s="14">
        <v>0</v>
      </c>
      <c r="J218" s="30">
        <v>11</v>
      </c>
      <c r="K218" s="36">
        <v>12</v>
      </c>
      <c r="L218" s="13">
        <v>7</v>
      </c>
      <c r="M218" s="14">
        <v>4</v>
      </c>
      <c r="N218" s="30">
        <v>15</v>
      </c>
      <c r="O218" s="30">
        <v>8</v>
      </c>
      <c r="P218" s="14">
        <f t="shared" si="7"/>
        <v>1</v>
      </c>
      <c r="R218" s="24">
        <v>15</v>
      </c>
      <c r="S218" s="22" t="str">
        <f>Annexe1!F216</f>
        <v>ne pas se prendre au sérieux / obligé de rien / libération profonde</v>
      </c>
      <c r="T218" s="22" t="str">
        <f>Annexe1!G216</f>
        <v>révolte contre le monde / autodestruction</v>
      </c>
      <c r="Z218" s="6" t="s">
        <v>125</v>
      </c>
      <c r="AA218" s="6" t="s">
        <v>215</v>
      </c>
      <c r="AB218" s="4">
        <v>60</v>
      </c>
      <c r="AC218" s="4">
        <v>2150</v>
      </c>
    </row>
    <row r="219" spans="5:29" ht="14.25" customHeight="1" thickTop="1" x14ac:dyDescent="0.25"/>
  </sheetData>
  <autoFilter ref="E3:P218"/>
  <mergeCells count="2">
    <mergeCell ref="G2:K2"/>
    <mergeCell ref="L2:P2"/>
  </mergeCells>
  <conditionalFormatting sqref="R4:R218">
    <cfRule type="expression" dxfId="155" priority="94">
      <formula>IF(R4=15,TRUE,FALSE)</formula>
    </cfRule>
    <cfRule type="expression" dxfId="154" priority="95">
      <formula>IF(R4=14,TRUE,FALSE)</formula>
    </cfRule>
    <cfRule type="expression" dxfId="153" priority="96">
      <formula>IF(R4=13,TRUE,FALSE)</formula>
    </cfRule>
    <cfRule type="expression" dxfId="152" priority="97">
      <formula>IF(R4=12,TRUE,FALSE)</formula>
    </cfRule>
    <cfRule type="expression" dxfId="151" priority="98">
      <formula>IF(R4=11,TRUE,FALSE)</formula>
    </cfRule>
    <cfRule type="expression" dxfId="150" priority="99">
      <formula>IF(R4=10,TRUE,FALSE)</formula>
    </cfRule>
    <cfRule type="expression" dxfId="149" priority="100">
      <formula>IF(R4=9,TRUE,FALSE)</formula>
    </cfRule>
    <cfRule type="expression" dxfId="148" priority="101">
      <formula>IF(R4=8,TRUE,FALSE)</formula>
    </cfRule>
    <cfRule type="expression" dxfId="147" priority="102">
      <formula>IF(R4=7,TRUE,FALSE)</formula>
    </cfRule>
    <cfRule type="expression" dxfId="146" priority="103">
      <formula>IF(R4=6,TRUE,FALSE)</formula>
    </cfRule>
    <cfRule type="expression" dxfId="145" priority="104">
      <formula>IF(R4=5,TRUE,FALSE)</formula>
    </cfRule>
    <cfRule type="expression" dxfId="144" priority="105">
      <formula>IF(R4=4,TRUE,FALSE)</formula>
    </cfRule>
    <cfRule type="expression" dxfId="143" priority="106">
      <formula>IF(R4=3,TRUE,FALSE)</formula>
    </cfRule>
    <cfRule type="expression" dxfId="142" priority="107">
      <formula>IF(R4=2,TRUE,FALSE)</formula>
    </cfRule>
    <cfRule type="expression" dxfId="141" priority="108">
      <formula>IF(R4=1,TRUE,FALSE)</formula>
    </cfRule>
  </conditionalFormatting>
  <conditionalFormatting sqref="F4:F218">
    <cfRule type="expression" dxfId="140" priority="79">
      <formula>IF(F4=15,TRUE,FALSE)</formula>
    </cfRule>
    <cfRule type="expression" dxfId="139" priority="80">
      <formula>IF(F4=14,TRUE,FALSE)</formula>
    </cfRule>
    <cfRule type="expression" dxfId="138" priority="81">
      <formula>IF(F4=13,TRUE,FALSE)</formula>
    </cfRule>
    <cfRule type="expression" dxfId="137" priority="82">
      <formula>IF(F4=12,TRUE,FALSE)</formula>
    </cfRule>
    <cfRule type="expression" dxfId="136" priority="83">
      <formula>IF(F4=11,TRUE,FALSE)</formula>
    </cfRule>
    <cfRule type="expression" dxfId="135" priority="84">
      <formula>IF(F4=10,TRUE,FALSE)</formula>
    </cfRule>
    <cfRule type="expression" dxfId="134" priority="85">
      <formula>IF(F4=9,TRUE,FALSE)</formula>
    </cfRule>
    <cfRule type="expression" dxfId="133" priority="86">
      <formula>IF(F4=8,TRUE,FALSE)</formula>
    </cfRule>
    <cfRule type="expression" dxfId="132" priority="87">
      <formula>IF(F4=7,TRUE,FALSE)</formula>
    </cfRule>
    <cfRule type="expression" dxfId="131" priority="88">
      <formula>IF(F4=6,TRUE,FALSE)</formula>
    </cfRule>
    <cfRule type="expression" dxfId="130" priority="89">
      <formula>IF(F4=5,TRUE,FALSE)</formula>
    </cfRule>
    <cfRule type="expression" dxfId="129" priority="90">
      <formula>IF(F4=4,TRUE,FALSE)</formula>
    </cfRule>
    <cfRule type="expression" dxfId="128" priority="91">
      <formula>IF(F4=3,TRUE,FALSE)</formula>
    </cfRule>
    <cfRule type="expression" dxfId="127" priority="92">
      <formula>IF(F4=2,TRUE,FALSE)</formula>
    </cfRule>
    <cfRule type="expression" dxfId="126" priority="93">
      <formula>IF(F4=1,TRUE,FALSE)</formula>
    </cfRule>
  </conditionalFormatting>
  <conditionalFormatting sqref="K4 J5:K218">
    <cfRule type="expression" dxfId="125" priority="77">
      <formula>IF(AND(XFA4&gt;=$B$5,XFA4&lt;=$B$3),TRUE,FALSE)</formula>
    </cfRule>
    <cfRule type="expression" dxfId="124" priority="78" stopIfTrue="1">
      <formula>IF(XFA4&lt;$B$7,TRUE,FALSE)</formula>
    </cfRule>
  </conditionalFormatting>
  <conditionalFormatting sqref="K4 J5:K218">
    <cfRule type="expression" dxfId="123" priority="70">
      <formula>IF(AND(J4&gt;$B$5,J4&lt;$B$3),TRUE,FALSE)</formula>
    </cfRule>
    <cfRule type="expression" dxfId="122" priority="71" stopIfTrue="1">
      <formula>IF(J4&lt;$B$7,TRUE,FALSE)</formula>
    </cfRule>
    <cfRule type="expression" dxfId="121" priority="72" stopIfTrue="1">
      <formula>IF(J4&lt;$B$6,TRUE,FALSE)</formula>
    </cfRule>
    <cfRule type="expression" dxfId="120" priority="73" stopIfTrue="1">
      <formula>IF(J4&lt;$B$5,TRUE,FALSE)</formula>
    </cfRule>
    <cfRule type="expression" dxfId="119" priority="74" stopIfTrue="1">
      <formula>IF(J4&gt;$B$1,TRUE,FALSE)</formula>
    </cfRule>
    <cfRule type="expression" dxfId="118" priority="75" stopIfTrue="1">
      <formula>IF(J4&gt;$B$2,TRUE,FALSE)</formula>
    </cfRule>
    <cfRule type="expression" dxfId="117" priority="76" stopIfTrue="1">
      <formula>IF(J4&gt;$B$3,TRUE,FALSE)</formula>
    </cfRule>
  </conditionalFormatting>
  <conditionalFormatting sqref="J4:K217">
    <cfRule type="expression" dxfId="116" priority="54" stopIfTrue="1">
      <formula>IF(AND(J4&gt;=$B$5,J4&lt;=$B$3),TRUE,FALSE)</formula>
    </cfRule>
    <cfRule type="expression" dxfId="115" priority="55" stopIfTrue="1">
      <formula>IF(J4&lt;$B$7,TRUE,FALSE)</formula>
    </cfRule>
    <cfRule type="expression" dxfId="114" priority="56" stopIfTrue="1">
      <formula>IF(J4&lt;$B$6,TRUE,FALSE)</formula>
    </cfRule>
    <cfRule type="expression" dxfId="113" priority="57" stopIfTrue="1">
      <formula>IF(J4&lt;$B$5,TRUE,FALSE)</formula>
    </cfRule>
    <cfRule type="expression" dxfId="112" priority="58" stopIfTrue="1">
      <formula>IF(J4&gt;$B$1,TRUE,FALSE)</formula>
    </cfRule>
    <cfRule type="expression" dxfId="111" priority="59" stopIfTrue="1">
      <formula>IF(J4&gt;$B$2,TRUE,FALSE)</formula>
    </cfRule>
    <cfRule type="expression" dxfId="110" priority="60" stopIfTrue="1">
      <formula>IF(J4&gt;$B$3,TRUE,FALSE)</formula>
    </cfRule>
  </conditionalFormatting>
  <conditionalFormatting sqref="J218:K218">
    <cfRule type="expression" dxfId="109" priority="47" stopIfTrue="1">
      <formula>IF(AND(J218&gt;=$B$5,J218&lt;=$B$3),TRUE,FALSE)</formula>
    </cfRule>
    <cfRule type="expression" dxfId="108" priority="48" stopIfTrue="1">
      <formula>IF(J218&lt;$B$7,TRUE,FALSE)</formula>
    </cfRule>
    <cfRule type="expression" dxfId="107" priority="49" stopIfTrue="1">
      <formula>IF(J218&lt;$B$6,TRUE,FALSE)</formula>
    </cfRule>
    <cfRule type="expression" dxfId="106" priority="50" stopIfTrue="1">
      <formula>IF(J218&lt;$B$5,TRUE,FALSE)</formula>
    </cfRule>
    <cfRule type="expression" dxfId="105" priority="51" stopIfTrue="1">
      <formula>IF(J218&gt;$B$1,TRUE,FALSE)</formula>
    </cfRule>
    <cfRule type="expression" dxfId="104" priority="52" stopIfTrue="1">
      <formula>IF(J218&gt;$B$2,TRUE,FALSE)</formula>
    </cfRule>
    <cfRule type="expression" dxfId="103" priority="53" stopIfTrue="1">
      <formula>IF(J218&gt;$B$3,TRUE,FALSE)</formula>
    </cfRule>
  </conditionalFormatting>
  <conditionalFormatting sqref="O5:O218">
    <cfRule type="expression" dxfId="102" priority="45">
      <formula>IF(AND(B5&gt;=$B$5,B5&lt;=$B$3),TRUE,FALSE)</formula>
    </cfRule>
    <cfRule type="expression" dxfId="101" priority="46" stopIfTrue="1">
      <formula>IF(B5&lt;$B$7,TRUE,FALSE)</formula>
    </cfRule>
  </conditionalFormatting>
  <conditionalFormatting sqref="O5:O218">
    <cfRule type="expression" dxfId="100" priority="38">
      <formula>IF(AND(O5&gt;$B$5,O5&lt;$B$3),TRUE,FALSE)</formula>
    </cfRule>
    <cfRule type="expression" dxfId="99" priority="39" stopIfTrue="1">
      <formula>IF(O5&lt;$B$7,TRUE,FALSE)</formula>
    </cfRule>
    <cfRule type="expression" dxfId="98" priority="40" stopIfTrue="1">
      <formula>IF(O5&lt;$B$6,TRUE,FALSE)</formula>
    </cfRule>
    <cfRule type="expression" dxfId="97" priority="41" stopIfTrue="1">
      <formula>IF(O5&lt;$B$5,TRUE,FALSE)</formula>
    </cfRule>
    <cfRule type="expression" dxfId="96" priority="42" stopIfTrue="1">
      <formula>IF(O5&gt;$B$1,TRUE,FALSE)</formula>
    </cfRule>
    <cfRule type="expression" dxfId="95" priority="43" stopIfTrue="1">
      <formula>IF(O5&gt;$B$2,TRUE,FALSE)</formula>
    </cfRule>
    <cfRule type="expression" dxfId="94" priority="44" stopIfTrue="1">
      <formula>IF(O5&gt;$B$3,TRUE,FALSE)</formula>
    </cfRule>
  </conditionalFormatting>
  <conditionalFormatting sqref="O4:O217">
    <cfRule type="expression" dxfId="93" priority="31" stopIfTrue="1">
      <formula>IF(AND(O4&gt;=$B$5,O4&lt;=$B$3),TRUE,FALSE)</formula>
    </cfRule>
    <cfRule type="expression" dxfId="92" priority="32" stopIfTrue="1">
      <formula>IF(O4&lt;$B$7,TRUE,FALSE)</formula>
    </cfRule>
    <cfRule type="expression" dxfId="91" priority="33" stopIfTrue="1">
      <formula>IF(O4&lt;$B$6,TRUE,FALSE)</formula>
    </cfRule>
    <cfRule type="expression" dxfId="90" priority="34" stopIfTrue="1">
      <formula>IF(O4&lt;$B$5,TRUE,FALSE)</formula>
    </cfRule>
    <cfRule type="expression" dxfId="89" priority="35" stopIfTrue="1">
      <formula>IF(O4&gt;$B$1,TRUE,FALSE)</formula>
    </cfRule>
    <cfRule type="expression" dxfId="88" priority="36" stopIfTrue="1">
      <formula>IF(O4&gt;$B$2,TRUE,FALSE)</formula>
    </cfRule>
    <cfRule type="expression" dxfId="87" priority="37" stopIfTrue="1">
      <formula>IF(O4&gt;$B$3,TRUE,FALSE)</formula>
    </cfRule>
  </conditionalFormatting>
  <conditionalFormatting sqref="O218">
    <cfRule type="expression" dxfId="86" priority="24" stopIfTrue="1">
      <formula>IF(AND(O218&gt;=$B$5,O218&lt;=$B$3),TRUE,FALSE)</formula>
    </cfRule>
    <cfRule type="expression" dxfId="85" priority="25" stopIfTrue="1">
      <formula>IF(O218&lt;$B$7,TRUE,FALSE)</formula>
    </cfRule>
    <cfRule type="expression" dxfId="84" priority="26" stopIfTrue="1">
      <formula>IF(O218&lt;$B$6,TRUE,FALSE)</formula>
    </cfRule>
    <cfRule type="expression" dxfId="83" priority="27" stopIfTrue="1">
      <formula>IF(O218&lt;$B$5,TRUE,FALSE)</formula>
    </cfRule>
    <cfRule type="expression" dxfId="82" priority="28" stopIfTrue="1">
      <formula>IF(O218&gt;$B$1,TRUE,FALSE)</formula>
    </cfRule>
    <cfRule type="expression" dxfId="81" priority="29" stopIfTrue="1">
      <formula>IF(O218&gt;$B$2,TRUE,FALSE)</formula>
    </cfRule>
    <cfRule type="expression" dxfId="80" priority="30" stopIfTrue="1">
      <formula>IF(O218&gt;$B$3,TRUE,FALSE)</formula>
    </cfRule>
  </conditionalFormatting>
  <conditionalFormatting sqref="N5:N218">
    <cfRule type="expression" dxfId="79" priority="22">
      <formula>IF(AND(A5&gt;=$B$5,A5&lt;=$B$3),TRUE,FALSE)</formula>
    </cfRule>
    <cfRule type="expression" dxfId="78" priority="23" stopIfTrue="1">
      <formula>IF(A5&lt;$B$7,TRUE,FALSE)</formula>
    </cfRule>
  </conditionalFormatting>
  <conditionalFormatting sqref="N5:N218">
    <cfRule type="expression" dxfId="77" priority="15">
      <formula>IF(AND(N5&gt;$B$5,N5&lt;$B$3),TRUE,FALSE)</formula>
    </cfRule>
    <cfRule type="expression" dxfId="76" priority="16" stopIfTrue="1">
      <formula>IF(N5&lt;$B$7,TRUE,FALSE)</formula>
    </cfRule>
    <cfRule type="expression" dxfId="75" priority="17" stopIfTrue="1">
      <formula>IF(N5&lt;$B$6,TRUE,FALSE)</formula>
    </cfRule>
    <cfRule type="expression" dxfId="74" priority="18" stopIfTrue="1">
      <formula>IF(N5&lt;$B$5,TRUE,FALSE)</formula>
    </cfRule>
    <cfRule type="expression" dxfId="73" priority="19" stopIfTrue="1">
      <formula>IF(N5&gt;$B$1,TRUE,FALSE)</formula>
    </cfRule>
    <cfRule type="expression" dxfId="72" priority="20" stopIfTrue="1">
      <formula>IF(N5&gt;$B$2,TRUE,FALSE)</formula>
    </cfRule>
    <cfRule type="expression" dxfId="71" priority="21" stopIfTrue="1">
      <formula>IF(N5&gt;$B$3,TRUE,FALSE)</formula>
    </cfRule>
  </conditionalFormatting>
  <conditionalFormatting sqref="N4:N217">
    <cfRule type="expression" dxfId="70" priority="8" stopIfTrue="1">
      <formula>IF(AND(N4&gt;=$B$5,N4&lt;=$B$3),TRUE,FALSE)</formula>
    </cfRule>
    <cfRule type="expression" dxfId="69" priority="9" stopIfTrue="1">
      <formula>IF(N4&lt;$B$7,TRUE,FALSE)</formula>
    </cfRule>
    <cfRule type="expression" dxfId="68" priority="10" stopIfTrue="1">
      <formula>IF(N4&lt;$B$6,TRUE,FALSE)</formula>
    </cfRule>
    <cfRule type="expression" dxfId="67" priority="11" stopIfTrue="1">
      <formula>IF(N4&lt;$B$5,TRUE,FALSE)</formula>
    </cfRule>
    <cfRule type="expression" dxfId="66" priority="12" stopIfTrue="1">
      <formula>IF(N4&gt;$B$1,TRUE,FALSE)</formula>
    </cfRule>
    <cfRule type="expression" dxfId="65" priority="13" stopIfTrue="1">
      <formula>IF(N4&gt;$B$2,TRUE,FALSE)</formula>
    </cfRule>
    <cfRule type="expression" dxfId="64" priority="14" stopIfTrue="1">
      <formula>IF(N4&gt;$B$3,TRUE,FALSE)</formula>
    </cfRule>
  </conditionalFormatting>
  <conditionalFormatting sqref="N218">
    <cfRule type="expression" dxfId="63" priority="1" stopIfTrue="1">
      <formula>IF(AND(N218&gt;=$B$5,N218&lt;=$B$3),TRUE,FALSE)</formula>
    </cfRule>
    <cfRule type="expression" dxfId="62" priority="2" stopIfTrue="1">
      <formula>IF(N218&lt;$B$7,TRUE,FALSE)</formula>
    </cfRule>
    <cfRule type="expression" dxfId="61" priority="3" stopIfTrue="1">
      <formula>IF(N218&lt;$B$6,TRUE,FALSE)</formula>
    </cfRule>
    <cfRule type="expression" dxfId="60" priority="4" stopIfTrue="1">
      <formula>IF(N218&lt;$B$5,TRUE,FALSE)</formula>
    </cfRule>
    <cfRule type="expression" dxfId="59" priority="5" stopIfTrue="1">
      <formula>IF(N218&gt;$B$1,TRUE,FALSE)</formula>
    </cfRule>
    <cfRule type="expression" dxfId="58" priority="6" stopIfTrue="1">
      <formula>IF(N218&gt;$B$2,TRUE,FALSE)</formula>
    </cfRule>
    <cfRule type="expression" dxfId="57" priority="7" stopIfTrue="1">
      <formula>IF(N218&gt;$B$3,TRUE,FALSE)</formula>
    </cfRule>
  </conditionalFormatting>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AC219"/>
  <sheetViews>
    <sheetView workbookViewId="0">
      <selection activeCell="T5" sqref="T5:T218"/>
    </sheetView>
  </sheetViews>
  <sheetFormatPr baseColWidth="10" defaultRowHeight="15.75" x14ac:dyDescent="0.25"/>
  <cols>
    <col min="1" max="2" width="3.85546875" style="1" customWidth="1"/>
    <col min="3" max="3" width="3.85546875" customWidth="1"/>
    <col min="5" max="5" width="5.7109375" customWidth="1"/>
    <col min="6" max="6" width="3.7109375" style="1" customWidth="1"/>
    <col min="7" max="8" width="4.85546875" customWidth="1"/>
    <col min="9" max="9" width="9.85546875" customWidth="1"/>
    <col min="10" max="11" width="4.85546875" style="2" customWidth="1"/>
    <col min="12" max="12" width="6.85546875" style="1" customWidth="1"/>
    <col min="13" max="13" width="13.7109375" style="1" customWidth="1"/>
    <col min="14" max="14" width="3.85546875" style="1" customWidth="1"/>
    <col min="15" max="16" width="4.85546875" style="1" customWidth="1"/>
    <col min="17" max="17" width="0.140625" customWidth="1"/>
    <col min="18" max="18" width="3.7109375" style="1" customWidth="1"/>
    <col min="19" max="19" width="68.42578125" customWidth="1"/>
    <col min="20" max="20" width="68.85546875" customWidth="1"/>
    <col min="29" max="29" width="43" style="4" customWidth="1"/>
  </cols>
  <sheetData>
    <row r="1" spans="1:29" ht="16.5" thickBot="1" x14ac:dyDescent="0.3">
      <c r="A1" s="25"/>
      <c r="B1" s="1">
        <f>C1*$B$9</f>
        <v>12</v>
      </c>
      <c r="C1" s="9">
        <v>2</v>
      </c>
    </row>
    <row r="2" spans="1:29" ht="22.5" thickTop="1" thickBot="1" x14ac:dyDescent="0.4">
      <c r="A2" s="8"/>
      <c r="B2" s="1">
        <f>C2*$B$9</f>
        <v>6</v>
      </c>
      <c r="C2" s="9">
        <v>1</v>
      </c>
      <c r="E2" s="15"/>
      <c r="F2" s="16"/>
      <c r="G2" s="251" t="s">
        <v>288</v>
      </c>
      <c r="H2" s="252"/>
      <c r="I2" s="252"/>
      <c r="J2" s="252"/>
      <c r="K2" s="253"/>
      <c r="L2" s="251" t="s">
        <v>289</v>
      </c>
      <c r="M2" s="252"/>
      <c r="N2" s="252"/>
      <c r="O2" s="252"/>
      <c r="P2" s="253"/>
      <c r="R2" s="21"/>
      <c r="S2" s="21"/>
      <c r="T2" s="21"/>
    </row>
    <row r="3" spans="1:29" ht="82.5" customHeight="1" thickTop="1" thickBot="1" x14ac:dyDescent="0.3">
      <c r="A3" s="26"/>
      <c r="B3" s="1">
        <f>C3*$B$9</f>
        <v>3</v>
      </c>
      <c r="C3" s="9">
        <v>0.5</v>
      </c>
      <c r="E3" s="39" t="s">
        <v>245</v>
      </c>
      <c r="F3" s="40" t="s">
        <v>1</v>
      </c>
      <c r="G3" s="41" t="s">
        <v>287</v>
      </c>
      <c r="H3" s="42" t="s">
        <v>241</v>
      </c>
      <c r="I3" s="42" t="s">
        <v>242</v>
      </c>
      <c r="J3" s="43" t="s">
        <v>244</v>
      </c>
      <c r="K3" s="43" t="s">
        <v>243</v>
      </c>
      <c r="L3" s="41" t="s">
        <v>241</v>
      </c>
      <c r="M3" s="42" t="s">
        <v>242</v>
      </c>
      <c r="N3" s="43" t="s">
        <v>244</v>
      </c>
      <c r="O3" s="43" t="s">
        <v>243</v>
      </c>
      <c r="P3" s="42" t="s">
        <v>287</v>
      </c>
      <c r="Q3" s="44"/>
      <c r="R3" s="45" t="s">
        <v>1</v>
      </c>
      <c r="S3" s="53" t="s">
        <v>3</v>
      </c>
      <c r="T3" s="54" t="s">
        <v>4</v>
      </c>
      <c r="Z3" s="3" t="s">
        <v>1</v>
      </c>
      <c r="AA3" s="3" t="s">
        <v>2</v>
      </c>
      <c r="AB3" s="3" t="s">
        <v>8</v>
      </c>
      <c r="AC3" s="3" t="s">
        <v>0</v>
      </c>
    </row>
    <row r="4" spans="1:29" ht="14.25" customHeight="1" thickTop="1" x14ac:dyDescent="0.25">
      <c r="A4" s="27"/>
      <c r="B4" s="1">
        <v>0</v>
      </c>
      <c r="C4" s="1"/>
      <c r="E4" s="17">
        <v>0</v>
      </c>
      <c r="F4" s="37">
        <v>1</v>
      </c>
      <c r="G4" s="11">
        <f>ABS(ROUND(H4/5,0))</f>
        <v>0</v>
      </c>
      <c r="H4" s="12">
        <v>0</v>
      </c>
      <c r="I4" s="12">
        <v>0</v>
      </c>
      <c r="J4" s="30">
        <v>0</v>
      </c>
      <c r="K4" s="30">
        <v>0</v>
      </c>
      <c r="L4" s="11">
        <v>0</v>
      </c>
      <c r="M4" s="12">
        <v>0</v>
      </c>
      <c r="N4" s="30">
        <v>0</v>
      </c>
      <c r="O4" s="30">
        <v>0</v>
      </c>
      <c r="P4" s="12">
        <f>ABS(ROUND(L4/5,0))</f>
        <v>0</v>
      </c>
      <c r="R4" s="38">
        <v>1</v>
      </c>
      <c r="S4" s="22" t="str">
        <f>Annexe1!D2</f>
        <v>besoin de se surpasser / de se prouver</v>
      </c>
      <c r="T4" s="22" t="str">
        <f>Annexe1!E2</f>
        <v>incapacité d’agir / manque de courage</v>
      </c>
      <c r="Z4" s="3" t="s">
        <v>9</v>
      </c>
      <c r="AA4" s="3" t="s">
        <v>10</v>
      </c>
      <c r="AB4" s="4">
        <v>1</v>
      </c>
      <c r="AC4" s="4">
        <v>10</v>
      </c>
    </row>
    <row r="5" spans="1:29" ht="14.25" customHeight="1" x14ac:dyDescent="0.25">
      <c r="A5" s="28"/>
      <c r="B5" s="1">
        <f>C5*$B$9</f>
        <v>-3</v>
      </c>
      <c r="C5" s="9">
        <v>-0.5</v>
      </c>
      <c r="E5" s="17">
        <v>0</v>
      </c>
      <c r="F5" s="18">
        <v>1</v>
      </c>
      <c r="G5" s="11">
        <f t="shared" ref="G5:G68" si="0">ABS(ROUND(H5/5,0))</f>
        <v>0</v>
      </c>
      <c r="H5" s="12">
        <v>0</v>
      </c>
      <c r="I5" s="12">
        <v>0</v>
      </c>
      <c r="J5" s="30">
        <v>0</v>
      </c>
      <c r="K5" s="30">
        <v>0</v>
      </c>
      <c r="L5" s="11">
        <v>0</v>
      </c>
      <c r="M5" s="12">
        <v>0</v>
      </c>
      <c r="N5" s="30">
        <v>0</v>
      </c>
      <c r="O5" s="30">
        <v>0</v>
      </c>
      <c r="P5" s="12">
        <f t="shared" ref="P5:P68" si="1">ABS(ROUND(L5/5,0))</f>
        <v>0</v>
      </c>
      <c r="R5" s="23">
        <v>1</v>
      </c>
      <c r="S5" s="22" t="str">
        <f>Annexe1!D3</f>
        <v>besoin d’affronter / besoin de passer à l'action</v>
      </c>
      <c r="T5" s="22" t="str">
        <f>Annexe1!E3</f>
        <v>se sentir menacé / chercher à se protéger / se mettre en retrait / éviter la confrontation</v>
      </c>
      <c r="Z5" s="3" t="s">
        <v>9</v>
      </c>
      <c r="AA5" s="3" t="s">
        <v>12</v>
      </c>
      <c r="AB5" s="4">
        <v>1</v>
      </c>
      <c r="AC5" s="4">
        <v>20</v>
      </c>
    </row>
    <row r="6" spans="1:29" ht="14.25" customHeight="1" x14ac:dyDescent="0.25">
      <c r="A6" s="29"/>
      <c r="B6" s="1">
        <f>C6*$B$9</f>
        <v>-6</v>
      </c>
      <c r="C6" s="9">
        <v>-1</v>
      </c>
      <c r="E6" s="17">
        <v>0</v>
      </c>
      <c r="F6" s="18">
        <v>1</v>
      </c>
      <c r="G6" s="11">
        <f t="shared" si="0"/>
        <v>0</v>
      </c>
      <c r="H6" s="12">
        <v>0</v>
      </c>
      <c r="I6" s="12">
        <v>0</v>
      </c>
      <c r="J6" s="30">
        <v>0</v>
      </c>
      <c r="K6" s="30">
        <v>0</v>
      </c>
      <c r="L6" s="11">
        <v>0</v>
      </c>
      <c r="M6" s="12">
        <v>0</v>
      </c>
      <c r="N6" s="30">
        <v>0</v>
      </c>
      <c r="O6" s="30">
        <v>0</v>
      </c>
      <c r="P6" s="12">
        <f t="shared" si="1"/>
        <v>0</v>
      </c>
      <c r="R6" s="23">
        <v>1</v>
      </c>
      <c r="S6" s="22" t="str">
        <f>Annexe1!D4</f>
        <v>besoin de se préserver / instinct de conservation</v>
      </c>
      <c r="T6" s="22" t="str">
        <f>Annexe1!E4</f>
        <v>vulnérabilité / absence de protection / manque de densité énergétique</v>
      </c>
      <c r="Z6" s="3" t="s">
        <v>9</v>
      </c>
      <c r="AA6" s="3" t="s">
        <v>13</v>
      </c>
      <c r="AB6" s="4">
        <v>1</v>
      </c>
      <c r="AC6" s="4">
        <v>30</v>
      </c>
    </row>
    <row r="7" spans="1:29" ht="14.25" customHeight="1" x14ac:dyDescent="0.25">
      <c r="A7" s="10"/>
      <c r="B7" s="1">
        <f>C7*$B$9</f>
        <v>-12</v>
      </c>
      <c r="C7" s="9">
        <v>-2</v>
      </c>
      <c r="E7" s="17">
        <v>0</v>
      </c>
      <c r="F7" s="18">
        <v>1</v>
      </c>
      <c r="G7" s="11">
        <f t="shared" si="0"/>
        <v>0</v>
      </c>
      <c r="H7" s="12">
        <v>0</v>
      </c>
      <c r="I7" s="12">
        <v>0</v>
      </c>
      <c r="J7" s="30">
        <v>0</v>
      </c>
      <c r="K7" s="30">
        <v>0</v>
      </c>
      <c r="L7" s="11">
        <v>0</v>
      </c>
      <c r="M7" s="12">
        <v>0</v>
      </c>
      <c r="N7" s="30">
        <v>0</v>
      </c>
      <c r="O7" s="30">
        <v>0</v>
      </c>
      <c r="P7" s="12">
        <f t="shared" si="1"/>
        <v>0</v>
      </c>
      <c r="R7" s="23">
        <v>1</v>
      </c>
      <c r="S7" s="22" t="str">
        <f>Annexe1!D5</f>
        <v>besoin de se sentir vivant</v>
      </c>
      <c r="T7" s="22" t="str">
        <f>Annexe1!E5</f>
        <v>peur de la mort / peur du manque de nourriture</v>
      </c>
      <c r="Z7" s="3" t="s">
        <v>9</v>
      </c>
      <c r="AA7" s="3" t="s">
        <v>15</v>
      </c>
      <c r="AB7" s="4">
        <v>1</v>
      </c>
      <c r="AC7" s="4">
        <v>40</v>
      </c>
    </row>
    <row r="8" spans="1:29" ht="14.25" customHeight="1" x14ac:dyDescent="0.25">
      <c r="C8" s="1"/>
      <c r="E8" s="17">
        <v>0</v>
      </c>
      <c r="F8" s="18">
        <v>1</v>
      </c>
      <c r="G8" s="11">
        <f t="shared" si="0"/>
        <v>0</v>
      </c>
      <c r="H8" s="12">
        <v>1</v>
      </c>
      <c r="I8" s="12">
        <v>0</v>
      </c>
      <c r="J8" s="30">
        <v>1</v>
      </c>
      <c r="K8" s="30">
        <v>0</v>
      </c>
      <c r="L8" s="11">
        <v>0</v>
      </c>
      <c r="M8" s="12">
        <v>0</v>
      </c>
      <c r="N8" s="30">
        <v>0</v>
      </c>
      <c r="O8" s="30">
        <v>0</v>
      </c>
      <c r="P8" s="12">
        <f t="shared" si="1"/>
        <v>0</v>
      </c>
      <c r="R8" s="23">
        <v>1</v>
      </c>
      <c r="S8" s="22" t="str">
        <f>Annexe1!D6</f>
        <v>besoin de se sentir vivant / de sentir le contact avec le sol</v>
      </c>
      <c r="T8" s="22" t="str">
        <f>Annexe1!E6</f>
        <v>mal-être / souffrance / sensation de subir / résignation / ne pas voir de suite agréable</v>
      </c>
      <c r="Z8" s="3" t="s">
        <v>9</v>
      </c>
      <c r="AA8" s="3" t="s">
        <v>17</v>
      </c>
      <c r="AB8" s="4">
        <v>1</v>
      </c>
      <c r="AC8" s="4">
        <v>50</v>
      </c>
    </row>
    <row r="9" spans="1:29" ht="14.25" customHeight="1" x14ac:dyDescent="0.25">
      <c r="A9" s="1" t="s">
        <v>290</v>
      </c>
      <c r="B9" s="9">
        <v>6</v>
      </c>
      <c r="C9" s="1"/>
      <c r="E9" s="17">
        <v>0</v>
      </c>
      <c r="F9" s="18">
        <v>1</v>
      </c>
      <c r="G9" s="11">
        <f t="shared" si="0"/>
        <v>0</v>
      </c>
      <c r="H9" s="12">
        <v>0</v>
      </c>
      <c r="I9" s="12">
        <v>0</v>
      </c>
      <c r="J9" s="30">
        <v>0</v>
      </c>
      <c r="K9" s="30">
        <v>0</v>
      </c>
      <c r="L9" s="11">
        <v>0</v>
      </c>
      <c r="M9" s="12">
        <v>0</v>
      </c>
      <c r="N9" s="30">
        <v>0</v>
      </c>
      <c r="O9" s="30">
        <v>0</v>
      </c>
      <c r="P9" s="12">
        <f t="shared" si="1"/>
        <v>0</v>
      </c>
      <c r="R9" s="23">
        <v>1</v>
      </c>
      <c r="S9" s="22" t="str">
        <f>Annexe1!D7</f>
        <v xml:space="preserve">besoin de stabilité / de réalisations / d'avancer dans la vie </v>
      </c>
      <c r="T9" s="22" t="str">
        <f>Annexe1!E7</f>
        <v>incertitudes / insécurité / être vulnérable</v>
      </c>
      <c r="Z9" s="3" t="s">
        <v>9</v>
      </c>
      <c r="AA9" s="3" t="s">
        <v>246</v>
      </c>
      <c r="AB9" s="4">
        <v>1</v>
      </c>
      <c r="AC9" s="4">
        <v>60</v>
      </c>
    </row>
    <row r="10" spans="1:29" ht="14.25" customHeight="1" x14ac:dyDescent="0.25">
      <c r="E10" s="17">
        <v>0</v>
      </c>
      <c r="F10" s="18">
        <v>1</v>
      </c>
      <c r="G10" s="11">
        <f t="shared" si="0"/>
        <v>0</v>
      </c>
      <c r="H10" s="12">
        <v>0</v>
      </c>
      <c r="I10" s="12">
        <v>0</v>
      </c>
      <c r="J10" s="30">
        <v>0</v>
      </c>
      <c r="K10" s="30">
        <v>0</v>
      </c>
      <c r="L10" s="11">
        <v>0</v>
      </c>
      <c r="M10" s="12">
        <v>0</v>
      </c>
      <c r="N10" s="30">
        <v>0</v>
      </c>
      <c r="O10" s="30">
        <v>0</v>
      </c>
      <c r="P10" s="12">
        <f t="shared" si="1"/>
        <v>0</v>
      </c>
      <c r="R10" s="23">
        <v>1</v>
      </c>
      <c r="S10" s="22" t="str">
        <f>Annexe1!D8</f>
        <v>besoin de s'appuyer sur quelqu'un / besoin de sécurité</v>
      </c>
      <c r="T10" s="22" t="str">
        <f>Annexe1!E8</f>
        <v>self-control pour ne pas se sentir vulnérable ou par insécurité</v>
      </c>
      <c r="Z10" s="3" t="s">
        <v>9</v>
      </c>
      <c r="AA10" s="3" t="s">
        <v>18</v>
      </c>
      <c r="AB10" s="4">
        <v>1</v>
      </c>
      <c r="AC10" s="4">
        <v>70</v>
      </c>
    </row>
    <row r="11" spans="1:29" ht="14.25" customHeight="1" x14ac:dyDescent="0.25">
      <c r="E11" s="17">
        <v>0</v>
      </c>
      <c r="F11" s="18">
        <v>1</v>
      </c>
      <c r="G11" s="11">
        <f t="shared" si="0"/>
        <v>0</v>
      </c>
      <c r="H11" s="12">
        <v>-2</v>
      </c>
      <c r="I11" s="12">
        <v>5</v>
      </c>
      <c r="J11" s="30">
        <v>1</v>
      </c>
      <c r="K11" s="30">
        <v>3</v>
      </c>
      <c r="L11" s="11">
        <v>1</v>
      </c>
      <c r="M11" s="12">
        <v>0</v>
      </c>
      <c r="N11" s="30">
        <v>1</v>
      </c>
      <c r="O11" s="30">
        <v>0</v>
      </c>
      <c r="P11" s="12">
        <f t="shared" si="1"/>
        <v>0</v>
      </c>
      <c r="R11" s="23">
        <v>1</v>
      </c>
      <c r="S11" s="22" t="str">
        <f>Annexe1!D9</f>
        <v>besoin d’être en groupe / besoin de sécurité</v>
      </c>
      <c r="T11" s="22" t="str">
        <f>Annexe1!E9</f>
        <v>solitude imposée ou mal vécue / empêchement d’avancer</v>
      </c>
      <c r="Z11" s="3" t="s">
        <v>9</v>
      </c>
      <c r="AA11" s="3" t="s">
        <v>247</v>
      </c>
      <c r="AB11" s="4">
        <v>1</v>
      </c>
      <c r="AC11" s="4">
        <v>80</v>
      </c>
    </row>
    <row r="12" spans="1:29" ht="14.25" customHeight="1" x14ac:dyDescent="0.25">
      <c r="E12" s="17">
        <v>0</v>
      </c>
      <c r="F12" s="18">
        <v>1</v>
      </c>
      <c r="G12" s="11">
        <f t="shared" si="0"/>
        <v>2</v>
      </c>
      <c r="H12" s="12">
        <v>11</v>
      </c>
      <c r="I12" s="12">
        <v>1</v>
      </c>
      <c r="J12" s="30">
        <v>3</v>
      </c>
      <c r="K12" s="30">
        <v>-8</v>
      </c>
      <c r="L12" s="11">
        <v>10</v>
      </c>
      <c r="M12" s="12">
        <v>1</v>
      </c>
      <c r="N12" s="30">
        <v>4</v>
      </c>
      <c r="O12" s="30">
        <v>-6</v>
      </c>
      <c r="P12" s="12">
        <f t="shared" si="1"/>
        <v>2</v>
      </c>
      <c r="R12" s="23">
        <v>1</v>
      </c>
      <c r="S12" s="22" t="str">
        <f>Annexe1!D10</f>
        <v xml:space="preserve">besoin de soutenir les autres ou d'être soutenu / besoin de choisir et de décider </v>
      </c>
      <c r="T12" s="22" t="str">
        <f>Annexe1!E10</f>
        <v>manque de soutien / ne pas avoir d'aide / ne rien décider</v>
      </c>
      <c r="Z12" s="3" t="s">
        <v>9</v>
      </c>
      <c r="AA12" s="3" t="s">
        <v>248</v>
      </c>
      <c r="AB12" s="4">
        <v>1</v>
      </c>
      <c r="AC12" s="4">
        <v>90</v>
      </c>
    </row>
    <row r="13" spans="1:29" ht="14.25" customHeight="1" x14ac:dyDescent="0.25">
      <c r="E13" s="17">
        <v>0</v>
      </c>
      <c r="F13" s="18">
        <v>2</v>
      </c>
      <c r="G13" s="11">
        <f t="shared" si="0"/>
        <v>0</v>
      </c>
      <c r="H13" s="12">
        <v>-1</v>
      </c>
      <c r="I13" s="12">
        <v>0</v>
      </c>
      <c r="J13" s="30">
        <v>-1</v>
      </c>
      <c r="K13" s="30">
        <v>0</v>
      </c>
      <c r="L13" s="11">
        <v>0</v>
      </c>
      <c r="M13" s="12">
        <v>0</v>
      </c>
      <c r="N13" s="30">
        <v>0</v>
      </c>
      <c r="O13" s="30">
        <v>0</v>
      </c>
      <c r="P13" s="12">
        <f t="shared" si="1"/>
        <v>0</v>
      </c>
      <c r="R13" s="23">
        <v>2</v>
      </c>
      <c r="S13" s="22" t="str">
        <f>Annexe1!D11</f>
        <v xml:space="preserve">besoin de stabilité / de réalisations concrètes / capacité à supporter </v>
      </c>
      <c r="T13" s="22" t="str">
        <f>Annexe1!E11</f>
        <v>vulnérabilité / en rupture avec les parents ou avec les enfants</v>
      </c>
      <c r="Z13" s="3" t="s">
        <v>20</v>
      </c>
      <c r="AA13" s="3" t="s">
        <v>249</v>
      </c>
      <c r="AB13" s="4">
        <v>2</v>
      </c>
      <c r="AC13" s="4">
        <v>100</v>
      </c>
    </row>
    <row r="14" spans="1:29" ht="14.25" customHeight="1" x14ac:dyDescent="0.25">
      <c r="E14" s="17">
        <v>0</v>
      </c>
      <c r="F14" s="18">
        <v>2</v>
      </c>
      <c r="G14" s="11">
        <f t="shared" si="0"/>
        <v>0</v>
      </c>
      <c r="H14" s="12">
        <v>0</v>
      </c>
      <c r="I14" s="12">
        <v>0</v>
      </c>
      <c r="J14" s="30">
        <v>0</v>
      </c>
      <c r="K14" s="30">
        <v>0</v>
      </c>
      <c r="L14" s="11">
        <v>-2</v>
      </c>
      <c r="M14" s="12">
        <v>2</v>
      </c>
      <c r="N14" s="30">
        <v>-2</v>
      </c>
      <c r="O14" s="30">
        <v>0</v>
      </c>
      <c r="P14" s="12">
        <f t="shared" si="1"/>
        <v>0</v>
      </c>
      <c r="R14" s="23">
        <v>2</v>
      </c>
      <c r="S14" s="22" t="str">
        <f>Annexe1!D12</f>
        <v xml:space="preserve">besoin de soutien / besoin de se positionner </v>
      </c>
      <c r="T14" s="22" t="str">
        <f>Annexe1!E12</f>
        <v>sentiment de subir / se sentir dévalorisé ou impuissant</v>
      </c>
      <c r="Z14" s="3" t="s">
        <v>20</v>
      </c>
      <c r="AA14" s="3" t="s">
        <v>250</v>
      </c>
      <c r="AB14" s="4">
        <v>2</v>
      </c>
      <c r="AC14" s="4">
        <v>110</v>
      </c>
    </row>
    <row r="15" spans="1:29" ht="14.25" customHeight="1" x14ac:dyDescent="0.25">
      <c r="E15" s="17">
        <v>0</v>
      </c>
      <c r="F15" s="18">
        <v>2</v>
      </c>
      <c r="G15" s="11">
        <f t="shared" si="0"/>
        <v>0</v>
      </c>
      <c r="H15" s="12">
        <v>-2</v>
      </c>
      <c r="I15" s="12">
        <v>2</v>
      </c>
      <c r="J15" s="30">
        <v>-2</v>
      </c>
      <c r="K15" s="30">
        <v>0</v>
      </c>
      <c r="L15" s="11">
        <v>0</v>
      </c>
      <c r="M15" s="12">
        <v>0</v>
      </c>
      <c r="N15" s="30">
        <v>0</v>
      </c>
      <c r="O15" s="30">
        <v>0</v>
      </c>
      <c r="P15" s="12">
        <f t="shared" si="1"/>
        <v>0</v>
      </c>
      <c r="R15" s="23">
        <v>2</v>
      </c>
      <c r="S15" s="22" t="str">
        <f>Annexe1!D13</f>
        <v>besoin de régler le passé / de se mettre la pression pour la famille ou le travail</v>
      </c>
      <c r="T15" s="22" t="str">
        <f>Annexe1!E13</f>
        <v>manque de retour dans ses actions / vide dans la vie / absence de liens familiaux ou de travail</v>
      </c>
      <c r="Z15" s="3" t="s">
        <v>20</v>
      </c>
      <c r="AA15" s="3" t="s">
        <v>251</v>
      </c>
      <c r="AB15" s="4">
        <v>2</v>
      </c>
      <c r="AC15" s="4">
        <v>120</v>
      </c>
    </row>
    <row r="16" spans="1:29" ht="14.25" customHeight="1" x14ac:dyDescent="0.25">
      <c r="E16" s="17">
        <v>0</v>
      </c>
      <c r="F16" s="18">
        <v>3</v>
      </c>
      <c r="G16" s="11">
        <f t="shared" si="0"/>
        <v>0</v>
      </c>
      <c r="H16" s="12">
        <v>-1</v>
      </c>
      <c r="I16" s="12">
        <v>0</v>
      </c>
      <c r="J16" s="30">
        <v>-1</v>
      </c>
      <c r="K16" s="30">
        <v>0</v>
      </c>
      <c r="L16" s="11">
        <v>-1</v>
      </c>
      <c r="M16" s="12">
        <v>0</v>
      </c>
      <c r="N16" s="30">
        <v>-1</v>
      </c>
      <c r="O16" s="30">
        <v>0</v>
      </c>
      <c r="P16" s="12">
        <f t="shared" si="1"/>
        <v>0</v>
      </c>
      <c r="R16" s="23">
        <v>3</v>
      </c>
      <c r="S16" s="22" t="str">
        <f>Annexe1!D14</f>
        <v>besoin de stabilité / de sécurité / d'assumer</v>
      </c>
      <c r="T16" s="22" t="str">
        <f>Annexe1!E14</f>
        <v>subir l'autorité parentale</v>
      </c>
      <c r="Z16" s="3" t="s">
        <v>22</v>
      </c>
      <c r="AA16" s="3" t="s">
        <v>23</v>
      </c>
      <c r="AB16" s="4">
        <v>3</v>
      </c>
      <c r="AC16" s="4">
        <v>130</v>
      </c>
    </row>
    <row r="17" spans="5:29" ht="14.25" customHeight="1" x14ac:dyDescent="0.25">
      <c r="E17" s="17">
        <v>0</v>
      </c>
      <c r="F17" s="18">
        <v>3</v>
      </c>
      <c r="G17" s="11">
        <f t="shared" si="0"/>
        <v>0</v>
      </c>
      <c r="H17" s="12">
        <v>-1</v>
      </c>
      <c r="I17" s="12">
        <v>0</v>
      </c>
      <c r="J17" s="30">
        <v>-1</v>
      </c>
      <c r="K17" s="30">
        <v>0</v>
      </c>
      <c r="L17" s="11">
        <v>-1</v>
      </c>
      <c r="M17" s="12">
        <v>0</v>
      </c>
      <c r="N17" s="30">
        <v>-1</v>
      </c>
      <c r="O17" s="30">
        <v>0</v>
      </c>
      <c r="P17" s="12">
        <f t="shared" si="1"/>
        <v>0</v>
      </c>
      <c r="R17" s="23">
        <v>3</v>
      </c>
      <c r="S17" s="22" t="str">
        <f>Annexe1!D15</f>
        <v xml:space="preserve">besoin de se sentir fort / de résister / d'encaisser </v>
      </c>
      <c r="T17" s="22" t="str">
        <f>Annexe1!E15</f>
        <v>être fatigué / être à bout / ne plus pouvoir encaisser ou résister</v>
      </c>
      <c r="Z17" s="3" t="s">
        <v>22</v>
      </c>
      <c r="AA17" s="3" t="s">
        <v>252</v>
      </c>
      <c r="AB17" s="4">
        <v>3</v>
      </c>
      <c r="AC17" s="4">
        <v>140</v>
      </c>
    </row>
    <row r="18" spans="5:29" ht="14.25" customHeight="1" x14ac:dyDescent="0.25">
      <c r="E18" s="17">
        <v>0</v>
      </c>
      <c r="F18" s="18">
        <v>3</v>
      </c>
      <c r="G18" s="11">
        <f t="shared" si="0"/>
        <v>0</v>
      </c>
      <c r="H18" s="12">
        <v>-1</v>
      </c>
      <c r="I18" s="12">
        <v>0</v>
      </c>
      <c r="J18" s="30">
        <v>-1</v>
      </c>
      <c r="K18" s="30">
        <v>0</v>
      </c>
      <c r="L18" s="11">
        <v>-1</v>
      </c>
      <c r="M18" s="12">
        <v>0</v>
      </c>
      <c r="N18" s="30">
        <v>-1</v>
      </c>
      <c r="O18" s="30">
        <v>0</v>
      </c>
      <c r="P18" s="12">
        <f t="shared" si="1"/>
        <v>0</v>
      </c>
      <c r="R18" s="23">
        <v>3</v>
      </c>
      <c r="S18" s="22" t="str">
        <f>Annexe1!D16</f>
        <v xml:space="preserve">besoin de régler le passé familial / d'enracinement </v>
      </c>
      <c r="T18" s="22" t="str">
        <f>Annexe1!E16</f>
        <v>refus de l'autorité parentale / ne pas vouloir de responsabilité en tant que parent</v>
      </c>
      <c r="Z18" s="3" t="s">
        <v>22</v>
      </c>
      <c r="AA18" s="3" t="s">
        <v>253</v>
      </c>
      <c r="AB18" s="4">
        <v>3</v>
      </c>
      <c r="AC18" s="4">
        <v>150</v>
      </c>
    </row>
    <row r="19" spans="5:29" ht="14.25" customHeight="1" x14ac:dyDescent="0.25">
      <c r="E19" s="17">
        <v>0</v>
      </c>
      <c r="F19" s="18">
        <v>3</v>
      </c>
      <c r="G19" s="11">
        <f t="shared" si="0"/>
        <v>0</v>
      </c>
      <c r="H19" s="12">
        <v>0</v>
      </c>
      <c r="I19" s="12">
        <v>0</v>
      </c>
      <c r="J19" s="30">
        <v>0</v>
      </c>
      <c r="K19" s="30">
        <v>0</v>
      </c>
      <c r="L19" s="11">
        <v>0</v>
      </c>
      <c r="M19" s="12">
        <v>0</v>
      </c>
      <c r="N19" s="30">
        <v>0</v>
      </c>
      <c r="O19" s="30">
        <v>0</v>
      </c>
      <c r="P19" s="12">
        <f t="shared" si="1"/>
        <v>0</v>
      </c>
      <c r="R19" s="23">
        <v>3</v>
      </c>
      <c r="S19" s="22" t="str">
        <f>Annexe1!D17</f>
        <v xml:space="preserve">besoin d'aller de l'avant / d'être responsable </v>
      </c>
      <c r="T19" s="22" t="str">
        <f>Annexe1!E17</f>
        <v>vouloir moins de charges / moins de responsabilités / manque d'enracinement</v>
      </c>
      <c r="Z19" s="3" t="s">
        <v>22</v>
      </c>
      <c r="AA19" s="3" t="s">
        <v>254</v>
      </c>
      <c r="AB19" s="4">
        <v>3</v>
      </c>
      <c r="AC19" s="4">
        <v>160</v>
      </c>
    </row>
    <row r="20" spans="5:29" ht="14.25" customHeight="1" x14ac:dyDescent="0.25">
      <c r="E20" s="17">
        <v>0</v>
      </c>
      <c r="F20" s="18">
        <v>4</v>
      </c>
      <c r="G20" s="11">
        <f t="shared" si="0"/>
        <v>0</v>
      </c>
      <c r="H20" s="12">
        <v>-1</v>
      </c>
      <c r="I20" s="12">
        <v>0</v>
      </c>
      <c r="J20" s="30">
        <v>-1</v>
      </c>
      <c r="K20" s="30">
        <v>0</v>
      </c>
      <c r="L20" s="11">
        <v>-1</v>
      </c>
      <c r="M20" s="12">
        <v>0</v>
      </c>
      <c r="N20" s="30">
        <v>-1</v>
      </c>
      <c r="O20" s="30">
        <v>0</v>
      </c>
      <c r="P20" s="12">
        <f t="shared" si="1"/>
        <v>0</v>
      </c>
      <c r="R20" s="23">
        <v>4</v>
      </c>
      <c r="S20" s="22" t="str">
        <f>Annexe1!D18</f>
        <v xml:space="preserve">besoin de créer / besoin d'exprimer son potentiel </v>
      </c>
      <c r="T20" s="22" t="str">
        <f>Annexe1!E18</f>
        <v>potentiel réprimé / projets en panne / introversion</v>
      </c>
      <c r="Z20" s="3" t="s">
        <v>24</v>
      </c>
      <c r="AA20" s="3" t="s">
        <v>255</v>
      </c>
      <c r="AB20" s="4">
        <v>4</v>
      </c>
      <c r="AC20" s="4">
        <v>170</v>
      </c>
    </row>
    <row r="21" spans="5:29" ht="14.25" customHeight="1" x14ac:dyDescent="0.25">
      <c r="E21" s="17">
        <v>0</v>
      </c>
      <c r="F21" s="18">
        <v>4</v>
      </c>
      <c r="G21" s="11">
        <f t="shared" si="0"/>
        <v>0</v>
      </c>
      <c r="H21" s="12">
        <v>0</v>
      </c>
      <c r="I21" s="12">
        <v>0</v>
      </c>
      <c r="J21" s="30">
        <v>0</v>
      </c>
      <c r="K21" s="30">
        <v>0</v>
      </c>
      <c r="L21" s="11">
        <v>0</v>
      </c>
      <c r="M21" s="12">
        <v>0</v>
      </c>
      <c r="N21" s="30">
        <v>0</v>
      </c>
      <c r="O21" s="30">
        <v>0</v>
      </c>
      <c r="P21" s="12">
        <f t="shared" si="1"/>
        <v>0</v>
      </c>
      <c r="R21" s="23">
        <v>4</v>
      </c>
      <c r="S21" s="22" t="str">
        <f>Annexe1!D19</f>
        <v xml:space="preserve">besoin de s'aimer / de se faire plaisir </v>
      </c>
      <c r="T21" s="22" t="str">
        <f>Annexe1!E19</f>
        <v>ne pas se faire plaisir / honte de s'offrir à soi-même / juger le plaisir personnel</v>
      </c>
      <c r="Z21" s="3" t="s">
        <v>24</v>
      </c>
      <c r="AA21" s="3" t="s">
        <v>26</v>
      </c>
      <c r="AB21" s="4">
        <v>4</v>
      </c>
      <c r="AC21" s="4">
        <v>180</v>
      </c>
    </row>
    <row r="22" spans="5:29" ht="14.25" customHeight="1" x14ac:dyDescent="0.25">
      <c r="E22" s="17">
        <v>0</v>
      </c>
      <c r="F22" s="18">
        <v>5</v>
      </c>
      <c r="G22" s="11">
        <f t="shared" si="0"/>
        <v>0</v>
      </c>
      <c r="H22" s="12">
        <v>0</v>
      </c>
      <c r="I22" s="12">
        <v>0</v>
      </c>
      <c r="J22" s="30">
        <v>0</v>
      </c>
      <c r="K22" s="30">
        <v>0</v>
      </c>
      <c r="L22" s="11">
        <v>0</v>
      </c>
      <c r="M22" s="12">
        <v>0</v>
      </c>
      <c r="N22" s="30">
        <v>0</v>
      </c>
      <c r="O22" s="30">
        <v>0</v>
      </c>
      <c r="P22" s="12">
        <f t="shared" si="1"/>
        <v>0</v>
      </c>
      <c r="R22" s="23">
        <v>5</v>
      </c>
      <c r="S22" s="22" t="str">
        <f>Annexe1!D20</f>
        <v xml:space="preserve">besoin de retenir à l'intérieur / de garder pour soi </v>
      </c>
      <c r="T22" s="22" t="str">
        <f>Annexe1!E20</f>
        <v>peur de vivre de l'insécurité / peur de manquer / vécu des manques par le passé</v>
      </c>
      <c r="Z22" s="3" t="s">
        <v>27</v>
      </c>
      <c r="AA22" s="3" t="s">
        <v>256</v>
      </c>
      <c r="AB22" s="4">
        <v>5</v>
      </c>
      <c r="AC22" s="4">
        <v>190</v>
      </c>
    </row>
    <row r="23" spans="5:29" ht="14.25" customHeight="1" x14ac:dyDescent="0.25">
      <c r="E23" s="17">
        <v>0</v>
      </c>
      <c r="F23" s="18">
        <v>5</v>
      </c>
      <c r="G23" s="11">
        <f t="shared" si="0"/>
        <v>0</v>
      </c>
      <c r="H23" s="12">
        <v>0</v>
      </c>
      <c r="I23" s="12">
        <v>0</v>
      </c>
      <c r="J23" s="30">
        <v>0</v>
      </c>
      <c r="K23" s="30">
        <v>0</v>
      </c>
      <c r="L23" s="11">
        <v>0</v>
      </c>
      <c r="M23" s="12">
        <v>0</v>
      </c>
      <c r="N23" s="30">
        <v>0</v>
      </c>
      <c r="O23" s="30">
        <v>0</v>
      </c>
      <c r="P23" s="12">
        <f t="shared" si="1"/>
        <v>0</v>
      </c>
      <c r="R23" s="23">
        <v>5</v>
      </c>
      <c r="S23" s="22" t="str">
        <f>Annexe1!D21</f>
        <v>besoin d’argent / besoin d'être valorisé</v>
      </c>
      <c r="T23" s="22" t="str">
        <f>Annexe1!E21</f>
        <v>manques / dévalorisation / indifférence / maltraitance</v>
      </c>
      <c r="Z23" s="3" t="s">
        <v>27</v>
      </c>
      <c r="AA23" s="3" t="s">
        <v>28</v>
      </c>
      <c r="AB23" s="4">
        <v>5</v>
      </c>
      <c r="AC23" s="4">
        <v>200</v>
      </c>
    </row>
    <row r="24" spans="5:29" ht="14.25" customHeight="1" x14ac:dyDescent="0.25">
      <c r="E24" s="17">
        <v>0</v>
      </c>
      <c r="F24" s="18">
        <v>5</v>
      </c>
      <c r="G24" s="11">
        <f t="shared" si="0"/>
        <v>0</v>
      </c>
      <c r="H24" s="12">
        <v>0</v>
      </c>
      <c r="I24" s="12">
        <v>0</v>
      </c>
      <c r="J24" s="30">
        <v>0</v>
      </c>
      <c r="K24" s="30">
        <v>0</v>
      </c>
      <c r="L24" s="11">
        <v>0</v>
      </c>
      <c r="M24" s="12">
        <v>0</v>
      </c>
      <c r="N24" s="30">
        <v>0</v>
      </c>
      <c r="O24" s="30">
        <v>0</v>
      </c>
      <c r="P24" s="12">
        <f t="shared" si="1"/>
        <v>0</v>
      </c>
      <c r="R24" s="23">
        <v>5</v>
      </c>
      <c r="S24" s="22" t="str">
        <f>Annexe1!D22</f>
        <v xml:space="preserve">besoin d'assumer / d'être différent </v>
      </c>
      <c r="T24" s="22" t="str">
        <f>Annexe1!E22</f>
        <v>manque de contact avec la famille / insatisfaction / vide dans la vie / peur de souffrir</v>
      </c>
      <c r="Z24" s="3" t="s">
        <v>27</v>
      </c>
      <c r="AA24" s="3" t="s">
        <v>29</v>
      </c>
      <c r="AB24" s="4">
        <v>5</v>
      </c>
      <c r="AC24" s="4">
        <v>210</v>
      </c>
    </row>
    <row r="25" spans="5:29" ht="14.25" customHeight="1" x14ac:dyDescent="0.25">
      <c r="E25" s="17">
        <v>0</v>
      </c>
      <c r="F25" s="18">
        <v>5</v>
      </c>
      <c r="G25" s="11">
        <f t="shared" si="0"/>
        <v>0</v>
      </c>
      <c r="H25" s="12">
        <v>0</v>
      </c>
      <c r="I25" s="12">
        <v>0</v>
      </c>
      <c r="J25" s="30">
        <v>0</v>
      </c>
      <c r="K25" s="30">
        <v>0</v>
      </c>
      <c r="L25" s="11">
        <v>0</v>
      </c>
      <c r="M25" s="12">
        <v>0</v>
      </c>
      <c r="N25" s="30">
        <v>0</v>
      </c>
      <c r="O25" s="30">
        <v>0</v>
      </c>
      <c r="P25" s="12">
        <f t="shared" si="1"/>
        <v>0</v>
      </c>
      <c r="R25" s="23">
        <v>5</v>
      </c>
      <c r="S25" s="22" t="str">
        <f>Annexe1!D23</f>
        <v xml:space="preserve">besoin de réaliser / besoin d'exprimer son potentiel / stagner / reporter à plus tard </v>
      </c>
      <c r="T25" s="22" t="str">
        <f>Annexe1!E23</f>
        <v>peur d'être exclu / d'être seul pour assumer / soucis</v>
      </c>
      <c r="Z25" s="3" t="s">
        <v>27</v>
      </c>
      <c r="AA25" s="3" t="s">
        <v>30</v>
      </c>
      <c r="AB25" s="4">
        <v>5</v>
      </c>
      <c r="AC25" s="4">
        <v>220</v>
      </c>
    </row>
    <row r="26" spans="5:29" ht="14.25" customHeight="1" x14ac:dyDescent="0.25">
      <c r="E26" s="17">
        <v>0</v>
      </c>
      <c r="F26" s="18">
        <v>5</v>
      </c>
      <c r="G26" s="11">
        <f t="shared" si="0"/>
        <v>0</v>
      </c>
      <c r="H26" s="12">
        <v>0</v>
      </c>
      <c r="I26" s="12">
        <v>0</v>
      </c>
      <c r="J26" s="30">
        <v>0</v>
      </c>
      <c r="K26" s="30">
        <v>0</v>
      </c>
      <c r="L26" s="11">
        <v>-1</v>
      </c>
      <c r="M26" s="12">
        <v>0</v>
      </c>
      <c r="N26" s="30">
        <v>-1</v>
      </c>
      <c r="O26" s="30">
        <v>0</v>
      </c>
      <c r="P26" s="12">
        <f t="shared" si="1"/>
        <v>0</v>
      </c>
      <c r="R26" s="23">
        <v>5</v>
      </c>
      <c r="S26" s="22" t="str">
        <f>Annexe1!D24</f>
        <v xml:space="preserve">besoin d'avoir sa place / besoin de répondre à ses attentes </v>
      </c>
      <c r="T26" s="22" t="str">
        <f>Annexe1!E24</f>
        <v>peur d'être abandonné / peur d'être soi-même</v>
      </c>
      <c r="Z26" s="3" t="s">
        <v>27</v>
      </c>
      <c r="AA26" s="3" t="s">
        <v>31</v>
      </c>
      <c r="AB26" s="4">
        <v>5</v>
      </c>
      <c r="AC26" s="4">
        <v>230</v>
      </c>
    </row>
    <row r="27" spans="5:29" ht="14.25" customHeight="1" x14ac:dyDescent="0.25">
      <c r="E27" s="17">
        <v>0</v>
      </c>
      <c r="F27" s="18">
        <v>6</v>
      </c>
      <c r="G27" s="11">
        <f t="shared" si="0"/>
        <v>0</v>
      </c>
      <c r="H27" s="12">
        <v>0</v>
      </c>
      <c r="I27" s="12">
        <v>0</v>
      </c>
      <c r="J27" s="30">
        <v>0</v>
      </c>
      <c r="K27" s="30">
        <v>0</v>
      </c>
      <c r="L27" s="11">
        <v>0</v>
      </c>
      <c r="M27" s="12">
        <v>0</v>
      </c>
      <c r="N27" s="30">
        <v>0</v>
      </c>
      <c r="O27" s="30">
        <v>0</v>
      </c>
      <c r="P27" s="12">
        <f t="shared" si="1"/>
        <v>0</v>
      </c>
      <c r="R27" s="23">
        <v>6</v>
      </c>
      <c r="S27" s="22" t="str">
        <f>Annexe1!D25</f>
        <v xml:space="preserve">besoin d'aller de l'avant / de concrétiser / besoin de réaliser son potentiel / ses projets </v>
      </c>
      <c r="T27" s="22" t="str">
        <f>Annexe1!E25</f>
        <v>devoir obéir / peur d'être seul / maltraitance / ne pas aimer son corps / absence de projets pour la suite</v>
      </c>
      <c r="Z27" s="3" t="s">
        <v>32</v>
      </c>
      <c r="AA27" s="3" t="s">
        <v>257</v>
      </c>
      <c r="AB27" s="4">
        <v>6</v>
      </c>
      <c r="AC27" s="4">
        <v>240</v>
      </c>
    </row>
    <row r="28" spans="5:29" ht="14.25" customHeight="1" x14ac:dyDescent="0.25">
      <c r="E28" s="17">
        <v>0</v>
      </c>
      <c r="F28" s="18">
        <v>6</v>
      </c>
      <c r="G28" s="11">
        <f t="shared" si="0"/>
        <v>0</v>
      </c>
      <c r="H28" s="12">
        <v>0</v>
      </c>
      <c r="I28" s="12">
        <v>0</v>
      </c>
      <c r="J28" s="30">
        <v>0</v>
      </c>
      <c r="K28" s="30">
        <v>0</v>
      </c>
      <c r="L28" s="11">
        <v>0</v>
      </c>
      <c r="M28" s="12">
        <v>0</v>
      </c>
      <c r="N28" s="30">
        <v>0</v>
      </c>
      <c r="O28" s="30">
        <v>0</v>
      </c>
      <c r="P28" s="12">
        <f t="shared" si="1"/>
        <v>0</v>
      </c>
      <c r="R28" s="23">
        <v>6</v>
      </c>
      <c r="S28" s="22" t="str">
        <f>Annexe1!D26</f>
        <v xml:space="preserve">besoin de reporter un choix à faire / besoin de franchir une étape </v>
      </c>
      <c r="T28" s="22" t="str">
        <f>Annexe1!E26</f>
        <v>être dans une impasse / pas eu le choix / pas eu l’argent espéré</v>
      </c>
      <c r="Z28" s="3" t="s">
        <v>32</v>
      </c>
      <c r="AA28" s="3" t="s">
        <v>258</v>
      </c>
      <c r="AB28" s="4">
        <v>6</v>
      </c>
      <c r="AC28" s="4">
        <v>250</v>
      </c>
    </row>
    <row r="29" spans="5:29" ht="14.25" customHeight="1" x14ac:dyDescent="0.25">
      <c r="E29" s="17">
        <v>0</v>
      </c>
      <c r="F29" s="18">
        <v>6</v>
      </c>
      <c r="G29" s="11">
        <f t="shared" si="0"/>
        <v>0</v>
      </c>
      <c r="H29" s="12">
        <v>-1</v>
      </c>
      <c r="I29" s="12">
        <v>0</v>
      </c>
      <c r="J29" s="30">
        <v>-1</v>
      </c>
      <c r="K29" s="30">
        <v>0</v>
      </c>
      <c r="L29" s="11">
        <v>-1</v>
      </c>
      <c r="M29" s="12">
        <v>0</v>
      </c>
      <c r="N29" s="30">
        <v>-1</v>
      </c>
      <c r="O29" s="30">
        <v>0</v>
      </c>
      <c r="P29" s="12">
        <f t="shared" si="1"/>
        <v>0</v>
      </c>
      <c r="R29" s="23">
        <v>6</v>
      </c>
      <c r="S29" s="22" t="str">
        <f>Annexe1!D27</f>
        <v>besoin de se poser quelque part / contrarié dans ses attentes / peur face aux autres</v>
      </c>
      <c r="T29" s="22" t="str">
        <f>Annexe1!E27</f>
        <v>pas à sa place / perdu sa place</v>
      </c>
      <c r="Z29" s="3" t="s">
        <v>32</v>
      </c>
      <c r="AA29" s="3" t="s">
        <v>33</v>
      </c>
      <c r="AB29" s="4">
        <v>6</v>
      </c>
      <c r="AC29" s="4">
        <v>260</v>
      </c>
    </row>
    <row r="30" spans="5:29" ht="14.25" customHeight="1" x14ac:dyDescent="0.25">
      <c r="E30" s="17">
        <v>0</v>
      </c>
      <c r="F30" s="18">
        <v>6</v>
      </c>
      <c r="G30" s="11">
        <f t="shared" si="0"/>
        <v>0</v>
      </c>
      <c r="H30" s="12">
        <v>-1</v>
      </c>
      <c r="I30" s="12">
        <v>0</v>
      </c>
      <c r="J30" s="30">
        <v>-1</v>
      </c>
      <c r="K30" s="30">
        <v>0</v>
      </c>
      <c r="L30" s="11">
        <v>-1</v>
      </c>
      <c r="M30" s="12">
        <v>0</v>
      </c>
      <c r="N30" s="30">
        <v>-1</v>
      </c>
      <c r="O30" s="30">
        <v>0</v>
      </c>
      <c r="P30" s="12">
        <f t="shared" si="1"/>
        <v>0</v>
      </c>
      <c r="R30" s="23">
        <v>6</v>
      </c>
      <c r="S30" s="22" t="str">
        <f>Annexe1!D28</f>
        <v xml:space="preserve">besoin d'aller de l'avant / de concrétiser / besoin de réaliser son potentiel ou ses projets </v>
      </c>
      <c r="T30" s="22" t="str">
        <f>Annexe1!E28</f>
        <v>devoir obéir / peur d'être seul / maltraitance / ne pas aimer son corps / plus de projets</v>
      </c>
      <c r="Z30" s="3" t="s">
        <v>32</v>
      </c>
      <c r="AA30" s="3" t="s">
        <v>259</v>
      </c>
      <c r="AB30" s="4">
        <v>6</v>
      </c>
      <c r="AC30" s="4">
        <v>270</v>
      </c>
    </row>
    <row r="31" spans="5:29" ht="14.25" customHeight="1" x14ac:dyDescent="0.25">
      <c r="E31" s="17">
        <v>0</v>
      </c>
      <c r="F31" s="18">
        <v>6</v>
      </c>
      <c r="G31" s="11">
        <f t="shared" si="0"/>
        <v>0</v>
      </c>
      <c r="H31" s="12">
        <v>-1</v>
      </c>
      <c r="I31" s="12">
        <v>0</v>
      </c>
      <c r="J31" s="30">
        <v>-1</v>
      </c>
      <c r="K31" s="30">
        <v>0</v>
      </c>
      <c r="L31" s="11">
        <v>-1</v>
      </c>
      <c r="M31" s="12">
        <v>0</v>
      </c>
      <c r="N31" s="30">
        <v>-1</v>
      </c>
      <c r="O31" s="30">
        <v>0</v>
      </c>
      <c r="P31" s="12">
        <f t="shared" si="1"/>
        <v>0</v>
      </c>
      <c r="R31" s="23">
        <v>6</v>
      </c>
      <c r="S31" s="22" t="str">
        <f>Annexe1!D29</f>
        <v>besoin de garder ses problèmes pour soi / critiques ou conflits non digérés</v>
      </c>
      <c r="T31" s="22" t="str">
        <f>Annexe1!E29</f>
        <v>tout garder à l'intérieur / dépendant des autres / subir des critiques / peur des conflits</v>
      </c>
      <c r="Z31" s="3" t="s">
        <v>32</v>
      </c>
      <c r="AA31" s="3" t="s">
        <v>260</v>
      </c>
      <c r="AB31" s="4">
        <v>6</v>
      </c>
      <c r="AC31" s="4">
        <v>280</v>
      </c>
    </row>
    <row r="32" spans="5:29" ht="14.25" customHeight="1" x14ac:dyDescent="0.25">
      <c r="E32" s="17">
        <v>0</v>
      </c>
      <c r="F32" s="18">
        <v>6</v>
      </c>
      <c r="G32" s="11">
        <f t="shared" si="0"/>
        <v>0</v>
      </c>
      <c r="H32" s="12">
        <v>0</v>
      </c>
      <c r="I32" s="12">
        <v>0</v>
      </c>
      <c r="J32" s="30">
        <v>0</v>
      </c>
      <c r="K32" s="30">
        <v>0</v>
      </c>
      <c r="L32" s="11">
        <v>-1</v>
      </c>
      <c r="M32" s="12">
        <v>0</v>
      </c>
      <c r="N32" s="30">
        <v>-1</v>
      </c>
      <c r="O32" s="30">
        <v>0</v>
      </c>
      <c r="P32" s="12">
        <f t="shared" si="1"/>
        <v>0</v>
      </c>
      <c r="R32" s="23">
        <v>6</v>
      </c>
      <c r="S32" s="22" t="str">
        <f>Annexe1!D30</f>
        <v xml:space="preserve">besoin de stabilité / de sécurité </v>
      </c>
      <c r="T32" s="22" t="str">
        <f>Annexe1!E30</f>
        <v>manque d'enthousiasme et de temps / fatigue / manque de stabilité et de sécurité</v>
      </c>
      <c r="Z32" s="3" t="s">
        <v>32</v>
      </c>
      <c r="AA32" s="3" t="s">
        <v>34</v>
      </c>
      <c r="AB32" s="4">
        <v>6</v>
      </c>
      <c r="AC32" s="4">
        <v>290</v>
      </c>
    </row>
    <row r="33" spans="5:29" ht="14.25" customHeight="1" x14ac:dyDescent="0.25">
      <c r="E33" s="17">
        <v>0</v>
      </c>
      <c r="F33" s="18">
        <v>6</v>
      </c>
      <c r="G33" s="11">
        <f t="shared" si="0"/>
        <v>0</v>
      </c>
      <c r="H33" s="12">
        <v>0</v>
      </c>
      <c r="I33" s="12">
        <v>0</v>
      </c>
      <c r="J33" s="30">
        <v>0</v>
      </c>
      <c r="K33" s="30">
        <v>0</v>
      </c>
      <c r="L33" s="11">
        <v>0</v>
      </c>
      <c r="M33" s="12">
        <v>0</v>
      </c>
      <c r="N33" s="30">
        <v>0</v>
      </c>
      <c r="O33" s="30">
        <v>0</v>
      </c>
      <c r="P33" s="12">
        <f t="shared" si="1"/>
        <v>0</v>
      </c>
      <c r="R33" s="23">
        <v>6</v>
      </c>
      <c r="S33" s="22" t="str">
        <f>Annexe1!D31</f>
        <v xml:space="preserve">besoin de s'amuser / de se reposer / de prendre de la distance avec les autres </v>
      </c>
      <c r="T33" s="22" t="str">
        <f>Annexe1!E31</f>
        <v xml:space="preserve">manque de temps pour soi / pour s'amuser / pour se faire plaisir / rester quand même </v>
      </c>
      <c r="Z33" s="3" t="s">
        <v>32</v>
      </c>
      <c r="AA33" s="3" t="s">
        <v>35</v>
      </c>
      <c r="AB33" s="4">
        <v>6</v>
      </c>
      <c r="AC33" s="4">
        <v>300</v>
      </c>
    </row>
    <row r="34" spans="5:29" ht="14.25" customHeight="1" x14ac:dyDescent="0.25">
      <c r="E34" s="17">
        <v>0</v>
      </c>
      <c r="F34" s="18">
        <v>6</v>
      </c>
      <c r="G34" s="11">
        <f t="shared" si="0"/>
        <v>0</v>
      </c>
      <c r="H34" s="12">
        <v>0</v>
      </c>
      <c r="I34" s="12">
        <v>0</v>
      </c>
      <c r="J34" s="30">
        <v>0</v>
      </c>
      <c r="K34" s="30">
        <v>0</v>
      </c>
      <c r="L34" s="11">
        <v>0</v>
      </c>
      <c r="M34" s="12">
        <v>0</v>
      </c>
      <c r="N34" s="30">
        <v>0</v>
      </c>
      <c r="O34" s="30">
        <v>0</v>
      </c>
      <c r="P34" s="12">
        <f t="shared" si="1"/>
        <v>0</v>
      </c>
      <c r="R34" s="23">
        <v>6</v>
      </c>
      <c r="S34" s="22" t="str">
        <f>Annexe1!D32</f>
        <v xml:space="preserve">besoin d'être différent des autres / besoin de se poser quelque part </v>
      </c>
      <c r="T34" s="22" t="str">
        <f>Annexe1!E32</f>
        <v>être incompris / ne pas se sentir à sa place / vivre de l'insécurité</v>
      </c>
      <c r="Z34" s="3" t="s">
        <v>32</v>
      </c>
      <c r="AA34" s="3" t="s">
        <v>36</v>
      </c>
      <c r="AB34" s="4">
        <v>6</v>
      </c>
      <c r="AC34" s="4">
        <v>310</v>
      </c>
    </row>
    <row r="35" spans="5:29" ht="14.25" customHeight="1" x14ac:dyDescent="0.25">
      <c r="E35" s="17">
        <v>0</v>
      </c>
      <c r="F35" s="18">
        <v>6</v>
      </c>
      <c r="G35" s="11">
        <f t="shared" si="0"/>
        <v>0</v>
      </c>
      <c r="H35" s="12">
        <v>0</v>
      </c>
      <c r="I35" s="12">
        <v>0</v>
      </c>
      <c r="J35" s="30">
        <v>0</v>
      </c>
      <c r="K35" s="30">
        <v>0</v>
      </c>
      <c r="L35" s="11">
        <v>0</v>
      </c>
      <c r="M35" s="12">
        <v>0</v>
      </c>
      <c r="N35" s="30">
        <v>0</v>
      </c>
      <c r="O35" s="30">
        <v>0</v>
      </c>
      <c r="P35" s="12">
        <f t="shared" si="1"/>
        <v>0</v>
      </c>
      <c r="R35" s="23">
        <v>6</v>
      </c>
      <c r="S35" s="22" t="str">
        <f>Annexe1!D33</f>
        <v xml:space="preserve">besoin de digérer une situation </v>
      </c>
      <c r="T35" s="22" t="str">
        <f>Annexe1!E33</f>
        <v>pas assez d'argent ou d'énergie / ne pas trouver d'issue / manque de décision claire</v>
      </c>
      <c r="Z35" s="3" t="s">
        <v>32</v>
      </c>
      <c r="AA35" s="3" t="s">
        <v>37</v>
      </c>
      <c r="AB35" s="4">
        <v>6</v>
      </c>
      <c r="AC35" s="4">
        <v>320</v>
      </c>
    </row>
    <row r="36" spans="5:29" ht="14.25" customHeight="1" x14ac:dyDescent="0.25">
      <c r="E36" s="17">
        <v>0</v>
      </c>
      <c r="F36" s="18">
        <v>6</v>
      </c>
      <c r="G36" s="11">
        <f t="shared" si="0"/>
        <v>0</v>
      </c>
      <c r="H36" s="12">
        <v>0</v>
      </c>
      <c r="I36" s="12">
        <v>0</v>
      </c>
      <c r="J36" s="30">
        <v>0</v>
      </c>
      <c r="K36" s="30">
        <v>0</v>
      </c>
      <c r="L36" s="11">
        <v>-1</v>
      </c>
      <c r="M36" s="12">
        <v>0</v>
      </c>
      <c r="N36" s="30">
        <v>-1</v>
      </c>
      <c r="O36" s="30">
        <v>0</v>
      </c>
      <c r="P36" s="12">
        <f t="shared" si="1"/>
        <v>0</v>
      </c>
      <c r="R36" s="23">
        <v>6</v>
      </c>
      <c r="S36" s="22" t="str">
        <f>Annexe1!D34</f>
        <v xml:space="preserve">besoin d'avoir des projets / envie d'avoir un enfant / besoin de sécurité </v>
      </c>
      <c r="T36" s="22" t="str">
        <f>Annexe1!E34</f>
        <v>manque une base solide / insécurité / être dépendant des autres / manque de projets</v>
      </c>
      <c r="Z36" s="3" t="s">
        <v>32</v>
      </c>
      <c r="AA36" s="3" t="s">
        <v>39</v>
      </c>
      <c r="AB36" s="4">
        <v>6</v>
      </c>
      <c r="AC36" s="4">
        <v>330</v>
      </c>
    </row>
    <row r="37" spans="5:29" ht="14.25" customHeight="1" x14ac:dyDescent="0.25">
      <c r="E37" s="17">
        <v>0</v>
      </c>
      <c r="F37" s="18">
        <v>7</v>
      </c>
      <c r="G37" s="11">
        <f t="shared" si="0"/>
        <v>0</v>
      </c>
      <c r="H37" s="12">
        <v>-1</v>
      </c>
      <c r="I37" s="12">
        <v>0</v>
      </c>
      <c r="J37" s="30">
        <v>-1</v>
      </c>
      <c r="K37" s="30">
        <v>0</v>
      </c>
      <c r="L37" s="11">
        <v>-1</v>
      </c>
      <c r="M37" s="12">
        <v>0</v>
      </c>
      <c r="N37" s="30">
        <v>-1</v>
      </c>
      <c r="O37" s="30">
        <v>0</v>
      </c>
      <c r="P37" s="12">
        <f t="shared" si="1"/>
        <v>0</v>
      </c>
      <c r="R37" s="23">
        <v>7</v>
      </c>
      <c r="S37" s="22" t="str">
        <f>Annexe1!D35</f>
        <v>besoin de créer / besoin d'exprimer son potentiel</v>
      </c>
      <c r="T37" s="22" t="str">
        <f>Annexe1!E35</f>
        <v>potentiel réprimé / projets en panne / introversion</v>
      </c>
      <c r="Z37" s="3" t="s">
        <v>40</v>
      </c>
      <c r="AA37" s="3" t="s">
        <v>261</v>
      </c>
      <c r="AB37" s="4">
        <v>7</v>
      </c>
      <c r="AC37" s="4">
        <v>340</v>
      </c>
    </row>
    <row r="38" spans="5:29" ht="14.25" customHeight="1" x14ac:dyDescent="0.25">
      <c r="E38" s="17">
        <v>0</v>
      </c>
      <c r="F38" s="18">
        <v>6</v>
      </c>
      <c r="G38" s="11">
        <f t="shared" si="0"/>
        <v>0</v>
      </c>
      <c r="H38" s="12">
        <v>0</v>
      </c>
      <c r="I38" s="12">
        <v>0</v>
      </c>
      <c r="J38" s="30">
        <v>0</v>
      </c>
      <c r="K38" s="30">
        <v>0</v>
      </c>
      <c r="L38" s="11">
        <v>-1</v>
      </c>
      <c r="M38" s="12">
        <v>0</v>
      </c>
      <c r="N38" s="30">
        <v>-1</v>
      </c>
      <c r="O38" s="30">
        <v>0</v>
      </c>
      <c r="P38" s="12">
        <f t="shared" si="1"/>
        <v>0</v>
      </c>
      <c r="R38" s="23">
        <v>6</v>
      </c>
      <c r="S38" s="22" t="str">
        <f>Annexe1!D36</f>
        <v xml:space="preserve">besoin de contrôler / besoin de décider / reporter une décision à plus tard </v>
      </c>
      <c r="T38" s="22" t="str">
        <f>Annexe1!E36</f>
        <v>manque de confiance en soi / ne pas accepter la situation</v>
      </c>
      <c r="Z38" s="3" t="s">
        <v>32</v>
      </c>
      <c r="AA38" s="3" t="s">
        <v>33</v>
      </c>
      <c r="AB38" s="4">
        <v>6</v>
      </c>
      <c r="AC38" s="4">
        <v>350</v>
      </c>
    </row>
    <row r="39" spans="5:29" ht="14.25" customHeight="1" x14ac:dyDescent="0.25">
      <c r="E39" s="17">
        <v>0</v>
      </c>
      <c r="F39" s="18">
        <v>7</v>
      </c>
      <c r="G39" s="11">
        <f t="shared" si="0"/>
        <v>0</v>
      </c>
      <c r="H39" s="12">
        <v>0</v>
      </c>
      <c r="I39" s="12">
        <v>0</v>
      </c>
      <c r="J39" s="30">
        <v>0</v>
      </c>
      <c r="K39" s="30">
        <v>0</v>
      </c>
      <c r="L39" s="11">
        <v>0</v>
      </c>
      <c r="M39" s="12">
        <v>0</v>
      </c>
      <c r="N39" s="30">
        <v>0</v>
      </c>
      <c r="O39" s="30">
        <v>0</v>
      </c>
      <c r="P39" s="12">
        <f t="shared" si="1"/>
        <v>0</v>
      </c>
      <c r="R39" s="23">
        <v>7</v>
      </c>
      <c r="S39" s="22" t="str">
        <f>Annexe1!D37</f>
        <v>besoin de digérer une situation / besoin de faire un choix / besoin d’avoir sa place</v>
      </c>
      <c r="T39" s="22" t="str">
        <f>Annexe1!E37</f>
        <v>difficulté à choisir / manque de confiance en soi / ne pas avoir eu le choix</v>
      </c>
      <c r="Z39" s="3" t="s">
        <v>40</v>
      </c>
      <c r="AA39" s="3" t="s">
        <v>41</v>
      </c>
      <c r="AB39" s="4">
        <v>7</v>
      </c>
      <c r="AC39" s="4">
        <v>360</v>
      </c>
    </row>
    <row r="40" spans="5:29" ht="14.25" customHeight="1" x14ac:dyDescent="0.25">
      <c r="E40" s="17">
        <v>0</v>
      </c>
      <c r="F40" s="18">
        <v>7</v>
      </c>
      <c r="G40" s="11">
        <f t="shared" si="0"/>
        <v>0</v>
      </c>
      <c r="H40" s="12">
        <v>0</v>
      </c>
      <c r="I40" s="12">
        <v>0</v>
      </c>
      <c r="J40" s="30">
        <v>0</v>
      </c>
      <c r="K40" s="30">
        <v>0</v>
      </c>
      <c r="L40" s="11">
        <v>0</v>
      </c>
      <c r="M40" s="12">
        <v>0</v>
      </c>
      <c r="N40" s="30">
        <v>0</v>
      </c>
      <c r="O40" s="30">
        <v>0</v>
      </c>
      <c r="P40" s="12">
        <f t="shared" si="1"/>
        <v>0</v>
      </c>
      <c r="R40" s="23">
        <v>7</v>
      </c>
      <c r="S40" s="22" t="str">
        <f>Annexe1!D38</f>
        <v xml:space="preserve">besoin de trouver sa place / avoir (eu) une mère envahissante </v>
      </c>
      <c r="T40" s="22" t="str">
        <f>Annexe1!E38</f>
        <v>problématique de place / difficulté à choisir</v>
      </c>
      <c r="Z40" s="3" t="s">
        <v>40</v>
      </c>
      <c r="AA40" s="3" t="s">
        <v>42</v>
      </c>
      <c r="AB40" s="4">
        <v>7</v>
      </c>
      <c r="AC40" s="4">
        <v>370</v>
      </c>
    </row>
    <row r="41" spans="5:29" ht="14.25" customHeight="1" x14ac:dyDescent="0.25">
      <c r="E41" s="17">
        <v>0</v>
      </c>
      <c r="F41" s="18">
        <v>7</v>
      </c>
      <c r="G41" s="11">
        <f t="shared" si="0"/>
        <v>0</v>
      </c>
      <c r="H41" s="12">
        <v>0</v>
      </c>
      <c r="I41" s="12">
        <v>0</v>
      </c>
      <c r="J41" s="30">
        <v>0</v>
      </c>
      <c r="K41" s="30">
        <v>0</v>
      </c>
      <c r="L41" s="11">
        <v>0</v>
      </c>
      <c r="M41" s="12">
        <v>0</v>
      </c>
      <c r="N41" s="30">
        <v>0</v>
      </c>
      <c r="O41" s="30">
        <v>0</v>
      </c>
      <c r="P41" s="12">
        <f t="shared" si="1"/>
        <v>0</v>
      </c>
      <c r="R41" s="23">
        <v>7</v>
      </c>
      <c r="S41" s="22" t="str">
        <f>Annexe1!D39</f>
        <v xml:space="preserve">besoin de digérer une situation / besoin d'endurer </v>
      </c>
      <c r="T41" s="22" t="str">
        <f>Annexe1!E39</f>
        <v>manque d'affection ou de sécurité / s'interdire les plaisirs</v>
      </c>
      <c r="Z41" s="3" t="s">
        <v>40</v>
      </c>
      <c r="AA41" s="3" t="s">
        <v>43</v>
      </c>
      <c r="AB41" s="4">
        <v>7</v>
      </c>
      <c r="AC41" s="4">
        <v>380</v>
      </c>
    </row>
    <row r="42" spans="5:29" ht="14.25" customHeight="1" x14ac:dyDescent="0.25">
      <c r="E42" s="17">
        <v>0</v>
      </c>
      <c r="F42" s="18">
        <v>7</v>
      </c>
      <c r="G42" s="11">
        <f t="shared" si="0"/>
        <v>0</v>
      </c>
      <c r="H42" s="12">
        <v>0</v>
      </c>
      <c r="I42" s="12">
        <v>0</v>
      </c>
      <c r="J42" s="30">
        <v>0</v>
      </c>
      <c r="K42" s="30">
        <v>0</v>
      </c>
      <c r="L42" s="11">
        <v>0</v>
      </c>
      <c r="M42" s="12">
        <v>0</v>
      </c>
      <c r="N42" s="30">
        <v>0</v>
      </c>
      <c r="O42" s="30">
        <v>0</v>
      </c>
      <c r="P42" s="12">
        <f t="shared" si="1"/>
        <v>0</v>
      </c>
      <c r="R42" s="23">
        <v>7</v>
      </c>
      <c r="S42" s="22" t="str">
        <f>Annexe1!D40</f>
        <v>besoin de vivre à fond / parents absents dans l'enfance</v>
      </c>
      <c r="T42" s="22" t="str">
        <f>Annexe1!E40</f>
        <v>manque de tendresse / dureté / résistance / père absent dans l'enfance</v>
      </c>
      <c r="Z42" s="3" t="s">
        <v>40</v>
      </c>
      <c r="AA42" s="3" t="s">
        <v>53</v>
      </c>
      <c r="AB42" s="4">
        <v>7</v>
      </c>
      <c r="AC42" s="4">
        <v>390</v>
      </c>
    </row>
    <row r="43" spans="5:29" ht="14.25" customHeight="1" x14ac:dyDescent="0.25">
      <c r="E43" s="17">
        <v>0</v>
      </c>
      <c r="F43" s="18">
        <v>7</v>
      </c>
      <c r="G43" s="11">
        <f t="shared" si="0"/>
        <v>0</v>
      </c>
      <c r="H43" s="12">
        <v>0</v>
      </c>
      <c r="I43" s="12">
        <v>0</v>
      </c>
      <c r="J43" s="30">
        <v>0</v>
      </c>
      <c r="K43" s="30">
        <v>0</v>
      </c>
      <c r="L43" s="11">
        <v>0</v>
      </c>
      <c r="M43" s="12">
        <v>0</v>
      </c>
      <c r="N43" s="30">
        <v>0</v>
      </c>
      <c r="O43" s="30">
        <v>0</v>
      </c>
      <c r="P43" s="12">
        <f t="shared" si="1"/>
        <v>0</v>
      </c>
      <c r="R43" s="23">
        <v>7</v>
      </c>
      <c r="S43" s="22" t="str">
        <f>Annexe1!D41</f>
        <v xml:space="preserve">besoin d'être valorisé / besoin d'être différent / besoin de l'approbation du père </v>
      </c>
      <c r="T43" s="22" t="str">
        <f>Annexe1!E41</f>
        <v>ne pas faire un choix / frustrations / stagnation / manque d'enthousiasme / sentiment d'indifférence</v>
      </c>
      <c r="Z43" s="3" t="s">
        <v>40</v>
      </c>
      <c r="AA43" s="3" t="s">
        <v>44</v>
      </c>
      <c r="AB43" s="4">
        <v>7</v>
      </c>
      <c r="AC43" s="4">
        <v>400</v>
      </c>
    </row>
    <row r="44" spans="5:29" ht="14.25" customHeight="1" x14ac:dyDescent="0.25">
      <c r="E44" s="17">
        <v>0</v>
      </c>
      <c r="F44" s="18">
        <v>7</v>
      </c>
      <c r="G44" s="11">
        <f t="shared" si="0"/>
        <v>0</v>
      </c>
      <c r="H44" s="12">
        <v>0</v>
      </c>
      <c r="I44" s="12">
        <v>0</v>
      </c>
      <c r="J44" s="30">
        <v>0</v>
      </c>
      <c r="K44" s="30">
        <v>0</v>
      </c>
      <c r="L44" s="11">
        <v>0</v>
      </c>
      <c r="M44" s="12">
        <v>0</v>
      </c>
      <c r="N44" s="30">
        <v>0</v>
      </c>
      <c r="O44" s="30">
        <v>0</v>
      </c>
      <c r="P44" s="12">
        <f t="shared" si="1"/>
        <v>0</v>
      </c>
      <c r="R44" s="23">
        <v>7</v>
      </c>
      <c r="S44" s="22" t="str">
        <f>Annexe1!D42</f>
        <v xml:space="preserve">besoin de se libérer de son passé / besoin d'avancer dans la vie </v>
      </c>
      <c r="T44" s="22" t="str">
        <f>Annexe1!E42</f>
        <v>beaucoup de manques / se sentir exclu ou rejeté / stagnation</v>
      </c>
      <c r="Z44" s="3" t="s">
        <v>40</v>
      </c>
      <c r="AA44" s="3" t="s">
        <v>45</v>
      </c>
      <c r="AB44" s="4">
        <v>7</v>
      </c>
      <c r="AC44" s="4">
        <v>410</v>
      </c>
    </row>
    <row r="45" spans="5:29" ht="14.25" customHeight="1" x14ac:dyDescent="0.25">
      <c r="E45" s="17">
        <v>0</v>
      </c>
      <c r="F45" s="18">
        <v>7</v>
      </c>
      <c r="G45" s="11">
        <f t="shared" si="0"/>
        <v>0</v>
      </c>
      <c r="H45" s="12">
        <v>0</v>
      </c>
      <c r="I45" s="12">
        <v>0</v>
      </c>
      <c r="J45" s="30">
        <v>0</v>
      </c>
      <c r="K45" s="30">
        <v>0</v>
      </c>
      <c r="L45" s="11">
        <v>0</v>
      </c>
      <c r="M45" s="12">
        <v>0</v>
      </c>
      <c r="N45" s="30">
        <v>0</v>
      </c>
      <c r="O45" s="30">
        <v>0</v>
      </c>
      <c r="P45" s="12">
        <f t="shared" si="1"/>
        <v>0</v>
      </c>
      <c r="R45" s="23">
        <v>7</v>
      </c>
      <c r="S45" s="22" t="str">
        <f>Annexe1!D43</f>
        <v xml:space="preserve">besoin d'être soutenu / besoin d'aide </v>
      </c>
      <c r="T45" s="22" t="str">
        <f>Annexe1!E43</f>
        <v>peur de ne pas y arriver / peur de ne pas être soutenu ou respecté</v>
      </c>
      <c r="Z45" s="3" t="s">
        <v>40</v>
      </c>
      <c r="AA45" s="3" t="s">
        <v>46</v>
      </c>
      <c r="AB45" s="4">
        <v>7</v>
      </c>
      <c r="AC45" s="4">
        <v>420</v>
      </c>
    </row>
    <row r="46" spans="5:29" ht="14.25" customHeight="1" x14ac:dyDescent="0.25">
      <c r="E46" s="17">
        <v>0</v>
      </c>
      <c r="F46" s="18">
        <v>7</v>
      </c>
      <c r="G46" s="11">
        <f t="shared" si="0"/>
        <v>0</v>
      </c>
      <c r="H46" s="12">
        <v>0</v>
      </c>
      <c r="I46" s="12">
        <v>0</v>
      </c>
      <c r="J46" s="30">
        <v>0</v>
      </c>
      <c r="K46" s="30">
        <v>0</v>
      </c>
      <c r="L46" s="11">
        <v>0</v>
      </c>
      <c r="M46" s="12">
        <v>0</v>
      </c>
      <c r="N46" s="30">
        <v>0</v>
      </c>
      <c r="O46" s="30">
        <v>0</v>
      </c>
      <c r="P46" s="12">
        <f t="shared" si="1"/>
        <v>0</v>
      </c>
      <c r="R46" s="23">
        <v>7</v>
      </c>
      <c r="S46" s="22" t="str">
        <f>Annexe1!D44</f>
        <v xml:space="preserve">besoin de s'amuser / besoin d'être accepté ou respecté </v>
      </c>
      <c r="T46" s="22" t="str">
        <f>Annexe1!E44</f>
        <v>manquer de confiance en soi / manque de valorisation</v>
      </c>
      <c r="Z46" s="3" t="s">
        <v>40</v>
      </c>
      <c r="AA46" s="3" t="s">
        <v>47</v>
      </c>
      <c r="AB46" s="4">
        <v>7</v>
      </c>
      <c r="AC46" s="4">
        <v>430</v>
      </c>
    </row>
    <row r="47" spans="5:29" ht="14.25" customHeight="1" x14ac:dyDescent="0.25">
      <c r="E47" s="17">
        <v>0</v>
      </c>
      <c r="F47" s="18">
        <v>7</v>
      </c>
      <c r="G47" s="11">
        <f t="shared" si="0"/>
        <v>0</v>
      </c>
      <c r="H47" s="12">
        <v>0</v>
      </c>
      <c r="I47" s="12">
        <v>0</v>
      </c>
      <c r="J47" s="30">
        <v>0</v>
      </c>
      <c r="K47" s="30">
        <v>0</v>
      </c>
      <c r="L47" s="11">
        <v>0</v>
      </c>
      <c r="M47" s="12">
        <v>0</v>
      </c>
      <c r="N47" s="30">
        <v>0</v>
      </c>
      <c r="O47" s="30">
        <v>0</v>
      </c>
      <c r="P47" s="12">
        <f t="shared" si="1"/>
        <v>0</v>
      </c>
      <c r="R47" s="23">
        <v>7</v>
      </c>
      <c r="S47" s="22" t="str">
        <f>Annexe1!D45</f>
        <v xml:space="preserve">besoin de répondre à ses besoins ou à ses attentes / besoin de décider et de changer les choses </v>
      </c>
      <c r="T47" s="22" t="str">
        <f>Annexe1!E45</f>
        <v>manque de tendresse / peur du mauvais choix</v>
      </c>
      <c r="Z47" s="3" t="s">
        <v>40</v>
      </c>
      <c r="AA47" s="3" t="s">
        <v>50</v>
      </c>
      <c r="AB47" s="4">
        <v>7</v>
      </c>
      <c r="AC47" s="4">
        <v>440</v>
      </c>
    </row>
    <row r="48" spans="5:29" ht="14.25" customHeight="1" x14ac:dyDescent="0.25">
      <c r="E48" s="17">
        <v>0</v>
      </c>
      <c r="F48" s="18">
        <v>8</v>
      </c>
      <c r="G48" s="11">
        <f t="shared" si="0"/>
        <v>0</v>
      </c>
      <c r="H48" s="12">
        <v>0</v>
      </c>
      <c r="I48" s="12">
        <v>0</v>
      </c>
      <c r="J48" s="30">
        <v>0</v>
      </c>
      <c r="K48" s="30">
        <v>0</v>
      </c>
      <c r="L48" s="11">
        <v>0</v>
      </c>
      <c r="M48" s="12">
        <v>0</v>
      </c>
      <c r="N48" s="30">
        <v>0</v>
      </c>
      <c r="O48" s="30">
        <v>0</v>
      </c>
      <c r="P48" s="12">
        <f t="shared" si="1"/>
        <v>0</v>
      </c>
      <c r="R48" s="23">
        <v>8</v>
      </c>
      <c r="S48" s="22" t="str">
        <f>Annexe1!D46</f>
        <v>besoin de terminer quelque chose / besoin d'exigences</v>
      </c>
      <c r="T48" s="22" t="str">
        <f>Annexe1!E46</f>
        <v>peur de l'échec ou peur du succès / peur de passer à côté de quelque chose</v>
      </c>
      <c r="Z48" s="3" t="s">
        <v>51</v>
      </c>
      <c r="AA48" s="3" t="s">
        <v>52</v>
      </c>
      <c r="AB48" s="4">
        <v>8</v>
      </c>
      <c r="AC48" s="4">
        <v>450</v>
      </c>
    </row>
    <row r="49" spans="5:29" ht="14.25" customHeight="1" x14ac:dyDescent="0.25">
      <c r="E49" s="17">
        <v>0</v>
      </c>
      <c r="F49" s="18">
        <v>8</v>
      </c>
      <c r="G49" s="11">
        <f t="shared" si="0"/>
        <v>0</v>
      </c>
      <c r="H49" s="12">
        <v>0</v>
      </c>
      <c r="I49" s="12">
        <v>0</v>
      </c>
      <c r="J49" s="30">
        <v>0</v>
      </c>
      <c r="K49" s="30">
        <v>0</v>
      </c>
      <c r="L49" s="11">
        <v>0</v>
      </c>
      <c r="M49" s="12">
        <v>0</v>
      </c>
      <c r="N49" s="30">
        <v>0</v>
      </c>
      <c r="O49" s="30">
        <v>0</v>
      </c>
      <c r="P49" s="12">
        <f t="shared" si="1"/>
        <v>0</v>
      </c>
      <c r="R49" s="23">
        <v>8</v>
      </c>
      <c r="S49" s="22" t="str">
        <f>Annexe1!D47</f>
        <v xml:space="preserve">besoin de garder les émotions pour soi : soucis / rancune / rancœur / colère </v>
      </c>
      <c r="T49" s="22" t="str">
        <f>Annexe1!E47</f>
        <v>manque de courage / ne pas faire face / inquiétude / soucis</v>
      </c>
      <c r="Z49" s="3" t="s">
        <v>51</v>
      </c>
      <c r="AA49" s="3" t="s">
        <v>54</v>
      </c>
      <c r="AB49" s="4">
        <v>8</v>
      </c>
      <c r="AC49" s="4">
        <v>460</v>
      </c>
    </row>
    <row r="50" spans="5:29" ht="14.25" customHeight="1" x14ac:dyDescent="0.25">
      <c r="E50" s="17">
        <v>0</v>
      </c>
      <c r="F50" s="18">
        <v>8</v>
      </c>
      <c r="G50" s="11">
        <f t="shared" si="0"/>
        <v>0</v>
      </c>
      <c r="H50" s="12">
        <v>0</v>
      </c>
      <c r="I50" s="12">
        <v>0</v>
      </c>
      <c r="J50" s="30">
        <v>0</v>
      </c>
      <c r="K50" s="30">
        <v>0</v>
      </c>
      <c r="L50" s="11">
        <v>0</v>
      </c>
      <c r="M50" s="12">
        <v>0</v>
      </c>
      <c r="N50" s="30">
        <v>0</v>
      </c>
      <c r="O50" s="30">
        <v>0</v>
      </c>
      <c r="P50" s="12">
        <f t="shared" si="1"/>
        <v>0</v>
      </c>
      <c r="R50" s="23">
        <v>8</v>
      </c>
      <c r="S50" s="22" t="str">
        <f>Annexe1!D48</f>
        <v>besoin de se positionner / besoin de mettre une limite avec les autres / colère contenue</v>
      </c>
      <c r="T50" s="22" t="str">
        <f>Annexe1!E48</f>
        <v>s'interdire d'être en colère / ne pas mettre de limite / ne pas se positionner</v>
      </c>
      <c r="Z50" s="3" t="s">
        <v>51</v>
      </c>
      <c r="AA50" s="3" t="s">
        <v>55</v>
      </c>
      <c r="AB50" s="4">
        <v>8</v>
      </c>
      <c r="AC50" s="4">
        <v>470</v>
      </c>
    </row>
    <row r="51" spans="5:29" ht="14.25" customHeight="1" x14ac:dyDescent="0.25">
      <c r="E51" s="17">
        <v>0</v>
      </c>
      <c r="F51" s="18">
        <v>8</v>
      </c>
      <c r="G51" s="11">
        <f t="shared" si="0"/>
        <v>1</v>
      </c>
      <c r="H51" s="12">
        <v>3</v>
      </c>
      <c r="I51" s="12">
        <v>3</v>
      </c>
      <c r="J51" s="30">
        <v>0</v>
      </c>
      <c r="K51" s="30">
        <v>-3</v>
      </c>
      <c r="L51" s="11">
        <v>0</v>
      </c>
      <c r="M51" s="12">
        <v>0</v>
      </c>
      <c r="N51" s="30">
        <v>0</v>
      </c>
      <c r="O51" s="30">
        <v>0</v>
      </c>
      <c r="P51" s="12">
        <f t="shared" si="1"/>
        <v>0</v>
      </c>
      <c r="R51" s="23">
        <v>8</v>
      </c>
      <c r="S51" s="22" t="str">
        <f>Annexe1!D49</f>
        <v xml:space="preserve">besoin d'être soutenu / besoin d'aide </v>
      </c>
      <c r="T51" s="22" t="str">
        <f>Annexe1!E49</f>
        <v>peur de ne pas y arriver / peur de ne pas être soutenu ou respecté</v>
      </c>
      <c r="Z51" s="3" t="s">
        <v>51</v>
      </c>
      <c r="AA51" s="3" t="s">
        <v>262</v>
      </c>
      <c r="AB51" s="4">
        <v>8</v>
      </c>
      <c r="AC51" s="4">
        <v>480</v>
      </c>
    </row>
    <row r="52" spans="5:29" ht="14.25" customHeight="1" x14ac:dyDescent="0.25">
      <c r="E52" s="17">
        <v>0</v>
      </c>
      <c r="F52" s="18">
        <v>8</v>
      </c>
      <c r="G52" s="11">
        <f t="shared" si="0"/>
        <v>1</v>
      </c>
      <c r="H52" s="12">
        <v>5</v>
      </c>
      <c r="I52" s="12">
        <v>3</v>
      </c>
      <c r="J52" s="30">
        <v>0</v>
      </c>
      <c r="K52" s="30">
        <v>-5</v>
      </c>
      <c r="L52" s="11">
        <v>0</v>
      </c>
      <c r="M52" s="12">
        <v>0</v>
      </c>
      <c r="N52" s="30">
        <v>0</v>
      </c>
      <c r="O52" s="30">
        <v>0</v>
      </c>
      <c r="P52" s="12">
        <f t="shared" si="1"/>
        <v>0</v>
      </c>
      <c r="R52" s="23">
        <v>8</v>
      </c>
      <c r="S52" s="22" t="str">
        <f>Annexe1!D50</f>
        <v>besoin d’émotions forte / aimer se stresser</v>
      </c>
      <c r="T52" s="22" t="str">
        <f>Annexe1!E50</f>
        <v xml:space="preserve">se sentir victime / stressé / vivre dans la peur </v>
      </c>
      <c r="Z52" s="3" t="s">
        <v>51</v>
      </c>
      <c r="AA52" s="3" t="s">
        <v>56</v>
      </c>
      <c r="AB52" s="4">
        <v>8</v>
      </c>
      <c r="AC52" s="4">
        <v>490</v>
      </c>
    </row>
    <row r="53" spans="5:29" ht="14.25" customHeight="1" x14ac:dyDescent="0.25">
      <c r="E53" s="17">
        <v>0</v>
      </c>
      <c r="F53" s="18">
        <v>8</v>
      </c>
      <c r="G53" s="11">
        <f t="shared" si="0"/>
        <v>0</v>
      </c>
      <c r="H53" s="12">
        <v>0</v>
      </c>
      <c r="I53" s="12">
        <v>0</v>
      </c>
      <c r="J53" s="30">
        <v>0</v>
      </c>
      <c r="K53" s="30">
        <v>0</v>
      </c>
      <c r="L53" s="11">
        <v>0</v>
      </c>
      <c r="M53" s="12">
        <v>0</v>
      </c>
      <c r="N53" s="30">
        <v>0</v>
      </c>
      <c r="O53" s="30">
        <v>0</v>
      </c>
      <c r="P53" s="12">
        <f t="shared" si="1"/>
        <v>0</v>
      </c>
      <c r="R53" s="23">
        <v>8</v>
      </c>
      <c r="S53" s="22" t="str">
        <f>Annexe1!D51</f>
        <v xml:space="preserve">besoin d'avoir son espace vital / besoin d'avoi sa liberté de choix </v>
      </c>
      <c r="T53" s="22" t="str">
        <f>Annexe1!E51</f>
        <v>manque de confiance en soi / de reconnaissance / peur d'être jugé ou trahi</v>
      </c>
      <c r="Z53" s="3" t="s">
        <v>51</v>
      </c>
      <c r="AA53" s="3" t="s">
        <v>58</v>
      </c>
      <c r="AB53" s="4">
        <v>8</v>
      </c>
      <c r="AC53" s="4">
        <v>500</v>
      </c>
    </row>
    <row r="54" spans="5:29" ht="14.25" customHeight="1" x14ac:dyDescent="0.25">
      <c r="E54" s="17">
        <v>0</v>
      </c>
      <c r="F54" s="18">
        <v>8</v>
      </c>
      <c r="G54" s="11">
        <f t="shared" si="0"/>
        <v>0</v>
      </c>
      <c r="H54" s="12">
        <v>0</v>
      </c>
      <c r="I54" s="12">
        <v>0</v>
      </c>
      <c r="J54" s="30">
        <v>0</v>
      </c>
      <c r="K54" s="30">
        <v>0</v>
      </c>
      <c r="L54" s="11">
        <v>0</v>
      </c>
      <c r="M54" s="12">
        <v>0</v>
      </c>
      <c r="N54" s="30">
        <v>0</v>
      </c>
      <c r="O54" s="30">
        <v>0</v>
      </c>
      <c r="P54" s="12">
        <f t="shared" si="1"/>
        <v>0</v>
      </c>
      <c r="R54" s="23">
        <v>8</v>
      </c>
      <c r="S54" s="22" t="str">
        <f>Annexe1!D52</f>
        <v xml:space="preserve">besoin de soutien / besoin de compréhension </v>
      </c>
      <c r="T54" s="22" t="str">
        <f>Annexe1!E52</f>
        <v>se couper de l'entourage / peur de l'échec ou peur du succès / peur de passer à côté</v>
      </c>
      <c r="Z54" s="3" t="s">
        <v>51</v>
      </c>
      <c r="AA54" s="3" t="s">
        <v>61</v>
      </c>
      <c r="AB54" s="4">
        <v>8</v>
      </c>
      <c r="AC54" s="4">
        <v>510</v>
      </c>
    </row>
    <row r="55" spans="5:29" ht="14.25" customHeight="1" x14ac:dyDescent="0.25">
      <c r="E55" s="17">
        <v>0</v>
      </c>
      <c r="F55" s="18">
        <v>8</v>
      </c>
      <c r="G55" s="11">
        <f t="shared" si="0"/>
        <v>0</v>
      </c>
      <c r="H55" s="12">
        <v>0</v>
      </c>
      <c r="I55" s="12">
        <v>0</v>
      </c>
      <c r="J55" s="30">
        <v>0</v>
      </c>
      <c r="K55" s="30">
        <v>0</v>
      </c>
      <c r="L55" s="11">
        <v>0</v>
      </c>
      <c r="M55" s="12">
        <v>0</v>
      </c>
      <c r="N55" s="30">
        <v>0</v>
      </c>
      <c r="O55" s="30">
        <v>0</v>
      </c>
      <c r="P55" s="12">
        <f t="shared" si="1"/>
        <v>0</v>
      </c>
      <c r="R55" s="23">
        <v>8</v>
      </c>
      <c r="S55" s="22" t="str">
        <f>Annexe1!D53</f>
        <v xml:space="preserve">besoin d'avoir sa place / besoin de prendre une décision </v>
      </c>
      <c r="T55" s="22" t="str">
        <f>Annexe1!E53</f>
        <v>manque de soutien / de décision / peur de prendre sa place / de passer à l'action</v>
      </c>
      <c r="Z55" s="3" t="s">
        <v>51</v>
      </c>
      <c r="AA55" s="3" t="s">
        <v>62</v>
      </c>
      <c r="AB55" s="4">
        <v>8</v>
      </c>
      <c r="AC55" s="4">
        <v>520</v>
      </c>
    </row>
    <row r="56" spans="5:29" ht="14.25" customHeight="1" x14ac:dyDescent="0.25">
      <c r="E56" s="17">
        <v>0</v>
      </c>
      <c r="F56" s="18">
        <v>8</v>
      </c>
      <c r="G56" s="11">
        <f t="shared" si="0"/>
        <v>0</v>
      </c>
      <c r="H56" s="12">
        <v>0</v>
      </c>
      <c r="I56" s="12">
        <v>0</v>
      </c>
      <c r="J56" s="30">
        <v>0</v>
      </c>
      <c r="K56" s="30">
        <v>0</v>
      </c>
      <c r="L56" s="11">
        <v>0</v>
      </c>
      <c r="M56" s="12">
        <v>0</v>
      </c>
      <c r="N56" s="30">
        <v>0</v>
      </c>
      <c r="O56" s="30">
        <v>0</v>
      </c>
      <c r="P56" s="12">
        <f t="shared" si="1"/>
        <v>0</v>
      </c>
      <c r="R56" s="23">
        <v>8</v>
      </c>
      <c r="S56" s="22" t="str">
        <f>Annexe1!D54</f>
        <v>besoin de positionnement / besoin d'être à la hauteur / besoin d'une direction à prendre</v>
      </c>
      <c r="T56" s="22" t="str">
        <f>Annexe1!E54</f>
        <v>questionnement pour la suite / réprimer sa colère / peur du mauvais choix</v>
      </c>
      <c r="Z56" s="3" t="s">
        <v>51</v>
      </c>
      <c r="AA56" s="3" t="s">
        <v>63</v>
      </c>
      <c r="AB56" s="4">
        <v>8</v>
      </c>
      <c r="AC56" s="4">
        <v>530</v>
      </c>
    </row>
    <row r="57" spans="5:29" ht="14.25" customHeight="1" x14ac:dyDescent="0.25">
      <c r="E57" s="17">
        <v>0</v>
      </c>
      <c r="F57" s="18">
        <v>9</v>
      </c>
      <c r="G57" s="11">
        <f t="shared" si="0"/>
        <v>0</v>
      </c>
      <c r="H57" s="12">
        <v>0</v>
      </c>
      <c r="I57" s="12">
        <v>0</v>
      </c>
      <c r="J57" s="30">
        <v>0</v>
      </c>
      <c r="K57" s="30">
        <v>0</v>
      </c>
      <c r="L57" s="11">
        <v>-1</v>
      </c>
      <c r="M57" s="12">
        <v>0</v>
      </c>
      <c r="N57" s="30">
        <v>-1</v>
      </c>
      <c r="O57" s="30">
        <v>0</v>
      </c>
      <c r="P57" s="12">
        <f t="shared" si="1"/>
        <v>0</v>
      </c>
      <c r="R57" s="23">
        <v>9</v>
      </c>
      <c r="S57" s="22" t="str">
        <f>Annexe1!D55</f>
        <v xml:space="preserve">besoin de se sentir vivant / besoin de s'engager / besoin de prendre sa place sociale </v>
      </c>
      <c r="T57" s="22" t="str">
        <f>Annexe1!E55</f>
        <v>prendre de la distance / envie de déléguer</v>
      </c>
      <c r="Z57" s="3" t="s">
        <v>65</v>
      </c>
      <c r="AA57" s="3" t="s">
        <v>66</v>
      </c>
      <c r="AB57" s="4">
        <v>9</v>
      </c>
      <c r="AC57" s="4">
        <v>540</v>
      </c>
    </row>
    <row r="58" spans="5:29" ht="14.25" customHeight="1" x14ac:dyDescent="0.25">
      <c r="E58" s="17">
        <v>0</v>
      </c>
      <c r="F58" s="18">
        <v>9</v>
      </c>
      <c r="G58" s="11">
        <f t="shared" si="0"/>
        <v>0</v>
      </c>
      <c r="H58" s="12">
        <v>0</v>
      </c>
      <c r="I58" s="12">
        <v>0</v>
      </c>
      <c r="J58" s="30">
        <v>0</v>
      </c>
      <c r="K58" s="30">
        <v>0</v>
      </c>
      <c r="L58" s="11">
        <v>6</v>
      </c>
      <c r="M58" s="12">
        <v>3</v>
      </c>
      <c r="N58" s="30">
        <v>0</v>
      </c>
      <c r="O58" s="30">
        <v>-6</v>
      </c>
      <c r="P58" s="12">
        <f t="shared" si="1"/>
        <v>1</v>
      </c>
      <c r="R58" s="23">
        <v>9</v>
      </c>
      <c r="S58" s="22" t="str">
        <f>Annexe1!D56</f>
        <v xml:space="preserve">besoin de garder son énergie pour quelque chose d'autre / de contenir ses émotions </v>
      </c>
      <c r="T58" s="22" t="str">
        <f>Annexe1!E56</f>
        <v>plein de tensions internes / réprimer ses émotions et ses sentiments</v>
      </c>
      <c r="Z58" s="3" t="s">
        <v>65</v>
      </c>
      <c r="AA58" s="3" t="s">
        <v>67</v>
      </c>
      <c r="AB58" s="4">
        <v>9</v>
      </c>
      <c r="AC58" s="4">
        <v>550</v>
      </c>
    </row>
    <row r="59" spans="5:29" ht="14.25" customHeight="1" x14ac:dyDescent="0.25">
      <c r="E59" s="17">
        <v>0</v>
      </c>
      <c r="F59" s="18">
        <v>9</v>
      </c>
      <c r="G59" s="11">
        <f t="shared" si="0"/>
        <v>0</v>
      </c>
      <c r="H59" s="12">
        <v>0</v>
      </c>
      <c r="I59" s="12">
        <v>0</v>
      </c>
      <c r="J59" s="30">
        <v>0</v>
      </c>
      <c r="K59" s="30">
        <v>0</v>
      </c>
      <c r="L59" s="11">
        <v>0</v>
      </c>
      <c r="M59" s="12">
        <v>0</v>
      </c>
      <c r="N59" s="30">
        <v>0</v>
      </c>
      <c r="O59" s="30">
        <v>0</v>
      </c>
      <c r="P59" s="12">
        <f t="shared" si="1"/>
        <v>0</v>
      </c>
      <c r="R59" s="23">
        <v>9</v>
      </c>
      <c r="S59" s="22" t="str">
        <f>Annexe1!D57</f>
        <v xml:space="preserve">besoin de bouger / être plein d'énergie </v>
      </c>
      <c r="T59" s="22" t="str">
        <f>Annexe1!E57</f>
        <v>trop de pression / favoriser la détente</v>
      </c>
      <c r="Z59" s="3" t="s">
        <v>65</v>
      </c>
      <c r="AA59" s="3" t="s">
        <v>69</v>
      </c>
      <c r="AB59" s="4">
        <v>9</v>
      </c>
      <c r="AC59" s="4">
        <v>560</v>
      </c>
    </row>
    <row r="60" spans="5:29" ht="14.25" customHeight="1" x14ac:dyDescent="0.25">
      <c r="E60" s="17">
        <v>0</v>
      </c>
      <c r="F60" s="18">
        <v>9</v>
      </c>
      <c r="G60" s="11">
        <f t="shared" si="0"/>
        <v>2</v>
      </c>
      <c r="H60" s="12">
        <v>12</v>
      </c>
      <c r="I60" s="12">
        <v>3</v>
      </c>
      <c r="J60" s="30">
        <v>0</v>
      </c>
      <c r="K60" s="30">
        <v>-12</v>
      </c>
      <c r="L60" s="11">
        <v>0</v>
      </c>
      <c r="M60" s="12">
        <v>0</v>
      </c>
      <c r="N60" s="30">
        <v>0</v>
      </c>
      <c r="O60" s="30">
        <v>0</v>
      </c>
      <c r="P60" s="12">
        <f t="shared" si="1"/>
        <v>0</v>
      </c>
      <c r="R60" s="23">
        <v>9</v>
      </c>
      <c r="S60" s="22" t="str">
        <f>Annexe1!D58</f>
        <v xml:space="preserve">besoin de régler les problèmes </v>
      </c>
      <c r="T60" s="22" t="str">
        <f>Annexe1!E58</f>
        <v>manque de confiance / sentiment de ne pas être à la hauteur</v>
      </c>
      <c r="Z60" s="3" t="s">
        <v>65</v>
      </c>
      <c r="AA60" s="3" t="s">
        <v>70</v>
      </c>
      <c r="AB60" s="4">
        <v>9</v>
      </c>
      <c r="AC60" s="4">
        <v>570</v>
      </c>
    </row>
    <row r="61" spans="5:29" ht="14.25" customHeight="1" x14ac:dyDescent="0.25">
      <c r="E61" s="17">
        <v>0</v>
      </c>
      <c r="F61" s="18">
        <v>9</v>
      </c>
      <c r="G61" s="11">
        <f t="shared" si="0"/>
        <v>0</v>
      </c>
      <c r="H61" s="12">
        <v>0</v>
      </c>
      <c r="I61" s="12">
        <v>0</v>
      </c>
      <c r="J61" s="30">
        <v>0</v>
      </c>
      <c r="K61" s="30">
        <v>0</v>
      </c>
      <c r="L61" s="11">
        <v>0</v>
      </c>
      <c r="M61" s="12">
        <v>0</v>
      </c>
      <c r="N61" s="30">
        <v>0</v>
      </c>
      <c r="O61" s="30">
        <v>0</v>
      </c>
      <c r="P61" s="12">
        <f t="shared" si="1"/>
        <v>0</v>
      </c>
      <c r="R61" s="23">
        <v>9</v>
      </c>
      <c r="S61" s="22" t="str">
        <f>Annexe1!D59</f>
        <v xml:space="preserve">besoin de contrôler sa vie / de se donner les moyens </v>
      </c>
      <c r="T61" s="22" t="str">
        <f>Annexe1!E59</f>
        <v>se laisser dicter sa vie / manque de courage / manque de moyens</v>
      </c>
      <c r="Z61" s="3" t="s">
        <v>65</v>
      </c>
      <c r="AA61" s="3" t="s">
        <v>72</v>
      </c>
      <c r="AB61" s="4">
        <v>9</v>
      </c>
      <c r="AC61" s="4">
        <v>580</v>
      </c>
    </row>
    <row r="62" spans="5:29" ht="14.25" customHeight="1" x14ac:dyDescent="0.25">
      <c r="E62" s="17">
        <v>0</v>
      </c>
      <c r="F62" s="18">
        <v>9</v>
      </c>
      <c r="G62" s="11">
        <f t="shared" si="0"/>
        <v>0</v>
      </c>
      <c r="H62" s="12">
        <v>0</v>
      </c>
      <c r="I62" s="12">
        <v>0</v>
      </c>
      <c r="J62" s="30">
        <v>0</v>
      </c>
      <c r="K62" s="30">
        <v>0</v>
      </c>
      <c r="L62" s="11">
        <v>0</v>
      </c>
      <c r="M62" s="12">
        <v>0</v>
      </c>
      <c r="N62" s="30">
        <v>0</v>
      </c>
      <c r="O62" s="30">
        <v>0</v>
      </c>
      <c r="P62" s="12">
        <f t="shared" si="1"/>
        <v>0</v>
      </c>
      <c r="R62" s="23">
        <v>9</v>
      </c>
      <c r="S62" s="22" t="str">
        <f>Annexe1!D60</f>
        <v xml:space="preserve">besoin de passer à l'action / affirmation de soi </v>
      </c>
      <c r="T62" s="22" t="str">
        <f>Annexe1!E60</f>
        <v>attente / passivité / ne pas se sentir à la hauteur</v>
      </c>
      <c r="Z62" s="3" t="s">
        <v>65</v>
      </c>
      <c r="AA62" s="3" t="s">
        <v>73</v>
      </c>
      <c r="AB62" s="4">
        <v>9</v>
      </c>
      <c r="AC62" s="4">
        <v>590</v>
      </c>
    </row>
    <row r="63" spans="5:29" ht="14.25" customHeight="1" x14ac:dyDescent="0.25">
      <c r="E63" s="17">
        <v>0</v>
      </c>
      <c r="F63" s="18">
        <v>9</v>
      </c>
      <c r="G63" s="11">
        <f t="shared" si="0"/>
        <v>0</v>
      </c>
      <c r="H63" s="12">
        <v>0</v>
      </c>
      <c r="I63" s="12">
        <v>0</v>
      </c>
      <c r="J63" s="30">
        <v>0</v>
      </c>
      <c r="K63" s="30">
        <v>0</v>
      </c>
      <c r="L63" s="11">
        <v>0</v>
      </c>
      <c r="M63" s="12">
        <v>0</v>
      </c>
      <c r="N63" s="30">
        <v>0</v>
      </c>
      <c r="O63" s="30">
        <v>0</v>
      </c>
      <c r="P63" s="12">
        <f t="shared" si="1"/>
        <v>0</v>
      </c>
      <c r="R63" s="23">
        <v>9</v>
      </c>
      <c r="S63" s="22" t="str">
        <f>Annexe1!D61</f>
        <v xml:space="preserve">besoin d'en faire trop / se mettre la pression / être plein d'obligations </v>
      </c>
      <c r="T63" s="22" t="str">
        <f>Annexe1!E61</f>
        <v>moins se mettre la pression</v>
      </c>
      <c r="Z63" s="3" t="s">
        <v>65</v>
      </c>
      <c r="AA63" s="3" t="s">
        <v>263</v>
      </c>
      <c r="AB63" s="4">
        <v>9</v>
      </c>
      <c r="AC63" s="4">
        <v>600</v>
      </c>
    </row>
    <row r="64" spans="5:29" ht="14.25" customHeight="1" x14ac:dyDescent="0.25">
      <c r="E64" s="17">
        <v>0</v>
      </c>
      <c r="F64" s="18">
        <v>9</v>
      </c>
      <c r="G64" s="11">
        <f t="shared" si="0"/>
        <v>2</v>
      </c>
      <c r="H64" s="12">
        <v>-11</v>
      </c>
      <c r="I64" s="12">
        <v>2</v>
      </c>
      <c r="J64" s="30">
        <v>-11</v>
      </c>
      <c r="K64" s="30">
        <v>0</v>
      </c>
      <c r="L64" s="11">
        <v>0</v>
      </c>
      <c r="M64" s="12">
        <v>0</v>
      </c>
      <c r="N64" s="30">
        <v>0</v>
      </c>
      <c r="O64" s="30">
        <v>0</v>
      </c>
      <c r="P64" s="12">
        <f t="shared" si="1"/>
        <v>0</v>
      </c>
      <c r="R64" s="23">
        <v>9</v>
      </c>
      <c r="S64" s="22" t="str">
        <f>Annexe1!D62</f>
        <v xml:space="preserve">besoin de se mettre la pression </v>
      </c>
      <c r="T64" s="22" t="str">
        <f>Annexe1!E62</f>
        <v>manque de flexibilité / de souplesse / baisser le rythme / sentiment d'inutilité</v>
      </c>
      <c r="Z64" s="3" t="s">
        <v>65</v>
      </c>
      <c r="AA64" s="3" t="s">
        <v>264</v>
      </c>
      <c r="AB64" s="4">
        <v>9</v>
      </c>
      <c r="AC64" s="4">
        <v>610</v>
      </c>
    </row>
    <row r="65" spans="5:29" ht="14.25" customHeight="1" x14ac:dyDescent="0.25">
      <c r="E65" s="17">
        <v>0</v>
      </c>
      <c r="F65" s="18">
        <v>9</v>
      </c>
      <c r="G65" s="11">
        <f t="shared" si="0"/>
        <v>0</v>
      </c>
      <c r="H65" s="12">
        <v>0</v>
      </c>
      <c r="I65" s="12">
        <v>0</v>
      </c>
      <c r="J65" s="30">
        <v>0</v>
      </c>
      <c r="K65" s="30">
        <v>0</v>
      </c>
      <c r="L65" s="11">
        <v>0</v>
      </c>
      <c r="M65" s="12">
        <v>0</v>
      </c>
      <c r="N65" s="30">
        <v>0</v>
      </c>
      <c r="O65" s="30">
        <v>0</v>
      </c>
      <c r="P65" s="12">
        <f t="shared" si="1"/>
        <v>0</v>
      </c>
      <c r="R65" s="23">
        <v>9</v>
      </c>
      <c r="S65" s="22" t="str">
        <f>Annexe1!D63</f>
        <v>besoin de se sentir en sécurité émotionnelle / besoin de relâcher</v>
      </c>
      <c r="T65" s="22" t="str">
        <f>Annexe1!E63</f>
        <v>se couper des autres / de ses émotions</v>
      </c>
      <c r="Z65" s="3" t="s">
        <v>65</v>
      </c>
      <c r="AA65" s="3" t="s">
        <v>76</v>
      </c>
      <c r="AB65" s="4">
        <v>9</v>
      </c>
      <c r="AC65" s="4">
        <v>620</v>
      </c>
    </row>
    <row r="66" spans="5:29" ht="14.25" customHeight="1" x14ac:dyDescent="0.25">
      <c r="E66" s="17">
        <v>0</v>
      </c>
      <c r="F66" s="18">
        <v>10</v>
      </c>
      <c r="G66" s="11">
        <f t="shared" si="0"/>
        <v>0</v>
      </c>
      <c r="H66" s="12">
        <v>-1</v>
      </c>
      <c r="I66" s="12">
        <v>0</v>
      </c>
      <c r="J66" s="30">
        <v>-1</v>
      </c>
      <c r="K66" s="30">
        <v>0</v>
      </c>
      <c r="L66" s="11">
        <v>0</v>
      </c>
      <c r="M66" s="12">
        <v>0</v>
      </c>
      <c r="N66" s="30">
        <v>0</v>
      </c>
      <c r="O66" s="30">
        <v>0</v>
      </c>
      <c r="P66" s="12">
        <f t="shared" si="1"/>
        <v>0</v>
      </c>
      <c r="R66" s="23">
        <v>10</v>
      </c>
      <c r="S66" s="22" t="str">
        <f>Annexe1!D64</f>
        <v xml:space="preserve">besoin de se sentir vivant / besoin d'être libre / besoin d'espace </v>
      </c>
      <c r="T66" s="22" t="str">
        <f>Annexe1!E64</f>
        <v>être dans sa bulle / se faire bouffer / introversion</v>
      </c>
      <c r="Z66" s="3" t="s">
        <v>77</v>
      </c>
      <c r="AA66" s="3" t="s">
        <v>265</v>
      </c>
      <c r="AB66" s="4">
        <v>10</v>
      </c>
      <c r="AC66" s="4">
        <v>630</v>
      </c>
    </row>
    <row r="67" spans="5:29" ht="14.25" customHeight="1" x14ac:dyDescent="0.25">
      <c r="E67" s="17">
        <v>0</v>
      </c>
      <c r="F67" s="18">
        <v>10</v>
      </c>
      <c r="G67" s="11">
        <f t="shared" si="0"/>
        <v>0</v>
      </c>
      <c r="H67" s="12">
        <v>1</v>
      </c>
      <c r="I67" s="12">
        <v>0</v>
      </c>
      <c r="J67" s="30">
        <v>-1</v>
      </c>
      <c r="K67" s="30">
        <v>-2</v>
      </c>
      <c r="L67" s="11">
        <v>0</v>
      </c>
      <c r="M67" s="12">
        <v>0</v>
      </c>
      <c r="N67" s="30">
        <v>-1</v>
      </c>
      <c r="O67" s="30">
        <v>-1</v>
      </c>
      <c r="P67" s="12">
        <f t="shared" si="1"/>
        <v>0</v>
      </c>
      <c r="R67" s="23">
        <v>10</v>
      </c>
      <c r="S67" s="22" t="str">
        <f>Annexe1!D65</f>
        <v xml:space="preserve">besoin de se protéger de l'environnement </v>
      </c>
      <c r="T67" s="22" t="str">
        <f>Annexe1!E65</f>
        <v>empathie / ne pas fixer de limite / ne pas dire non</v>
      </c>
      <c r="Z67" s="3" t="s">
        <v>77</v>
      </c>
      <c r="AA67" s="3" t="s">
        <v>78</v>
      </c>
      <c r="AB67" s="4">
        <v>10</v>
      </c>
      <c r="AC67" s="4">
        <v>640</v>
      </c>
    </row>
    <row r="68" spans="5:29" ht="14.25" customHeight="1" x14ac:dyDescent="0.25">
      <c r="E68" s="17">
        <v>0</v>
      </c>
      <c r="F68" s="18">
        <v>10</v>
      </c>
      <c r="G68" s="11">
        <f t="shared" si="0"/>
        <v>0</v>
      </c>
      <c r="H68" s="12">
        <v>0</v>
      </c>
      <c r="I68" s="12">
        <v>0</v>
      </c>
      <c r="J68" s="30">
        <v>0</v>
      </c>
      <c r="K68" s="30">
        <v>0</v>
      </c>
      <c r="L68" s="11">
        <v>0</v>
      </c>
      <c r="M68" s="12">
        <v>0</v>
      </c>
      <c r="N68" s="30">
        <v>0</v>
      </c>
      <c r="O68" s="30">
        <v>0</v>
      </c>
      <c r="P68" s="12">
        <f t="shared" si="1"/>
        <v>0</v>
      </c>
      <c r="R68" s="23">
        <v>10</v>
      </c>
      <c r="S68" s="22" t="str">
        <f>Annexe1!D66</f>
        <v xml:space="preserve">contrôle émotionnel / contrôle sur la situation </v>
      </c>
      <c r="T68" s="22" t="str">
        <f>Annexe1!E66</f>
        <v>envie de décompresser / moins s'engager</v>
      </c>
      <c r="Z68" s="3" t="s">
        <v>77</v>
      </c>
      <c r="AA68" s="3" t="s">
        <v>80</v>
      </c>
      <c r="AB68" s="4">
        <v>10</v>
      </c>
      <c r="AC68" s="4">
        <v>650</v>
      </c>
    </row>
    <row r="69" spans="5:29" ht="14.25" customHeight="1" x14ac:dyDescent="0.25">
      <c r="E69" s="17">
        <v>0</v>
      </c>
      <c r="F69" s="18">
        <v>10</v>
      </c>
      <c r="G69" s="11">
        <f t="shared" ref="G69:G132" si="2">ABS(ROUND(H69/5,0))</f>
        <v>0</v>
      </c>
      <c r="H69" s="12">
        <v>0</v>
      </c>
      <c r="I69" s="12">
        <v>0</v>
      </c>
      <c r="J69" s="30">
        <v>0</v>
      </c>
      <c r="K69" s="30">
        <v>0</v>
      </c>
      <c r="L69" s="11">
        <v>0</v>
      </c>
      <c r="M69" s="12">
        <v>0</v>
      </c>
      <c r="N69" s="30">
        <v>0</v>
      </c>
      <c r="O69" s="30">
        <v>0</v>
      </c>
      <c r="P69" s="12">
        <f t="shared" ref="P69:P132" si="3">ABS(ROUND(L69/5,0))</f>
        <v>0</v>
      </c>
      <c r="R69" s="23">
        <v>10</v>
      </c>
      <c r="S69" s="22" t="str">
        <f>Annexe1!D67</f>
        <v xml:space="preserve">besoins non comblés / besoin de retenir ses émotions </v>
      </c>
      <c r="T69" s="22" t="str">
        <f>Annexe1!E67</f>
        <v>manque d'amour / besoins non comblés</v>
      </c>
      <c r="Z69" s="3" t="s">
        <v>77</v>
      </c>
      <c r="AA69" s="3" t="s">
        <v>82</v>
      </c>
      <c r="AB69" s="4">
        <v>10</v>
      </c>
      <c r="AC69" s="4">
        <v>660</v>
      </c>
    </row>
    <row r="70" spans="5:29" ht="14.25" customHeight="1" x14ac:dyDescent="0.25">
      <c r="E70" s="17">
        <v>0</v>
      </c>
      <c r="F70" s="18">
        <v>10</v>
      </c>
      <c r="G70" s="11">
        <f t="shared" si="2"/>
        <v>0</v>
      </c>
      <c r="H70" s="12">
        <v>2</v>
      </c>
      <c r="I70" s="12">
        <v>2</v>
      </c>
      <c r="J70" s="30">
        <v>2</v>
      </c>
      <c r="K70" s="30">
        <v>0</v>
      </c>
      <c r="L70" s="11">
        <v>0</v>
      </c>
      <c r="M70" s="12">
        <v>0</v>
      </c>
      <c r="N70" s="30">
        <v>0</v>
      </c>
      <c r="O70" s="30">
        <v>0</v>
      </c>
      <c r="P70" s="12">
        <f t="shared" si="3"/>
        <v>0</v>
      </c>
      <c r="R70" s="23">
        <v>10</v>
      </c>
      <c r="S70" s="22" t="str">
        <f>Annexe1!D68</f>
        <v xml:space="preserve">besoin de fixer une limite / besoin de dire non </v>
      </c>
      <c r="T70" s="22" t="str">
        <f>Annexe1!E68</f>
        <v>empathie / submergé par ses émotions / manque de joie</v>
      </c>
      <c r="Z70" s="3" t="s">
        <v>77</v>
      </c>
      <c r="AA70" s="3" t="s">
        <v>83</v>
      </c>
      <c r="AB70" s="4">
        <v>10</v>
      </c>
      <c r="AC70" s="4">
        <v>670</v>
      </c>
    </row>
    <row r="71" spans="5:29" ht="14.25" customHeight="1" x14ac:dyDescent="0.25">
      <c r="E71" s="17">
        <v>0</v>
      </c>
      <c r="F71" s="18">
        <v>10</v>
      </c>
      <c r="G71" s="11">
        <f t="shared" si="2"/>
        <v>0</v>
      </c>
      <c r="H71" s="12">
        <v>0</v>
      </c>
      <c r="I71" s="12">
        <v>0</v>
      </c>
      <c r="J71" s="30">
        <v>0</v>
      </c>
      <c r="K71" s="30">
        <v>0</v>
      </c>
      <c r="L71" s="11">
        <v>0</v>
      </c>
      <c r="M71" s="12">
        <v>0</v>
      </c>
      <c r="N71" s="30">
        <v>0</v>
      </c>
      <c r="O71" s="30">
        <v>0</v>
      </c>
      <c r="P71" s="12">
        <f t="shared" si="3"/>
        <v>0</v>
      </c>
      <c r="R71" s="23">
        <v>10</v>
      </c>
      <c r="S71" s="22" t="str">
        <f>Annexe1!D69</f>
        <v xml:space="preserve">besoin de prendre sur soi / besoin d'être responsable </v>
      </c>
      <c r="T71" s="22" t="str">
        <f>Annexe1!E69</f>
        <v>manque de soutien</v>
      </c>
      <c r="Z71" s="3" t="s">
        <v>77</v>
      </c>
      <c r="AA71" s="3" t="s">
        <v>84</v>
      </c>
      <c r="AB71" s="4">
        <v>10</v>
      </c>
      <c r="AC71" s="4">
        <v>680</v>
      </c>
    </row>
    <row r="72" spans="5:29" ht="14.25" customHeight="1" x14ac:dyDescent="0.25">
      <c r="E72" s="17">
        <v>0</v>
      </c>
      <c r="F72" s="18">
        <v>10</v>
      </c>
      <c r="G72" s="11">
        <f t="shared" si="2"/>
        <v>0</v>
      </c>
      <c r="H72" s="12">
        <v>0</v>
      </c>
      <c r="I72" s="12">
        <v>0</v>
      </c>
      <c r="J72" s="30">
        <v>0</v>
      </c>
      <c r="K72" s="30">
        <v>0</v>
      </c>
      <c r="L72" s="11">
        <v>0</v>
      </c>
      <c r="M72" s="12">
        <v>0</v>
      </c>
      <c r="N72" s="30">
        <v>0</v>
      </c>
      <c r="O72" s="30">
        <v>0</v>
      </c>
      <c r="P72" s="12">
        <f t="shared" si="3"/>
        <v>0</v>
      </c>
      <c r="R72" s="23">
        <v>10</v>
      </c>
      <c r="S72" s="22" t="str">
        <f>Annexe1!D70</f>
        <v xml:space="preserve">besoin de protection / besoin de sécurité / besoin de mettre une limite </v>
      </c>
      <c r="T72" s="22" t="str">
        <f>Annexe1!E70</f>
        <v>se libérer d'un poids / se faire bouffer</v>
      </c>
      <c r="Z72" s="3" t="s">
        <v>77</v>
      </c>
      <c r="AA72" s="3" t="s">
        <v>86</v>
      </c>
      <c r="AB72" s="4">
        <v>10</v>
      </c>
      <c r="AC72" s="4">
        <v>690</v>
      </c>
    </row>
    <row r="73" spans="5:29" ht="14.25" customHeight="1" x14ac:dyDescent="0.25">
      <c r="E73" s="17">
        <v>0</v>
      </c>
      <c r="F73" s="18">
        <v>10</v>
      </c>
      <c r="G73" s="11">
        <f t="shared" si="2"/>
        <v>0</v>
      </c>
      <c r="H73" s="12">
        <v>0</v>
      </c>
      <c r="I73" s="12">
        <v>0</v>
      </c>
      <c r="J73" s="30">
        <v>0</v>
      </c>
      <c r="K73" s="30">
        <v>0</v>
      </c>
      <c r="L73" s="11">
        <v>0</v>
      </c>
      <c r="M73" s="12">
        <v>0</v>
      </c>
      <c r="N73" s="30">
        <v>-1</v>
      </c>
      <c r="O73" s="30">
        <v>-1</v>
      </c>
      <c r="P73" s="12">
        <f t="shared" si="3"/>
        <v>0</v>
      </c>
      <c r="R73" s="23">
        <v>10</v>
      </c>
      <c r="S73" s="22" t="str">
        <f>Annexe1!D71</f>
        <v xml:space="preserve">besoin d'aller de l'avant / de prendre ses responsabilités </v>
      </c>
      <c r="T73" s="22" t="str">
        <f>Annexe1!E71</f>
        <v>révolte / refuser l'autorité / limiter les obligations</v>
      </c>
      <c r="Z73" s="3" t="s">
        <v>77</v>
      </c>
      <c r="AA73" s="3" t="s">
        <v>266</v>
      </c>
      <c r="AB73" s="4">
        <v>10</v>
      </c>
      <c r="AC73" s="4">
        <v>700</v>
      </c>
    </row>
    <row r="74" spans="5:29" ht="14.25" customHeight="1" x14ac:dyDescent="0.25">
      <c r="E74" s="17">
        <v>0</v>
      </c>
      <c r="F74" s="18">
        <v>10</v>
      </c>
      <c r="G74" s="11">
        <f t="shared" si="2"/>
        <v>0</v>
      </c>
      <c r="H74" s="12">
        <v>0</v>
      </c>
      <c r="I74" s="12">
        <v>0</v>
      </c>
      <c r="J74" s="30">
        <v>0</v>
      </c>
      <c r="K74" s="30">
        <v>0</v>
      </c>
      <c r="L74" s="11">
        <v>-2</v>
      </c>
      <c r="M74" s="12">
        <v>1</v>
      </c>
      <c r="N74" s="30">
        <v>-1</v>
      </c>
      <c r="O74" s="30">
        <v>1</v>
      </c>
      <c r="P74" s="12">
        <f t="shared" si="3"/>
        <v>0</v>
      </c>
      <c r="R74" s="23">
        <v>10</v>
      </c>
      <c r="S74" s="22" t="str">
        <f>Annexe1!D72</f>
        <v>besoin d'intégrer les expériences / garder ses émotions pour soi / appréhension</v>
      </c>
      <c r="T74" s="22" t="str">
        <f>Annexe1!E72</f>
        <v>faire pour les autres et pas pour soi / éviter les confrontations / peur de l'autorité</v>
      </c>
      <c r="Z74" s="3" t="s">
        <v>77</v>
      </c>
      <c r="AA74" s="3" t="s">
        <v>268</v>
      </c>
      <c r="AB74" s="4">
        <v>10</v>
      </c>
      <c r="AC74" s="4">
        <v>710</v>
      </c>
    </row>
    <row r="75" spans="5:29" ht="14.25" customHeight="1" x14ac:dyDescent="0.25">
      <c r="E75" s="17">
        <v>0</v>
      </c>
      <c r="F75" s="18">
        <v>11</v>
      </c>
      <c r="G75" s="11">
        <f t="shared" si="2"/>
        <v>0</v>
      </c>
      <c r="H75" s="12">
        <v>0</v>
      </c>
      <c r="I75" s="12">
        <v>0</v>
      </c>
      <c r="J75" s="30">
        <v>0</v>
      </c>
      <c r="K75" s="30">
        <v>0</v>
      </c>
      <c r="L75" s="11">
        <v>-3</v>
      </c>
      <c r="M75" s="12">
        <v>2</v>
      </c>
      <c r="N75" s="30">
        <v>-3</v>
      </c>
      <c r="O75" s="30">
        <v>0</v>
      </c>
      <c r="P75" s="12">
        <f t="shared" si="3"/>
        <v>1</v>
      </c>
      <c r="R75" s="23">
        <v>11</v>
      </c>
      <c r="S75" s="22" t="str">
        <f>Annexe1!D73</f>
        <v xml:space="preserve">besoin de temps / d'écouter son corps </v>
      </c>
      <c r="T75" s="22" t="str">
        <f>Annexe1!E73</f>
        <v>fermeture / manque d'ambition / être dans sa carapace</v>
      </c>
      <c r="Z75" s="3" t="s">
        <v>87</v>
      </c>
      <c r="AA75" s="3" t="s">
        <v>88</v>
      </c>
      <c r="AB75" s="4">
        <v>11</v>
      </c>
      <c r="AC75" s="4">
        <v>720</v>
      </c>
    </row>
    <row r="76" spans="5:29" ht="14.25" customHeight="1" x14ac:dyDescent="0.25">
      <c r="E76" s="17">
        <v>0</v>
      </c>
      <c r="F76" s="18">
        <v>11</v>
      </c>
      <c r="G76" s="11">
        <f t="shared" si="2"/>
        <v>0</v>
      </c>
      <c r="H76" s="12">
        <v>0</v>
      </c>
      <c r="I76" s="12">
        <v>0</v>
      </c>
      <c r="J76" s="30">
        <v>0</v>
      </c>
      <c r="K76" s="30">
        <v>0</v>
      </c>
      <c r="L76" s="11">
        <v>-5</v>
      </c>
      <c r="M76" s="12">
        <v>2</v>
      </c>
      <c r="N76" s="30">
        <v>-5</v>
      </c>
      <c r="O76" s="30">
        <v>0</v>
      </c>
      <c r="P76" s="12">
        <f t="shared" si="3"/>
        <v>1</v>
      </c>
      <c r="R76" s="23">
        <v>11</v>
      </c>
      <c r="S76" s="22" t="str">
        <f>Annexe1!D74</f>
        <v xml:space="preserve">besoin de se sacrifier pour les autres / besiond'en faire trop pour les autres </v>
      </c>
      <c r="T76" s="22" t="str">
        <f>Annexe1!E74</f>
        <v>ne pas écouter ses besoins</v>
      </c>
      <c r="Z76" s="3" t="s">
        <v>87</v>
      </c>
      <c r="AA76" s="3" t="s">
        <v>89</v>
      </c>
      <c r="AB76" s="4">
        <v>11</v>
      </c>
      <c r="AC76" s="4">
        <v>730</v>
      </c>
    </row>
    <row r="77" spans="5:29" ht="14.25" customHeight="1" x14ac:dyDescent="0.25">
      <c r="E77" s="17">
        <v>0</v>
      </c>
      <c r="F77" s="18">
        <v>11</v>
      </c>
      <c r="G77" s="11">
        <f t="shared" si="2"/>
        <v>2</v>
      </c>
      <c r="H77" s="12">
        <v>-11</v>
      </c>
      <c r="I77" s="12">
        <v>2</v>
      </c>
      <c r="J77" s="30">
        <v>-11</v>
      </c>
      <c r="K77" s="30">
        <v>0</v>
      </c>
      <c r="L77" s="11">
        <v>-3</v>
      </c>
      <c r="M77" s="12">
        <v>2</v>
      </c>
      <c r="N77" s="30">
        <v>-3</v>
      </c>
      <c r="O77" s="30">
        <v>0</v>
      </c>
      <c r="P77" s="12">
        <f t="shared" si="3"/>
        <v>1</v>
      </c>
      <c r="R77" s="23">
        <v>11</v>
      </c>
      <c r="S77" s="22" t="str">
        <f>Annexe1!D75</f>
        <v xml:space="preserve">besoin d'exprimer ce qui est important / besoin de temps / délai dépassé / reporter </v>
      </c>
      <c r="T77" s="22" t="str">
        <f>Annexe1!E75</f>
        <v>non-dits / renoncer / ne pas accepter le vécu / nostalgie / manque de protection</v>
      </c>
      <c r="Z77" s="3" t="s">
        <v>87</v>
      </c>
      <c r="AA77" s="3" t="s">
        <v>92</v>
      </c>
      <c r="AB77" s="4">
        <v>11</v>
      </c>
      <c r="AC77" s="4">
        <v>740</v>
      </c>
    </row>
    <row r="78" spans="5:29" ht="14.25" customHeight="1" x14ac:dyDescent="0.25">
      <c r="E78" s="17">
        <v>0</v>
      </c>
      <c r="F78" s="18">
        <v>11</v>
      </c>
      <c r="G78" s="11">
        <f t="shared" si="2"/>
        <v>3</v>
      </c>
      <c r="H78" s="12">
        <v>-16</v>
      </c>
      <c r="I78" s="12">
        <v>1</v>
      </c>
      <c r="J78" s="30">
        <v>-6</v>
      </c>
      <c r="K78" s="30">
        <v>10</v>
      </c>
      <c r="L78" s="11">
        <v>-7</v>
      </c>
      <c r="M78" s="12">
        <v>2</v>
      </c>
      <c r="N78" s="30">
        <v>-7</v>
      </c>
      <c r="O78" s="30">
        <v>0</v>
      </c>
      <c r="P78" s="12">
        <f t="shared" si="3"/>
        <v>1</v>
      </c>
      <c r="R78" s="23">
        <v>11</v>
      </c>
      <c r="S78" s="22" t="str">
        <f>Annexe1!D76</f>
        <v xml:space="preserve">besoin de liberté / besoin d'autonomie </v>
      </c>
      <c r="T78" s="22" t="str">
        <f>Annexe1!E76</f>
        <v>silence / non-dits / se sentir étouffé / envahi / pas libre / plein d'obligations</v>
      </c>
      <c r="Z78" s="3" t="s">
        <v>87</v>
      </c>
      <c r="AA78" s="3" t="s">
        <v>269</v>
      </c>
      <c r="AB78" s="4">
        <v>11</v>
      </c>
      <c r="AC78" s="4">
        <v>750</v>
      </c>
    </row>
    <row r="79" spans="5:29" ht="14.25" customHeight="1" x14ac:dyDescent="0.25">
      <c r="E79" s="17">
        <v>0</v>
      </c>
      <c r="F79" s="18">
        <v>11</v>
      </c>
      <c r="G79" s="11">
        <f t="shared" si="2"/>
        <v>0</v>
      </c>
      <c r="H79" s="12">
        <v>-1</v>
      </c>
      <c r="I79" s="12">
        <v>0</v>
      </c>
      <c r="J79" s="30">
        <v>-1</v>
      </c>
      <c r="K79" s="30">
        <v>0</v>
      </c>
      <c r="L79" s="11">
        <v>-1</v>
      </c>
      <c r="M79" s="12">
        <v>0</v>
      </c>
      <c r="N79" s="30">
        <v>-1</v>
      </c>
      <c r="O79" s="30">
        <v>0</v>
      </c>
      <c r="P79" s="12">
        <f t="shared" si="3"/>
        <v>0</v>
      </c>
      <c r="R79" s="23">
        <v>11</v>
      </c>
      <c r="S79" s="22" t="str">
        <f>Annexe1!D77</f>
        <v xml:space="preserve">besoin de s'écouter / besoin de décider / besoin de trouver une solution ou sa voie </v>
      </c>
      <c r="T79" s="22" t="str">
        <f>Annexe1!E77</f>
        <v>manque de décision / d'écoute de soi / pas trouver ou voir de solution / ne pas suivre sa voie</v>
      </c>
      <c r="Z79" s="3" t="s">
        <v>87</v>
      </c>
      <c r="AA79" s="3" t="s">
        <v>93</v>
      </c>
      <c r="AB79" s="4">
        <v>11</v>
      </c>
      <c r="AC79" s="4">
        <v>760</v>
      </c>
    </row>
    <row r="80" spans="5:29" ht="14.25" customHeight="1" x14ac:dyDescent="0.25">
      <c r="E80" s="17">
        <v>0</v>
      </c>
      <c r="F80" s="18">
        <v>11</v>
      </c>
      <c r="G80" s="11">
        <f t="shared" si="2"/>
        <v>0</v>
      </c>
      <c r="H80" s="12">
        <v>-1</v>
      </c>
      <c r="I80" s="12">
        <v>0</v>
      </c>
      <c r="J80" s="30">
        <v>-1</v>
      </c>
      <c r="K80" s="30">
        <v>0</v>
      </c>
      <c r="L80" s="11">
        <v>0</v>
      </c>
      <c r="M80" s="12">
        <v>0</v>
      </c>
      <c r="N80" s="30">
        <v>0</v>
      </c>
      <c r="O80" s="30">
        <v>0</v>
      </c>
      <c r="P80" s="12">
        <f t="shared" si="3"/>
        <v>0</v>
      </c>
      <c r="R80" s="23">
        <v>11</v>
      </c>
      <c r="S80" s="22" t="str">
        <f>Annexe1!D78</f>
        <v xml:space="preserve">besoin de se sentir protégé et en sécurité </v>
      </c>
      <c r="T80" s="22" t="str">
        <f>Annexe1!E78</f>
        <v>sensibilité accrue à tout / vulnérabilité</v>
      </c>
      <c r="Z80" s="3" t="s">
        <v>87</v>
      </c>
      <c r="AA80" s="3" t="s">
        <v>94</v>
      </c>
      <c r="AB80" s="4">
        <v>11</v>
      </c>
      <c r="AC80" s="4">
        <v>770</v>
      </c>
    </row>
    <row r="81" spans="5:29" ht="14.25" customHeight="1" x14ac:dyDescent="0.25">
      <c r="E81" s="17">
        <v>0</v>
      </c>
      <c r="F81" s="18">
        <v>12</v>
      </c>
      <c r="G81" s="11">
        <f t="shared" si="2"/>
        <v>0</v>
      </c>
      <c r="H81" s="12">
        <v>-1</v>
      </c>
      <c r="I81" s="12">
        <v>0</v>
      </c>
      <c r="J81" s="30">
        <v>-1</v>
      </c>
      <c r="K81" s="30">
        <v>0</v>
      </c>
      <c r="L81" s="11">
        <v>0</v>
      </c>
      <c r="M81" s="12">
        <v>0</v>
      </c>
      <c r="N81" s="30">
        <v>0</v>
      </c>
      <c r="O81" s="30">
        <v>0</v>
      </c>
      <c r="P81" s="12">
        <f t="shared" si="3"/>
        <v>0</v>
      </c>
      <c r="R81" s="23">
        <v>12</v>
      </c>
      <c r="S81" s="22" t="str">
        <f>Annexe1!D79</f>
        <v xml:space="preserve">besoin de commander / avoir une forte volonté </v>
      </c>
      <c r="T81" s="22" t="str">
        <f>Annexe1!E79</f>
        <v>manque de volonté / cesser de résister / apathie / suivre</v>
      </c>
      <c r="Z81" s="3" t="s">
        <v>95</v>
      </c>
      <c r="AA81" s="3" t="s">
        <v>96</v>
      </c>
      <c r="AB81" s="4">
        <v>12</v>
      </c>
      <c r="AC81" s="4">
        <v>780</v>
      </c>
    </row>
    <row r="82" spans="5:29" ht="14.25" customHeight="1" x14ac:dyDescent="0.25">
      <c r="E82" s="17">
        <v>0</v>
      </c>
      <c r="F82" s="18">
        <v>12</v>
      </c>
      <c r="G82" s="11">
        <f t="shared" si="2"/>
        <v>1</v>
      </c>
      <c r="H82" s="12">
        <v>-4</v>
      </c>
      <c r="I82" s="12">
        <v>2</v>
      </c>
      <c r="J82" s="30">
        <v>-4</v>
      </c>
      <c r="K82" s="30">
        <v>0</v>
      </c>
      <c r="L82" s="11">
        <v>-2</v>
      </c>
      <c r="M82" s="12">
        <v>2</v>
      </c>
      <c r="N82" s="30">
        <v>-2</v>
      </c>
      <c r="O82" s="30">
        <v>0</v>
      </c>
      <c r="P82" s="12">
        <f t="shared" si="3"/>
        <v>0</v>
      </c>
      <c r="R82" s="23">
        <v>12</v>
      </c>
      <c r="S82" s="22" t="str">
        <f>Annexe1!D80</f>
        <v xml:space="preserve">besoin de prendre sa place / besoin de maintenir sa décision ou sa position </v>
      </c>
      <c r="T82" s="22" t="str">
        <f>Annexe1!E80</f>
        <v>lâcher le morceau / accepter un compromis</v>
      </c>
      <c r="Z82" s="3" t="s">
        <v>95</v>
      </c>
      <c r="AA82" s="3" t="s">
        <v>97</v>
      </c>
      <c r="AB82" s="4">
        <v>12</v>
      </c>
      <c r="AC82" s="4">
        <v>790</v>
      </c>
    </row>
    <row r="83" spans="5:29" ht="14.25" customHeight="1" x14ac:dyDescent="0.25">
      <c r="E83" s="17">
        <v>0</v>
      </c>
      <c r="F83" s="18">
        <v>12</v>
      </c>
      <c r="G83" s="11">
        <f t="shared" si="2"/>
        <v>0</v>
      </c>
      <c r="H83" s="12">
        <v>-1</v>
      </c>
      <c r="I83" s="12">
        <v>0</v>
      </c>
      <c r="J83" s="30">
        <v>-1</v>
      </c>
      <c r="K83" s="30">
        <v>0</v>
      </c>
      <c r="L83" s="11">
        <v>0</v>
      </c>
      <c r="M83" s="12">
        <v>0</v>
      </c>
      <c r="N83" s="30">
        <v>0</v>
      </c>
      <c r="O83" s="30">
        <v>0</v>
      </c>
      <c r="P83" s="12">
        <f t="shared" si="3"/>
        <v>0</v>
      </c>
      <c r="R83" s="23">
        <v>12</v>
      </c>
      <c r="S83" s="22" t="str">
        <f>Annexe1!D81</f>
        <v xml:space="preserve">besoin de s'ouvrir à l'environnement ou aux autres / besoin de s'ouvrir aux plaisirs de la vie </v>
      </c>
      <c r="T83" s="22" t="str">
        <f>Annexe1!E81</f>
        <v>garder le silence / ascétisme / renoncement aux plaisirs</v>
      </c>
      <c r="Z83" s="3" t="s">
        <v>95</v>
      </c>
      <c r="AA83" s="3" t="s">
        <v>270</v>
      </c>
      <c r="AB83" s="4">
        <v>12</v>
      </c>
      <c r="AC83" s="4">
        <v>800</v>
      </c>
    </row>
    <row r="84" spans="5:29" ht="14.25" customHeight="1" x14ac:dyDescent="0.25">
      <c r="E84" s="17">
        <v>0</v>
      </c>
      <c r="F84" s="18">
        <v>12</v>
      </c>
      <c r="G84" s="11">
        <f t="shared" si="2"/>
        <v>0</v>
      </c>
      <c r="H84" s="12">
        <v>-1</v>
      </c>
      <c r="I84" s="12">
        <v>0</v>
      </c>
      <c r="J84" s="30">
        <v>-1</v>
      </c>
      <c r="K84" s="30">
        <v>0</v>
      </c>
      <c r="L84" s="11">
        <v>-2</v>
      </c>
      <c r="M84" s="12">
        <v>2</v>
      </c>
      <c r="N84" s="30">
        <v>-2</v>
      </c>
      <c r="O84" s="30">
        <v>0</v>
      </c>
      <c r="P84" s="12">
        <f t="shared" si="3"/>
        <v>0</v>
      </c>
      <c r="R84" s="23">
        <v>12</v>
      </c>
      <c r="S84" s="22" t="str">
        <f>Annexe1!D82</f>
        <v xml:space="preserve">besoin d'en faire trop / culpabiliser si l'on en fait pas assez </v>
      </c>
      <c r="T84" s="22" t="str">
        <f>Annexe1!E82</f>
        <v>peur de ne pas en faire assez / ne pas voir ses priorités</v>
      </c>
      <c r="Z84" s="3" t="s">
        <v>95</v>
      </c>
      <c r="AA84" s="3" t="s">
        <v>99</v>
      </c>
      <c r="AB84" s="4">
        <v>12</v>
      </c>
      <c r="AC84" s="4">
        <v>810</v>
      </c>
    </row>
    <row r="85" spans="5:29" ht="14.25" customHeight="1" x14ac:dyDescent="0.25">
      <c r="E85" s="17">
        <v>0</v>
      </c>
      <c r="F85" s="18">
        <v>12</v>
      </c>
      <c r="G85" s="11">
        <f t="shared" si="2"/>
        <v>0</v>
      </c>
      <c r="H85" s="12">
        <v>0</v>
      </c>
      <c r="I85" s="12">
        <v>0</v>
      </c>
      <c r="J85" s="30">
        <v>0</v>
      </c>
      <c r="K85" s="30">
        <v>0</v>
      </c>
      <c r="L85" s="11">
        <v>0</v>
      </c>
      <c r="M85" s="12">
        <v>0</v>
      </c>
      <c r="N85" s="30">
        <v>0</v>
      </c>
      <c r="O85" s="30">
        <v>0</v>
      </c>
      <c r="P85" s="12">
        <f t="shared" si="3"/>
        <v>0</v>
      </c>
      <c r="R85" s="23">
        <v>12</v>
      </c>
      <c r="S85" s="22" t="str">
        <f>Annexe1!D83</f>
        <v xml:space="preserve">besoin de stabilité / besoin de faire sa place / besoin de tenir le coup </v>
      </c>
      <c r="T85" s="22" t="str">
        <f>Annexe1!E83</f>
        <v>se faire bouffer / se faire prendre sa place / abandonner / renoncer</v>
      </c>
      <c r="Z85" s="3" t="s">
        <v>95</v>
      </c>
      <c r="AA85" s="3" t="s">
        <v>101</v>
      </c>
      <c r="AB85" s="4">
        <v>12</v>
      </c>
      <c r="AC85" s="4">
        <v>820</v>
      </c>
    </row>
    <row r="86" spans="5:29" ht="14.25" customHeight="1" x14ac:dyDescent="0.25">
      <c r="E86" s="17">
        <v>0</v>
      </c>
      <c r="F86" s="18">
        <v>12</v>
      </c>
      <c r="G86" s="11">
        <f t="shared" si="2"/>
        <v>0</v>
      </c>
      <c r="H86" s="12">
        <v>0</v>
      </c>
      <c r="I86" s="12">
        <v>0</v>
      </c>
      <c r="J86" s="30">
        <v>0</v>
      </c>
      <c r="K86" s="30">
        <v>0</v>
      </c>
      <c r="L86" s="11">
        <v>0</v>
      </c>
      <c r="M86" s="12">
        <v>0</v>
      </c>
      <c r="N86" s="30">
        <v>0</v>
      </c>
      <c r="O86" s="30">
        <v>0</v>
      </c>
      <c r="P86" s="12">
        <f t="shared" si="3"/>
        <v>0</v>
      </c>
      <c r="R86" s="23">
        <v>12</v>
      </c>
      <c r="S86" s="22" t="str">
        <f>Annexe1!D84</f>
        <v xml:space="preserve">besoin d'avoir son espace vital / besoin de se sentir protégé </v>
      </c>
      <c r="T86" s="22" t="str">
        <f>Annexe1!E84</f>
        <v>forte empathie / être dans sa bulle / perte des repères</v>
      </c>
      <c r="Z86" s="3" t="s">
        <v>95</v>
      </c>
      <c r="AA86" s="3" t="s">
        <v>102</v>
      </c>
      <c r="AB86" s="4">
        <v>12</v>
      </c>
      <c r="AC86" s="4">
        <v>830</v>
      </c>
    </row>
    <row r="87" spans="5:29" ht="14.25" customHeight="1" x14ac:dyDescent="0.25">
      <c r="E87" s="17">
        <v>0</v>
      </c>
      <c r="F87" s="18">
        <v>12</v>
      </c>
      <c r="G87" s="11">
        <f t="shared" si="2"/>
        <v>0</v>
      </c>
      <c r="H87" s="12">
        <v>0</v>
      </c>
      <c r="I87" s="12">
        <v>0</v>
      </c>
      <c r="J87" s="30">
        <v>0</v>
      </c>
      <c r="K87" s="30">
        <v>0</v>
      </c>
      <c r="L87" s="11">
        <v>0</v>
      </c>
      <c r="M87" s="12">
        <v>0</v>
      </c>
      <c r="N87" s="30">
        <v>0</v>
      </c>
      <c r="O87" s="30">
        <v>0</v>
      </c>
      <c r="P87" s="12">
        <f t="shared" si="3"/>
        <v>0</v>
      </c>
      <c r="R87" s="23">
        <v>12</v>
      </c>
      <c r="S87" s="22" t="str">
        <f>Annexe1!D85</f>
        <v xml:space="preserve">besoin de se sentir en sécurité / intuition active </v>
      </c>
      <c r="T87" s="22" t="str">
        <f>Annexe1!E85</f>
        <v>être influencé / ne pas sentir un danger</v>
      </c>
      <c r="Z87" s="3" t="s">
        <v>95</v>
      </c>
      <c r="AA87" s="3" t="s">
        <v>104</v>
      </c>
      <c r="AB87" s="4">
        <v>12</v>
      </c>
      <c r="AC87" s="4">
        <v>840</v>
      </c>
    </row>
    <row r="88" spans="5:29" ht="14.25" customHeight="1" x14ac:dyDescent="0.25">
      <c r="E88" s="17">
        <v>0</v>
      </c>
      <c r="F88" s="18">
        <v>12</v>
      </c>
      <c r="G88" s="11">
        <f t="shared" si="2"/>
        <v>0</v>
      </c>
      <c r="H88" s="12">
        <v>0</v>
      </c>
      <c r="I88" s="12">
        <v>0</v>
      </c>
      <c r="J88" s="30">
        <v>0</v>
      </c>
      <c r="K88" s="30">
        <v>0</v>
      </c>
      <c r="L88" s="11">
        <v>-1</v>
      </c>
      <c r="M88" s="12">
        <v>0</v>
      </c>
      <c r="N88" s="30">
        <v>0</v>
      </c>
      <c r="O88" s="30">
        <v>1</v>
      </c>
      <c r="P88" s="12">
        <f t="shared" si="3"/>
        <v>0</v>
      </c>
      <c r="R88" s="23">
        <v>12</v>
      </c>
      <c r="S88" s="22" t="str">
        <f>Annexe1!D86</f>
        <v xml:space="preserve">besoin d'être à l'écoute de soi et des autres </v>
      </c>
      <c r="T88" s="22" t="str">
        <f>Annexe1!E86</f>
        <v>ne pas s'écouter / ne pas écouter les autres / besoin de silence</v>
      </c>
      <c r="Z88" s="3" t="s">
        <v>95</v>
      </c>
      <c r="AA88" s="3" t="s">
        <v>271</v>
      </c>
      <c r="AB88" s="4">
        <v>12</v>
      </c>
      <c r="AC88" s="4">
        <v>850</v>
      </c>
    </row>
    <row r="89" spans="5:29" ht="14.25" customHeight="1" x14ac:dyDescent="0.25">
      <c r="E89" s="17">
        <v>0</v>
      </c>
      <c r="F89" s="18">
        <v>12</v>
      </c>
      <c r="G89" s="11">
        <f t="shared" si="2"/>
        <v>0</v>
      </c>
      <c r="H89" s="12">
        <v>0</v>
      </c>
      <c r="I89" s="12">
        <v>0</v>
      </c>
      <c r="J89" s="30">
        <v>0</v>
      </c>
      <c r="K89" s="30">
        <v>0</v>
      </c>
      <c r="L89" s="11">
        <v>0</v>
      </c>
      <c r="M89" s="12">
        <v>0</v>
      </c>
      <c r="N89" s="30">
        <v>0</v>
      </c>
      <c r="O89" s="30">
        <v>0</v>
      </c>
      <c r="P89" s="12">
        <f t="shared" si="3"/>
        <v>0</v>
      </c>
      <c r="R89" s="23">
        <v>12</v>
      </c>
      <c r="S89" s="22" t="str">
        <f>Annexe1!D87</f>
        <v xml:space="preserve">besoin d'être dans sa bulle </v>
      </c>
      <c r="T89" s="22" t="str">
        <f>Annexe1!E87</f>
        <v>ne pas s'écouter ou être écouté / ne pas affronter la réalité</v>
      </c>
      <c r="Z89" s="3" t="s">
        <v>95</v>
      </c>
      <c r="AA89" s="3" t="s">
        <v>106</v>
      </c>
      <c r="AB89" s="4">
        <v>12</v>
      </c>
      <c r="AC89" s="4">
        <v>860</v>
      </c>
    </row>
    <row r="90" spans="5:29" ht="14.25" customHeight="1" x14ac:dyDescent="0.25">
      <c r="E90" s="17">
        <v>0</v>
      </c>
      <c r="F90" s="18">
        <v>12</v>
      </c>
      <c r="G90" s="11">
        <f t="shared" si="2"/>
        <v>0</v>
      </c>
      <c r="H90" s="12">
        <v>0</v>
      </c>
      <c r="I90" s="12">
        <v>0</v>
      </c>
      <c r="J90" s="30">
        <v>0</v>
      </c>
      <c r="K90" s="30">
        <v>0</v>
      </c>
      <c r="L90" s="11">
        <v>0</v>
      </c>
      <c r="M90" s="12">
        <v>0</v>
      </c>
      <c r="N90" s="30">
        <v>0</v>
      </c>
      <c r="O90" s="30">
        <v>0</v>
      </c>
      <c r="P90" s="12">
        <f t="shared" si="3"/>
        <v>0</v>
      </c>
      <c r="R90" s="23">
        <v>12</v>
      </c>
      <c r="S90" s="22" t="str">
        <f>Annexe1!D88</f>
        <v xml:space="preserve">besoin de tenir le coup / sentiment de vivre une injustice </v>
      </c>
      <c r="T90" s="22" t="str">
        <f>Annexe1!E88</f>
        <v>encaisser / se sentir perdu ou dispersé</v>
      </c>
      <c r="Z90" s="3" t="s">
        <v>95</v>
      </c>
      <c r="AA90" s="3" t="s">
        <v>109</v>
      </c>
      <c r="AB90" s="4">
        <v>12</v>
      </c>
      <c r="AC90" s="4">
        <v>870</v>
      </c>
    </row>
    <row r="91" spans="5:29" ht="14.25" customHeight="1" x14ac:dyDescent="0.25">
      <c r="E91" s="17">
        <v>0</v>
      </c>
      <c r="F91" s="18">
        <v>13</v>
      </c>
      <c r="G91" s="11">
        <f t="shared" si="2"/>
        <v>0</v>
      </c>
      <c r="H91" s="12">
        <v>0</v>
      </c>
      <c r="I91" s="12">
        <v>0</v>
      </c>
      <c r="J91" s="30">
        <v>0</v>
      </c>
      <c r="K91" s="30">
        <v>0</v>
      </c>
      <c r="L91" s="11">
        <v>0</v>
      </c>
      <c r="M91" s="12">
        <v>0</v>
      </c>
      <c r="N91" s="30">
        <v>0</v>
      </c>
      <c r="O91" s="30">
        <v>0</v>
      </c>
      <c r="P91" s="12">
        <f t="shared" si="3"/>
        <v>0</v>
      </c>
      <c r="R91" s="23">
        <v>13</v>
      </c>
      <c r="S91" s="22" t="str">
        <f>Annexe1!D89</f>
        <v>besoin d'assumer des charges / besoin d'avoir un but dans la vie</v>
      </c>
      <c r="T91" s="22" t="str">
        <f>Annexe1!E89</f>
        <v>se mettre moins de charges / ne plus se fixer d'objectif contraignant / vide existentiel</v>
      </c>
      <c r="Z91" s="3" t="s">
        <v>110</v>
      </c>
      <c r="AA91" s="3" t="s">
        <v>111</v>
      </c>
      <c r="AB91" s="4">
        <v>13</v>
      </c>
      <c r="AC91" s="4">
        <v>880</v>
      </c>
    </row>
    <row r="92" spans="5:29" ht="14.25" customHeight="1" x14ac:dyDescent="0.25">
      <c r="E92" s="17">
        <v>0</v>
      </c>
      <c r="F92" s="18">
        <v>13</v>
      </c>
      <c r="G92" s="11">
        <f t="shared" si="2"/>
        <v>0</v>
      </c>
      <c r="H92" s="12">
        <v>0</v>
      </c>
      <c r="I92" s="12">
        <v>0</v>
      </c>
      <c r="J92" s="30">
        <v>0</v>
      </c>
      <c r="K92" s="30">
        <v>0</v>
      </c>
      <c r="L92" s="11">
        <v>0</v>
      </c>
      <c r="M92" s="12">
        <v>0</v>
      </c>
      <c r="N92" s="30">
        <v>0</v>
      </c>
      <c r="O92" s="30">
        <v>0</v>
      </c>
      <c r="P92" s="12">
        <f t="shared" si="3"/>
        <v>0</v>
      </c>
      <c r="R92" s="23">
        <v>13</v>
      </c>
      <c r="S92" s="22" t="str">
        <f>Annexe1!D90</f>
        <v>besoin de ressenti intérieur et extérieur accrus</v>
      </c>
      <c r="T92" s="22" t="str">
        <f>Annexe1!E90</f>
        <v>ne pas sentir son corps / maladresse</v>
      </c>
      <c r="Z92" s="3" t="s">
        <v>110</v>
      </c>
      <c r="AA92" s="3" t="s">
        <v>112</v>
      </c>
      <c r="AB92" s="4">
        <v>13</v>
      </c>
      <c r="AC92" s="4">
        <v>890</v>
      </c>
    </row>
    <row r="93" spans="5:29" ht="14.25" customHeight="1" x14ac:dyDescent="0.25">
      <c r="E93" s="17">
        <v>0</v>
      </c>
      <c r="F93" s="18">
        <v>13</v>
      </c>
      <c r="G93" s="11">
        <f t="shared" si="2"/>
        <v>0</v>
      </c>
      <c r="H93" s="12">
        <v>0</v>
      </c>
      <c r="I93" s="12">
        <v>0</v>
      </c>
      <c r="J93" s="30">
        <v>0</v>
      </c>
      <c r="K93" s="30">
        <v>0</v>
      </c>
      <c r="L93" s="11">
        <v>-2</v>
      </c>
      <c r="M93" s="12">
        <v>5</v>
      </c>
      <c r="N93" s="30">
        <v>-3</v>
      </c>
      <c r="O93" s="30">
        <v>-1</v>
      </c>
      <c r="P93" s="12">
        <f t="shared" si="3"/>
        <v>0</v>
      </c>
      <c r="R93" s="23">
        <v>13</v>
      </c>
      <c r="S93" s="22" t="str">
        <f>Annexe1!D91</f>
        <v>besoin de prendre du recul / besoin de voir toutes les possibilités / intuition active</v>
      </c>
      <c r="T93" s="22" t="str">
        <f>Annexe1!E91</f>
        <v>contemplation / vision intérieure / ne pas aimer le changement / nostalgie</v>
      </c>
      <c r="Z93" s="3" t="s">
        <v>110</v>
      </c>
      <c r="AA93" s="3" t="s">
        <v>114</v>
      </c>
      <c r="AB93" s="4">
        <v>13</v>
      </c>
      <c r="AC93" s="4">
        <v>900</v>
      </c>
    </row>
    <row r="94" spans="5:29" ht="14.25" customHeight="1" x14ac:dyDescent="0.25">
      <c r="E94" s="17">
        <v>0</v>
      </c>
      <c r="F94" s="18">
        <v>13</v>
      </c>
      <c r="G94" s="11">
        <f t="shared" si="2"/>
        <v>1</v>
      </c>
      <c r="H94" s="12">
        <v>-6</v>
      </c>
      <c r="I94" s="12">
        <v>2</v>
      </c>
      <c r="J94" s="30">
        <v>-6</v>
      </c>
      <c r="K94" s="30">
        <v>0</v>
      </c>
      <c r="L94" s="11">
        <v>0</v>
      </c>
      <c r="M94" s="12">
        <v>0</v>
      </c>
      <c r="N94" s="30">
        <v>0</v>
      </c>
      <c r="O94" s="30">
        <v>0</v>
      </c>
      <c r="P94" s="12">
        <f t="shared" si="3"/>
        <v>0</v>
      </c>
      <c r="R94" s="23">
        <v>13</v>
      </c>
      <c r="S94" s="22" t="str">
        <f>Annexe1!D92</f>
        <v xml:space="preserve">besoin de voir ses priorités / besoin de prendre du recul / besoin d'être patient / perceptions actives </v>
      </c>
      <c r="T94" s="22" t="str">
        <f>Annexe1!E92</f>
        <v>contemplation / vision intérieure / ne pas aimer le changement</v>
      </c>
      <c r="Z94" s="3" t="s">
        <v>110</v>
      </c>
      <c r="AA94" s="3" t="s">
        <v>115</v>
      </c>
      <c r="AB94" s="4">
        <v>13</v>
      </c>
      <c r="AC94" s="4">
        <v>910</v>
      </c>
    </row>
    <row r="95" spans="5:29" ht="14.25" customHeight="1" x14ac:dyDescent="0.25">
      <c r="E95" s="17">
        <v>0</v>
      </c>
      <c r="F95" s="18">
        <v>13</v>
      </c>
      <c r="G95" s="11">
        <f t="shared" si="2"/>
        <v>3</v>
      </c>
      <c r="H95" s="12">
        <v>15</v>
      </c>
      <c r="I95" s="12">
        <v>4</v>
      </c>
      <c r="J95" s="30">
        <v>20</v>
      </c>
      <c r="K95" s="30">
        <v>5</v>
      </c>
      <c r="L95" s="11">
        <v>0</v>
      </c>
      <c r="M95" s="12">
        <v>0</v>
      </c>
      <c r="N95" s="30">
        <v>0</v>
      </c>
      <c r="O95" s="30">
        <v>0</v>
      </c>
      <c r="P95" s="12">
        <f t="shared" si="3"/>
        <v>0</v>
      </c>
      <c r="R95" s="23">
        <v>13</v>
      </c>
      <c r="S95" s="22" t="str">
        <f>Annexe1!D93</f>
        <v xml:space="preserve">besoin de manifester ses émotions / besoin d’émotions </v>
      </c>
      <c r="T95" s="22" t="str">
        <f>Annexe1!E93</f>
        <v>indifférence / apathie / déni / difficulté à apprendre ou à mémoriser</v>
      </c>
      <c r="Z95" s="3" t="s">
        <v>110</v>
      </c>
      <c r="AA95" s="3" t="s">
        <v>272</v>
      </c>
      <c r="AB95" s="4">
        <v>13</v>
      </c>
      <c r="AC95" s="4">
        <v>920</v>
      </c>
    </row>
    <row r="96" spans="5:29" ht="14.25" customHeight="1" x14ac:dyDescent="0.25">
      <c r="E96" s="17">
        <v>0</v>
      </c>
      <c r="F96" s="18">
        <v>13</v>
      </c>
      <c r="G96" s="11">
        <f t="shared" si="2"/>
        <v>0</v>
      </c>
      <c r="H96" s="12">
        <v>0</v>
      </c>
      <c r="I96" s="12">
        <v>0</v>
      </c>
      <c r="J96" s="30">
        <v>0</v>
      </c>
      <c r="K96" s="30">
        <v>0</v>
      </c>
      <c r="L96" s="11">
        <v>0</v>
      </c>
      <c r="M96" s="12">
        <v>0</v>
      </c>
      <c r="N96" s="30">
        <v>0</v>
      </c>
      <c r="O96" s="30">
        <v>0</v>
      </c>
      <c r="P96" s="12">
        <f t="shared" si="3"/>
        <v>0</v>
      </c>
      <c r="R96" s="23">
        <v>13</v>
      </c>
      <c r="S96" s="22" t="str">
        <f>Annexe1!D94</f>
        <v xml:space="preserve">besoin de changement / besoin de voir des possibles pour la suite </v>
      </c>
      <c r="T96" s="22" t="str">
        <f>Annexe1!E94</f>
        <v>envie de décompresser / refus du changement</v>
      </c>
      <c r="Z96" s="3" t="s">
        <v>110</v>
      </c>
      <c r="AA96" s="3" t="s">
        <v>273</v>
      </c>
      <c r="AB96" s="4">
        <v>13</v>
      </c>
      <c r="AC96" s="4">
        <v>930</v>
      </c>
    </row>
    <row r="97" spans="5:29" ht="14.25" customHeight="1" x14ac:dyDescent="0.25">
      <c r="E97" s="17">
        <v>0</v>
      </c>
      <c r="F97" s="18">
        <v>13</v>
      </c>
      <c r="G97" s="11">
        <f t="shared" si="2"/>
        <v>1</v>
      </c>
      <c r="H97" s="12">
        <v>-5</v>
      </c>
      <c r="I97" s="12">
        <v>2</v>
      </c>
      <c r="J97" s="30">
        <v>-5</v>
      </c>
      <c r="K97" s="30">
        <v>0</v>
      </c>
      <c r="L97" s="11">
        <v>0</v>
      </c>
      <c r="M97" s="12">
        <v>0</v>
      </c>
      <c r="N97" s="30">
        <v>0</v>
      </c>
      <c r="O97" s="30">
        <v>0</v>
      </c>
      <c r="P97" s="12">
        <f t="shared" si="3"/>
        <v>0</v>
      </c>
      <c r="R97" s="23">
        <v>13</v>
      </c>
      <c r="S97" s="22" t="str">
        <f>Annexe1!D95</f>
        <v xml:space="preserve">besoin de voir les choses en face / besoin de voir toutes les possibilités </v>
      </c>
      <c r="T97" s="22" t="str">
        <f>Annexe1!E95</f>
        <v>se couper du monde / ne pas voir ce qui arrive / ne pas vouloir voir certaines choses</v>
      </c>
      <c r="Z97" s="3" t="s">
        <v>110</v>
      </c>
      <c r="AA97" s="3" t="s">
        <v>274</v>
      </c>
      <c r="AB97" s="4">
        <v>13</v>
      </c>
      <c r="AC97" s="4">
        <v>940</v>
      </c>
    </row>
    <row r="98" spans="5:29" ht="14.25" customHeight="1" x14ac:dyDescent="0.25">
      <c r="E98" s="17">
        <v>0</v>
      </c>
      <c r="F98" s="18">
        <v>13</v>
      </c>
      <c r="G98" s="11">
        <f t="shared" si="2"/>
        <v>1</v>
      </c>
      <c r="H98" s="12">
        <v>-6</v>
      </c>
      <c r="I98" s="12">
        <v>2</v>
      </c>
      <c r="J98" s="30">
        <v>-6</v>
      </c>
      <c r="K98" s="30">
        <v>0</v>
      </c>
      <c r="L98" s="11">
        <v>-7</v>
      </c>
      <c r="M98" s="12">
        <v>2</v>
      </c>
      <c r="N98" s="30">
        <v>-7</v>
      </c>
      <c r="O98" s="30">
        <v>0</v>
      </c>
      <c r="P98" s="12">
        <f t="shared" si="3"/>
        <v>1</v>
      </c>
      <c r="R98" s="23">
        <v>13</v>
      </c>
      <c r="S98" s="22" t="str">
        <f>Annexe1!D96</f>
        <v xml:space="preserve">besoin de se concentrer sur un objectif à atteindre </v>
      </c>
      <c r="T98" s="22" t="str">
        <f>Annexe1!E96</f>
        <v>ne plus vouloir d'objectif / ne pas voir ses problèmes</v>
      </c>
      <c r="Z98" s="3" t="s">
        <v>110</v>
      </c>
      <c r="AA98" s="3" t="s">
        <v>275</v>
      </c>
      <c r="AB98" s="4">
        <v>13</v>
      </c>
      <c r="AC98" s="4">
        <v>950</v>
      </c>
    </row>
    <row r="99" spans="5:29" ht="14.25" customHeight="1" x14ac:dyDescent="0.25">
      <c r="E99" s="17">
        <v>0</v>
      </c>
      <c r="F99" s="18">
        <v>13</v>
      </c>
      <c r="G99" s="11">
        <f t="shared" si="2"/>
        <v>0</v>
      </c>
      <c r="H99" s="12">
        <v>0</v>
      </c>
      <c r="I99" s="12">
        <v>0</v>
      </c>
      <c r="J99" s="30">
        <v>0</v>
      </c>
      <c r="K99" s="30">
        <v>0</v>
      </c>
      <c r="L99" s="11">
        <v>0</v>
      </c>
      <c r="M99" s="12">
        <v>0</v>
      </c>
      <c r="N99" s="30">
        <v>0</v>
      </c>
      <c r="O99" s="30">
        <v>0</v>
      </c>
      <c r="P99" s="12">
        <f t="shared" si="3"/>
        <v>0</v>
      </c>
      <c r="R99" s="23">
        <v>13</v>
      </c>
      <c r="S99" s="22" t="str">
        <f>Annexe1!D97</f>
        <v>besoin d'affronter la réalité / besoin de tenir face à l'extérieur ou face aux autres</v>
      </c>
      <c r="T99" s="22" t="str">
        <f>Annexe1!E97</f>
        <v>peur de la réalité / renoncer à affronter</v>
      </c>
      <c r="Z99" s="3" t="s">
        <v>110</v>
      </c>
      <c r="AA99" s="3" t="s">
        <v>117</v>
      </c>
      <c r="AB99" s="4">
        <v>13</v>
      </c>
      <c r="AC99" s="4">
        <v>960</v>
      </c>
    </row>
    <row r="100" spans="5:29" ht="14.25" customHeight="1" x14ac:dyDescent="0.25">
      <c r="E100" s="17">
        <v>0</v>
      </c>
      <c r="F100" s="18">
        <v>13</v>
      </c>
      <c r="G100" s="11">
        <f t="shared" si="2"/>
        <v>0</v>
      </c>
      <c r="H100" s="12">
        <v>-2</v>
      </c>
      <c r="I100" s="12">
        <v>2</v>
      </c>
      <c r="J100" s="30">
        <v>-2</v>
      </c>
      <c r="K100" s="30">
        <v>0</v>
      </c>
      <c r="L100" s="11">
        <v>-1</v>
      </c>
      <c r="M100" s="12">
        <v>0</v>
      </c>
      <c r="N100" s="30">
        <v>-1</v>
      </c>
      <c r="O100" s="30">
        <v>0</v>
      </c>
      <c r="P100" s="12">
        <f t="shared" si="3"/>
        <v>0</v>
      </c>
      <c r="R100" s="23">
        <v>13</v>
      </c>
      <c r="S100" s="22" t="str">
        <f>Annexe1!D98</f>
        <v>besoin de choisir et de passer à l'acte / besoin de comprendre / besoin de concentration / forte volonté</v>
      </c>
      <c r="T100" s="22" t="str">
        <f>Annexe1!E98</f>
        <v>ne pas choisir / passivité / générer des peurs / peur de l'inconnu / négligence</v>
      </c>
      <c r="Z100" s="3" t="s">
        <v>110</v>
      </c>
      <c r="AA100" s="3" t="s">
        <v>118</v>
      </c>
      <c r="AB100" s="4">
        <v>13</v>
      </c>
      <c r="AC100" s="4">
        <v>970</v>
      </c>
    </row>
    <row r="101" spans="5:29" ht="14.25" customHeight="1" x14ac:dyDescent="0.25">
      <c r="E101" s="17">
        <v>0</v>
      </c>
      <c r="F101" s="18">
        <v>13</v>
      </c>
      <c r="G101" s="11">
        <f t="shared" si="2"/>
        <v>0</v>
      </c>
      <c r="H101" s="12">
        <v>2</v>
      </c>
      <c r="I101" s="12">
        <v>2</v>
      </c>
      <c r="J101" s="30">
        <v>2</v>
      </c>
      <c r="K101" s="30">
        <v>0</v>
      </c>
      <c r="L101" s="11">
        <v>0</v>
      </c>
      <c r="M101" s="12">
        <v>0</v>
      </c>
      <c r="N101" s="30">
        <v>0</v>
      </c>
      <c r="O101" s="30">
        <v>0</v>
      </c>
      <c r="P101" s="12">
        <f t="shared" si="3"/>
        <v>0</v>
      </c>
      <c r="R101" s="23">
        <v>13</v>
      </c>
      <c r="S101" s="22" t="str">
        <f>Annexe1!D99</f>
        <v>forte volonté / besoin d'être l'autorité / besoin de décider</v>
      </c>
      <c r="T101" s="22" t="str">
        <f>Annexe1!E99</f>
        <v>laisser faire / indécision / suivre les autres</v>
      </c>
      <c r="Z101" s="3" t="s">
        <v>110</v>
      </c>
      <c r="AA101" s="3" t="s">
        <v>119</v>
      </c>
      <c r="AB101" s="4">
        <v>13</v>
      </c>
      <c r="AC101" s="4">
        <v>980</v>
      </c>
    </row>
    <row r="102" spans="5:29" ht="14.25" customHeight="1" x14ac:dyDescent="0.25">
      <c r="E102" s="17">
        <v>0</v>
      </c>
      <c r="F102" s="18">
        <v>13</v>
      </c>
      <c r="G102" s="11">
        <f t="shared" si="2"/>
        <v>1</v>
      </c>
      <c r="H102" s="12">
        <v>-4</v>
      </c>
      <c r="I102" s="12">
        <v>2</v>
      </c>
      <c r="J102" s="30">
        <v>-4</v>
      </c>
      <c r="K102" s="30">
        <v>0</v>
      </c>
      <c r="L102" s="11">
        <v>0</v>
      </c>
      <c r="M102" s="12">
        <v>0</v>
      </c>
      <c r="N102" s="30">
        <v>-5</v>
      </c>
      <c r="O102" s="30">
        <v>-5</v>
      </c>
      <c r="P102" s="12">
        <f t="shared" si="3"/>
        <v>0</v>
      </c>
      <c r="R102" s="23">
        <v>13</v>
      </c>
      <c r="S102" s="22" t="str">
        <f>Annexe1!D100</f>
        <v>besoin d'exprimer certaines émotions / ne pas contrôler ses émotions</v>
      </c>
      <c r="T102" s="22" t="str">
        <f>Annexe1!E100</f>
        <v>contrôler ou réprimer les émotions</v>
      </c>
      <c r="Z102" s="3" t="s">
        <v>110</v>
      </c>
      <c r="AA102" s="3" t="s">
        <v>276</v>
      </c>
      <c r="AB102" s="4">
        <v>13</v>
      </c>
      <c r="AC102" s="4">
        <v>990</v>
      </c>
    </row>
    <row r="103" spans="5:29" ht="14.25" customHeight="1" x14ac:dyDescent="0.25">
      <c r="E103" s="17">
        <v>0</v>
      </c>
      <c r="F103" s="18">
        <v>14</v>
      </c>
      <c r="G103" s="11">
        <f t="shared" si="2"/>
        <v>1</v>
      </c>
      <c r="H103" s="12">
        <v>-5</v>
      </c>
      <c r="I103" s="12">
        <v>2</v>
      </c>
      <c r="J103" s="30">
        <v>-5</v>
      </c>
      <c r="K103" s="30">
        <v>0</v>
      </c>
      <c r="L103" s="11">
        <v>2</v>
      </c>
      <c r="M103" s="12">
        <v>3</v>
      </c>
      <c r="N103" s="30">
        <v>0</v>
      </c>
      <c r="O103" s="30">
        <v>-2</v>
      </c>
      <c r="P103" s="12">
        <f t="shared" si="3"/>
        <v>0</v>
      </c>
      <c r="R103" s="23">
        <v>14</v>
      </c>
      <c r="S103" s="22" t="str">
        <f>Annexe1!D101</f>
        <v xml:space="preserve">besoin de se connecter à plus haut / aimer percevoir par le corps / aimer la symbolique </v>
      </c>
      <c r="T103" s="22" t="str">
        <f>Annexe1!E101</f>
        <v>manque de confiance dans la vie / moins vouloir sentir son corps / ne pas intégrer les vibrations élevées dans son corps</v>
      </c>
      <c r="Z103" s="3" t="s">
        <v>121</v>
      </c>
      <c r="AA103" s="3" t="s">
        <v>277</v>
      </c>
      <c r="AB103" s="4">
        <v>14</v>
      </c>
      <c r="AC103" s="4">
        <v>1000</v>
      </c>
    </row>
    <row r="104" spans="5:29" ht="14.25" customHeight="1" x14ac:dyDescent="0.25">
      <c r="E104" s="17">
        <v>0</v>
      </c>
      <c r="F104" s="18">
        <v>14</v>
      </c>
      <c r="G104" s="11">
        <f t="shared" si="2"/>
        <v>2</v>
      </c>
      <c r="H104" s="12">
        <v>9</v>
      </c>
      <c r="I104" s="12">
        <v>1</v>
      </c>
      <c r="J104" s="30">
        <v>4</v>
      </c>
      <c r="K104" s="30">
        <v>-5</v>
      </c>
      <c r="L104" s="11">
        <v>3</v>
      </c>
      <c r="M104" s="12">
        <v>2</v>
      </c>
      <c r="N104" s="30">
        <v>3</v>
      </c>
      <c r="O104" s="30">
        <v>0</v>
      </c>
      <c r="P104" s="12">
        <f t="shared" si="3"/>
        <v>1</v>
      </c>
      <c r="R104" s="23">
        <v>14</v>
      </c>
      <c r="S104" s="22" t="str">
        <f>Annexe1!D102</f>
        <v>besoin d’être cohérent / besoin de sentir son corps</v>
      </c>
      <c r="T104" s="22" t="str">
        <f>Annexe1!E102</f>
        <v>manque de cohérence entre la tête et le corps / ne pas vouloir sentir son corps</v>
      </c>
      <c r="Z104" s="3" t="s">
        <v>121</v>
      </c>
      <c r="AA104" s="3" t="s">
        <v>123</v>
      </c>
      <c r="AB104" s="4">
        <v>14</v>
      </c>
      <c r="AC104" s="4">
        <v>1010</v>
      </c>
    </row>
    <row r="105" spans="5:29" ht="14.25" customHeight="1" x14ac:dyDescent="0.25">
      <c r="E105" s="17">
        <v>0</v>
      </c>
      <c r="F105" s="18">
        <v>14</v>
      </c>
      <c r="G105" s="11">
        <f t="shared" si="2"/>
        <v>0</v>
      </c>
      <c r="H105" s="12">
        <v>0</v>
      </c>
      <c r="I105" s="12">
        <v>0</v>
      </c>
      <c r="J105" s="30">
        <v>0</v>
      </c>
      <c r="K105" s="30">
        <v>0</v>
      </c>
      <c r="L105" s="11">
        <v>3</v>
      </c>
      <c r="M105" s="12">
        <v>2</v>
      </c>
      <c r="N105" s="30">
        <v>3</v>
      </c>
      <c r="O105" s="30">
        <v>0</v>
      </c>
      <c r="P105" s="12">
        <f t="shared" si="3"/>
        <v>1</v>
      </c>
      <c r="R105" s="23">
        <v>14</v>
      </c>
      <c r="S105" s="22" t="str">
        <f>Annexe1!D103</f>
        <v xml:space="preserve">besoin de prendre sa vie en main / besoin de spontanéité / besoin d'émotivité accrue </v>
      </c>
      <c r="T105" s="22" t="str">
        <f>Annexe1!E103</f>
        <v>ne pas vouloir écouter son corps / laisser faire</v>
      </c>
      <c r="Z105" s="3" t="s">
        <v>121</v>
      </c>
      <c r="AA105" s="3" t="s">
        <v>124</v>
      </c>
      <c r="AB105" s="4">
        <v>14</v>
      </c>
      <c r="AC105" s="4">
        <v>1020</v>
      </c>
    </row>
    <row r="106" spans="5:29" ht="14.25" customHeight="1" x14ac:dyDescent="0.25">
      <c r="E106" s="17">
        <v>0</v>
      </c>
      <c r="F106" s="18">
        <v>15</v>
      </c>
      <c r="G106" s="11">
        <f t="shared" si="2"/>
        <v>0</v>
      </c>
      <c r="H106" s="12">
        <v>0</v>
      </c>
      <c r="I106" s="12">
        <v>0</v>
      </c>
      <c r="J106" s="30">
        <v>0</v>
      </c>
      <c r="K106" s="30">
        <v>0</v>
      </c>
      <c r="L106" s="11">
        <v>0</v>
      </c>
      <c r="M106" s="12">
        <v>0</v>
      </c>
      <c r="N106" s="30">
        <v>0</v>
      </c>
      <c r="O106" s="30">
        <v>0</v>
      </c>
      <c r="P106" s="12">
        <f t="shared" si="3"/>
        <v>0</v>
      </c>
      <c r="R106" s="23">
        <v>15</v>
      </c>
      <c r="S106" s="22" t="str">
        <f>Annexe1!D104</f>
        <v xml:space="preserve">besoin de ne pas se limiter / besoin de voir plus grand / besoin de penser autrement / besoin d'être soi-même </v>
      </c>
      <c r="T106" s="22" t="str">
        <f>Annexe1!E104</f>
        <v>croyances limitantes / peurs / ne pas aimer l’inconnu / manque de personnalité / ne pas être soi-même</v>
      </c>
      <c r="Z106" s="3" t="s">
        <v>125</v>
      </c>
      <c r="AA106" s="3" t="s">
        <v>126</v>
      </c>
      <c r="AB106" s="4">
        <v>15</v>
      </c>
      <c r="AC106" s="4">
        <v>1030</v>
      </c>
    </row>
    <row r="107" spans="5:29" ht="14.25" customHeight="1" x14ac:dyDescent="0.25">
      <c r="E107" s="17">
        <v>0</v>
      </c>
      <c r="F107" s="18">
        <v>15</v>
      </c>
      <c r="G107" s="11">
        <f t="shared" si="2"/>
        <v>0</v>
      </c>
      <c r="H107" s="12">
        <v>2</v>
      </c>
      <c r="I107" s="12">
        <v>2</v>
      </c>
      <c r="J107" s="30">
        <v>2</v>
      </c>
      <c r="K107" s="30">
        <v>0</v>
      </c>
      <c r="L107" s="11">
        <v>0</v>
      </c>
      <c r="M107" s="12">
        <v>0</v>
      </c>
      <c r="N107" s="30">
        <v>0</v>
      </c>
      <c r="O107" s="30">
        <v>0</v>
      </c>
      <c r="P107" s="12">
        <f t="shared" si="3"/>
        <v>0</v>
      </c>
      <c r="R107" s="23">
        <v>15</v>
      </c>
      <c r="S107" s="22" t="str">
        <f>Annexe1!D105</f>
        <v>besoin d'avancer dans la vie / besoin de changer de vie / besoin de s'ouvrir à plus haut</v>
      </c>
      <c r="T107" s="22" t="str">
        <f>Annexe1!E105</f>
        <v xml:space="preserve">peur du changement / rêves personnels abandonnés / peur de la mort / se fermer aux vibrations des autres </v>
      </c>
      <c r="Z107" s="3" t="s">
        <v>125</v>
      </c>
      <c r="AA107" s="3" t="s">
        <v>128</v>
      </c>
      <c r="AB107" s="4">
        <v>15</v>
      </c>
      <c r="AC107" s="4">
        <v>1040</v>
      </c>
    </row>
    <row r="108" spans="5:29" ht="14.25" customHeight="1" x14ac:dyDescent="0.25">
      <c r="E108" s="17">
        <v>0</v>
      </c>
      <c r="F108" s="18">
        <v>15</v>
      </c>
      <c r="G108" s="11">
        <f t="shared" si="2"/>
        <v>4</v>
      </c>
      <c r="H108" s="12">
        <v>-18</v>
      </c>
      <c r="I108" s="12">
        <v>2</v>
      </c>
      <c r="J108" s="30">
        <v>-18</v>
      </c>
      <c r="K108" s="30">
        <v>0</v>
      </c>
      <c r="L108" s="11">
        <v>9</v>
      </c>
      <c r="M108" s="12">
        <v>3</v>
      </c>
      <c r="N108" s="30">
        <v>0</v>
      </c>
      <c r="O108" s="30">
        <v>-9</v>
      </c>
      <c r="P108" s="12">
        <f t="shared" si="3"/>
        <v>2</v>
      </c>
      <c r="R108" s="23">
        <v>15</v>
      </c>
      <c r="S108" s="22" t="str">
        <f>Annexe1!D106</f>
        <v>besoin de sentir son corps / besoin de bouger</v>
      </c>
      <c r="T108" s="22" t="str">
        <f>Annexe1!E106</f>
        <v>peur de perdre le contrôle du corps / de lui faire confiance</v>
      </c>
      <c r="Z108" s="3" t="s">
        <v>125</v>
      </c>
      <c r="AA108" s="3" t="s">
        <v>129</v>
      </c>
      <c r="AB108" s="4">
        <v>15</v>
      </c>
      <c r="AC108" s="4">
        <v>1050</v>
      </c>
    </row>
    <row r="109" spans="5:29" ht="14.25" customHeight="1" x14ac:dyDescent="0.25">
      <c r="E109" s="17">
        <v>0</v>
      </c>
      <c r="F109" s="18">
        <v>15</v>
      </c>
      <c r="G109" s="11">
        <f t="shared" si="2"/>
        <v>0</v>
      </c>
      <c r="H109" s="12">
        <v>-2</v>
      </c>
      <c r="I109" s="12">
        <v>2</v>
      </c>
      <c r="J109" s="30">
        <v>-2</v>
      </c>
      <c r="K109" s="30">
        <v>0</v>
      </c>
      <c r="L109" s="11">
        <v>-19</v>
      </c>
      <c r="M109" s="12">
        <v>2</v>
      </c>
      <c r="N109" s="30">
        <v>-19</v>
      </c>
      <c r="O109" s="30">
        <v>0</v>
      </c>
      <c r="P109" s="12">
        <f t="shared" si="3"/>
        <v>4</v>
      </c>
      <c r="R109" s="23">
        <v>15</v>
      </c>
      <c r="S109" s="22" t="str">
        <f>Annexe1!D107</f>
        <v xml:space="preserve">besoin de trouver un sens à sa vie / besoin de donner du sens à tout / sens de l'innovation </v>
      </c>
      <c r="T109" s="22" t="str">
        <f>Annexe1!E107</f>
        <v>détachement / pas d'attentes / déprime / père absent</v>
      </c>
      <c r="Z109" s="3" t="s">
        <v>125</v>
      </c>
      <c r="AA109" s="3" t="s">
        <v>131</v>
      </c>
      <c r="AB109" s="4">
        <v>15</v>
      </c>
      <c r="AC109" s="4">
        <v>1060</v>
      </c>
    </row>
    <row r="110" spans="5:29" ht="14.25" customHeight="1" x14ac:dyDescent="0.25">
      <c r="E110" s="17">
        <v>1</v>
      </c>
      <c r="F110" s="18">
        <v>1</v>
      </c>
      <c r="G110" s="11">
        <f t="shared" si="2"/>
        <v>0</v>
      </c>
      <c r="H110" s="12">
        <v>0</v>
      </c>
      <c r="I110" s="12">
        <v>0</v>
      </c>
      <c r="J110" s="30">
        <v>0</v>
      </c>
      <c r="K110" s="30">
        <v>0</v>
      </c>
      <c r="L110" s="11">
        <v>-15</v>
      </c>
      <c r="M110" s="12">
        <v>2</v>
      </c>
      <c r="N110" s="30">
        <v>-15</v>
      </c>
      <c r="O110" s="30">
        <v>0</v>
      </c>
      <c r="P110" s="12">
        <f t="shared" si="3"/>
        <v>3</v>
      </c>
      <c r="R110" s="23">
        <v>1</v>
      </c>
      <c r="S110" s="22" t="str">
        <f>Annexe1!D108</f>
        <v>besoin de réféchir pour la suite</v>
      </c>
      <c r="T110" s="22" t="str">
        <f>Annexe1!E108</f>
        <v>sentiment de vide dans la vie / qu'elle n'a pas de sens</v>
      </c>
      <c r="Z110" s="3" t="s">
        <v>9</v>
      </c>
      <c r="AA110" s="5" t="s">
        <v>133</v>
      </c>
      <c r="AB110" s="4">
        <v>16</v>
      </c>
      <c r="AC110" s="4">
        <v>1070</v>
      </c>
    </row>
    <row r="111" spans="5:29" ht="14.25" customHeight="1" x14ac:dyDescent="0.25">
      <c r="E111" s="17">
        <v>1</v>
      </c>
      <c r="F111" s="18">
        <v>1</v>
      </c>
      <c r="G111" s="11">
        <f t="shared" si="2"/>
        <v>0</v>
      </c>
      <c r="H111" s="12">
        <v>0</v>
      </c>
      <c r="I111" s="12">
        <v>0</v>
      </c>
      <c r="J111" s="30">
        <v>0</v>
      </c>
      <c r="K111" s="30">
        <v>0</v>
      </c>
      <c r="L111" s="11">
        <v>0</v>
      </c>
      <c r="M111" s="12">
        <v>0</v>
      </c>
      <c r="N111" s="30">
        <v>0</v>
      </c>
      <c r="O111" s="30">
        <v>0</v>
      </c>
      <c r="P111" s="12">
        <f t="shared" si="3"/>
        <v>0</v>
      </c>
      <c r="R111" s="23">
        <v>1</v>
      </c>
      <c r="S111" s="22" t="str">
        <f>Annexe1!D109</f>
        <v>besoin de constance et de stabilité dans les choses à faire</v>
      </c>
      <c r="T111" s="22" t="str">
        <f>Annexe1!E109</f>
        <v>envie de ne rien faire / démotivation</v>
      </c>
      <c r="Z111" s="3" t="s">
        <v>9</v>
      </c>
      <c r="AA111" s="5" t="s">
        <v>133</v>
      </c>
      <c r="AB111" s="4">
        <v>16</v>
      </c>
      <c r="AC111" s="4">
        <v>1080</v>
      </c>
    </row>
    <row r="112" spans="5:29" ht="14.25" customHeight="1" x14ac:dyDescent="0.25">
      <c r="E112" s="17">
        <v>1</v>
      </c>
      <c r="F112" s="18">
        <v>1</v>
      </c>
      <c r="G112" s="11">
        <f t="shared" si="2"/>
        <v>2</v>
      </c>
      <c r="H112" s="12">
        <v>-9</v>
      </c>
      <c r="I112" s="12">
        <v>5</v>
      </c>
      <c r="J112" s="30">
        <v>11</v>
      </c>
      <c r="K112" s="30">
        <v>20</v>
      </c>
      <c r="L112" s="11">
        <v>0</v>
      </c>
      <c r="M112" s="12">
        <v>0</v>
      </c>
      <c r="N112" s="30">
        <v>0</v>
      </c>
      <c r="O112" s="30">
        <v>0</v>
      </c>
      <c r="P112" s="12">
        <f t="shared" si="3"/>
        <v>0</v>
      </c>
      <c r="R112" s="23">
        <v>1</v>
      </c>
      <c r="S112" s="22" t="str">
        <f>Annexe1!D110</f>
        <v>besoin de choses concrètes pour le futur</v>
      </c>
      <c r="T112" s="22" t="str">
        <f>Annexe1!E110</f>
        <v>aimer fuir dans d'autres réalités / dans le virtuel</v>
      </c>
      <c r="Z112" s="3" t="s">
        <v>9</v>
      </c>
      <c r="AA112" s="5" t="s">
        <v>133</v>
      </c>
      <c r="AB112" s="4">
        <v>16</v>
      </c>
      <c r="AC112" s="4">
        <v>1090</v>
      </c>
    </row>
    <row r="113" spans="5:29" ht="14.25" customHeight="1" x14ac:dyDescent="0.25">
      <c r="E113" s="17">
        <v>1</v>
      </c>
      <c r="F113" s="18">
        <v>2</v>
      </c>
      <c r="G113" s="11">
        <f t="shared" si="2"/>
        <v>3</v>
      </c>
      <c r="H113" s="12">
        <v>-17</v>
      </c>
      <c r="I113" s="12">
        <v>2</v>
      </c>
      <c r="J113" s="30">
        <v>-17</v>
      </c>
      <c r="K113" s="30">
        <v>0</v>
      </c>
      <c r="L113" s="11">
        <v>-40</v>
      </c>
      <c r="M113" s="12">
        <v>1</v>
      </c>
      <c r="N113" s="30">
        <v>-20</v>
      </c>
      <c r="O113" s="30">
        <v>20</v>
      </c>
      <c r="P113" s="12">
        <f t="shared" si="3"/>
        <v>8</v>
      </c>
      <c r="R113" s="23">
        <v>2</v>
      </c>
      <c r="S113" s="22" t="str">
        <f>Annexe1!D111</f>
        <v>besoin d'exprimer son potentiel de céativité</v>
      </c>
      <c r="T113" s="22" t="str">
        <f>Annexe1!E111</f>
        <v>manque d'espace pour exprimer sa créativité</v>
      </c>
      <c r="Z113" s="3" t="s">
        <v>20</v>
      </c>
      <c r="AA113" s="5" t="s">
        <v>133</v>
      </c>
      <c r="AB113" s="4">
        <v>17</v>
      </c>
      <c r="AC113" s="4">
        <v>1100</v>
      </c>
    </row>
    <row r="114" spans="5:29" ht="14.25" customHeight="1" x14ac:dyDescent="0.25">
      <c r="E114" s="17">
        <v>1</v>
      </c>
      <c r="F114" s="18">
        <v>2</v>
      </c>
      <c r="G114" s="11">
        <f t="shared" si="2"/>
        <v>0</v>
      </c>
      <c r="H114" s="12">
        <v>0</v>
      </c>
      <c r="I114" s="12">
        <v>0</v>
      </c>
      <c r="J114" s="30">
        <v>0</v>
      </c>
      <c r="K114" s="30">
        <v>0</v>
      </c>
      <c r="L114" s="11">
        <v>0</v>
      </c>
      <c r="M114" s="12">
        <v>0</v>
      </c>
      <c r="N114" s="30">
        <v>0</v>
      </c>
      <c r="O114" s="30">
        <v>0</v>
      </c>
      <c r="P114" s="12">
        <f t="shared" si="3"/>
        <v>0</v>
      </c>
      <c r="R114" s="23">
        <v>2</v>
      </c>
      <c r="S114" s="22" t="str">
        <f>Annexe1!D112</f>
        <v>besoin d'intégrer avant de passer à la suite / besoin de faire un choix de vie</v>
      </c>
      <c r="T114" s="22" t="str">
        <f>Annexe1!E112</f>
        <v xml:space="preserve">ne pas vouloir passer à la suite / expérience non digérée </v>
      </c>
      <c r="Z114" s="3" t="s">
        <v>20</v>
      </c>
      <c r="AA114" s="3" t="s">
        <v>133</v>
      </c>
      <c r="AB114" s="4">
        <v>17</v>
      </c>
      <c r="AC114" s="4">
        <v>1110</v>
      </c>
    </row>
    <row r="115" spans="5:29" ht="14.25" customHeight="1" x14ac:dyDescent="0.25">
      <c r="E115" s="17">
        <v>1</v>
      </c>
      <c r="F115" s="18">
        <v>3</v>
      </c>
      <c r="G115" s="11">
        <f t="shared" si="2"/>
        <v>0</v>
      </c>
      <c r="H115" s="12">
        <v>0</v>
      </c>
      <c r="I115" s="12">
        <v>0</v>
      </c>
      <c r="J115" s="30">
        <v>0</v>
      </c>
      <c r="K115" s="30">
        <v>0</v>
      </c>
      <c r="L115" s="11">
        <v>0</v>
      </c>
      <c r="M115" s="12">
        <v>0</v>
      </c>
      <c r="N115" s="30">
        <v>0</v>
      </c>
      <c r="O115" s="30">
        <v>0</v>
      </c>
      <c r="P115" s="12">
        <f t="shared" si="3"/>
        <v>0</v>
      </c>
      <c r="R115" s="23">
        <v>3</v>
      </c>
      <c r="S115" s="22" t="str">
        <f>Annexe1!D113</f>
        <v>besoin immédiat de sécurité émotionnelle et matérielle</v>
      </c>
      <c r="T115" s="22" t="str">
        <f>Annexe1!E113</f>
        <v>attachement à la matière ou à son corps / aimer ce qui ne change pas</v>
      </c>
      <c r="Z115" s="3" t="s">
        <v>22</v>
      </c>
      <c r="AA115" s="3" t="s">
        <v>133</v>
      </c>
      <c r="AB115" s="4">
        <v>18</v>
      </c>
      <c r="AC115" s="4">
        <v>1120</v>
      </c>
    </row>
    <row r="116" spans="5:29" ht="14.25" customHeight="1" x14ac:dyDescent="0.25">
      <c r="E116" s="17">
        <v>1</v>
      </c>
      <c r="F116" s="18">
        <v>3</v>
      </c>
      <c r="G116" s="11">
        <f t="shared" si="2"/>
        <v>0</v>
      </c>
      <c r="H116" s="12">
        <v>0</v>
      </c>
      <c r="I116" s="12">
        <v>0</v>
      </c>
      <c r="J116" s="30">
        <v>0</v>
      </c>
      <c r="K116" s="30">
        <v>0</v>
      </c>
      <c r="L116" s="11">
        <v>0</v>
      </c>
      <c r="M116" s="12">
        <v>0</v>
      </c>
      <c r="N116" s="30">
        <v>0</v>
      </c>
      <c r="O116" s="30">
        <v>0</v>
      </c>
      <c r="P116" s="12">
        <f t="shared" si="3"/>
        <v>0</v>
      </c>
      <c r="R116" s="23">
        <v>3</v>
      </c>
      <c r="S116" s="22" t="str">
        <f>Annexe1!D114</f>
        <v>besoin d'évoluer / besoin d'avoir sa place</v>
      </c>
      <c r="T116" s="22" t="str">
        <f>Annexe1!E114</f>
        <v>se couper du monde / ne pas avoir sa place / ne pas évoluer / vivre par procuration</v>
      </c>
      <c r="Z116" s="3" t="s">
        <v>22</v>
      </c>
      <c r="AA116" s="3" t="s">
        <v>133</v>
      </c>
      <c r="AB116" s="4">
        <v>18</v>
      </c>
      <c r="AC116" s="4">
        <v>1130</v>
      </c>
    </row>
    <row r="117" spans="5:29" ht="14.25" customHeight="1" x14ac:dyDescent="0.25">
      <c r="E117" s="17">
        <v>1</v>
      </c>
      <c r="F117" s="18">
        <v>4</v>
      </c>
      <c r="G117" s="11">
        <f t="shared" si="2"/>
        <v>0</v>
      </c>
      <c r="H117" s="12">
        <v>0</v>
      </c>
      <c r="I117" s="12">
        <v>0</v>
      </c>
      <c r="J117" s="30">
        <v>0</v>
      </c>
      <c r="K117" s="30">
        <v>0</v>
      </c>
      <c r="L117" s="11">
        <v>0</v>
      </c>
      <c r="M117" s="12">
        <v>0</v>
      </c>
      <c r="N117" s="30">
        <v>0</v>
      </c>
      <c r="O117" s="30">
        <v>0</v>
      </c>
      <c r="P117" s="12">
        <f t="shared" si="3"/>
        <v>0</v>
      </c>
      <c r="R117" s="23">
        <v>4</v>
      </c>
      <c r="S117" s="22" t="str">
        <f>Annexe1!D115</f>
        <v>besoin de voir la suite / besoin de digérer le passé</v>
      </c>
      <c r="T117" s="22" t="str">
        <f>Annexe1!E115</f>
        <v>ne pas voir la suite / ne voir que le beau côté des choses / manque de discernement</v>
      </c>
      <c r="Z117" s="3" t="s">
        <v>24</v>
      </c>
      <c r="AA117" s="3" t="s">
        <v>133</v>
      </c>
      <c r="AB117" s="4">
        <v>19</v>
      </c>
      <c r="AC117" s="4">
        <v>1140</v>
      </c>
    </row>
    <row r="118" spans="5:29" ht="14.25" customHeight="1" x14ac:dyDescent="0.25">
      <c r="E118" s="17">
        <v>1</v>
      </c>
      <c r="F118" s="18">
        <v>4</v>
      </c>
      <c r="G118" s="11">
        <f t="shared" si="2"/>
        <v>0</v>
      </c>
      <c r="H118" s="12">
        <v>-1</v>
      </c>
      <c r="I118" s="12">
        <v>0</v>
      </c>
      <c r="J118" s="30">
        <v>-1</v>
      </c>
      <c r="K118" s="30">
        <v>0</v>
      </c>
      <c r="L118" s="11">
        <v>0</v>
      </c>
      <c r="M118" s="12">
        <v>0</v>
      </c>
      <c r="N118" s="30">
        <v>0</v>
      </c>
      <c r="O118" s="30">
        <v>0</v>
      </c>
      <c r="P118" s="12">
        <f t="shared" si="3"/>
        <v>0</v>
      </c>
      <c r="R118" s="23">
        <v>4</v>
      </c>
      <c r="S118" s="22" t="str">
        <f>Annexe1!D116</f>
        <v>besoin de se libérer du passé / besoin de passer à la suite</v>
      </c>
      <c r="T118" s="22" t="str">
        <f>Annexe1!E116</f>
        <v>fuir la réalité ou le passé / laisser faire / se laisser porter</v>
      </c>
      <c r="Z118" s="3" t="s">
        <v>24</v>
      </c>
      <c r="AA118" s="3" t="s">
        <v>133</v>
      </c>
      <c r="AB118" s="4">
        <v>19</v>
      </c>
      <c r="AC118" s="4">
        <v>1150</v>
      </c>
    </row>
    <row r="119" spans="5:29" ht="14.25" customHeight="1" x14ac:dyDescent="0.25">
      <c r="E119" s="17">
        <v>1</v>
      </c>
      <c r="F119" s="18">
        <v>5</v>
      </c>
      <c r="G119" s="11">
        <f t="shared" si="2"/>
        <v>0</v>
      </c>
      <c r="H119" s="12">
        <v>0</v>
      </c>
      <c r="I119" s="12">
        <v>0</v>
      </c>
      <c r="J119" s="30">
        <v>0</v>
      </c>
      <c r="K119" s="30">
        <v>0</v>
      </c>
      <c r="L119" s="11">
        <v>0</v>
      </c>
      <c r="M119" s="12">
        <v>0</v>
      </c>
      <c r="N119" s="30">
        <v>0</v>
      </c>
      <c r="O119" s="30">
        <v>0</v>
      </c>
      <c r="P119" s="12">
        <f t="shared" si="3"/>
        <v>0</v>
      </c>
      <c r="R119" s="23">
        <v>5</v>
      </c>
      <c r="S119" s="22" t="str">
        <f>Annexe1!D117</f>
        <v>besoin de voir et de structurer la suite (plan d’action / méthode / structure)</v>
      </c>
      <c r="T119" s="22" t="str">
        <f>Annexe1!E117</f>
        <v>passivité / subir les autres / se sentir manipulé / pensées non alignées</v>
      </c>
      <c r="Z119" s="3" t="s">
        <v>27</v>
      </c>
      <c r="AA119" s="3" t="s">
        <v>133</v>
      </c>
      <c r="AB119" s="4">
        <v>20</v>
      </c>
      <c r="AC119" s="4">
        <v>1160</v>
      </c>
    </row>
    <row r="120" spans="5:29" ht="14.25" customHeight="1" x14ac:dyDescent="0.25">
      <c r="E120" s="17">
        <v>1</v>
      </c>
      <c r="F120" s="18">
        <v>5</v>
      </c>
      <c r="G120" s="11">
        <f t="shared" si="2"/>
        <v>0</v>
      </c>
      <c r="H120" s="12">
        <v>0</v>
      </c>
      <c r="I120" s="12">
        <v>0</v>
      </c>
      <c r="J120" s="30">
        <v>0</v>
      </c>
      <c r="K120" s="30">
        <v>0</v>
      </c>
      <c r="L120" s="11">
        <v>0</v>
      </c>
      <c r="M120" s="12">
        <v>0</v>
      </c>
      <c r="N120" s="30">
        <v>0</v>
      </c>
      <c r="O120" s="30">
        <v>0</v>
      </c>
      <c r="P120" s="12">
        <f t="shared" si="3"/>
        <v>0</v>
      </c>
      <c r="R120" s="23">
        <v>5</v>
      </c>
      <c r="S120" s="22" t="str">
        <f>Annexe1!D118</f>
        <v xml:space="preserve">besoin de posséder des biens / besoin de faire un bilan objectif et de passer à autre chose </v>
      </c>
      <c r="T120" s="22" t="str">
        <f>Annexe1!E118</f>
        <v>se contenter de peu / vivre le détachement</v>
      </c>
      <c r="Z120" s="3" t="s">
        <v>27</v>
      </c>
      <c r="AA120" s="3" t="s">
        <v>133</v>
      </c>
      <c r="AB120" s="4">
        <v>20</v>
      </c>
      <c r="AC120" s="4">
        <v>1170</v>
      </c>
    </row>
    <row r="121" spans="5:29" ht="14.25" customHeight="1" x14ac:dyDescent="0.25">
      <c r="E121" s="17">
        <v>1</v>
      </c>
      <c r="F121" s="18">
        <v>6</v>
      </c>
      <c r="G121" s="11">
        <f t="shared" si="2"/>
        <v>0</v>
      </c>
      <c r="H121" s="12">
        <v>0</v>
      </c>
      <c r="I121" s="12">
        <v>0</v>
      </c>
      <c r="J121" s="30">
        <v>0</v>
      </c>
      <c r="K121" s="30">
        <v>0</v>
      </c>
      <c r="L121" s="11">
        <v>0</v>
      </c>
      <c r="M121" s="12">
        <v>0</v>
      </c>
      <c r="N121" s="30">
        <v>0</v>
      </c>
      <c r="O121" s="30">
        <v>0</v>
      </c>
      <c r="P121" s="12">
        <f t="shared" si="3"/>
        <v>0</v>
      </c>
      <c r="R121" s="23">
        <v>6</v>
      </c>
      <c r="S121" s="22" t="str">
        <f>Annexe1!D119</f>
        <v xml:space="preserve">besoin d'exprimer son potentiel ou sa différence ou son individualité </v>
      </c>
      <c r="T121" s="22" t="str">
        <f>Annexe1!E119</f>
        <v>se faire bouffer son espace / éponge / sous l'infuence du collectif / potentiel réprimé</v>
      </c>
      <c r="Z121" s="3" t="s">
        <v>32</v>
      </c>
      <c r="AA121" s="3" t="s">
        <v>140</v>
      </c>
      <c r="AB121" s="4">
        <v>21</v>
      </c>
      <c r="AC121" s="4">
        <v>1180</v>
      </c>
    </row>
    <row r="122" spans="5:29" ht="14.25" customHeight="1" x14ac:dyDescent="0.25">
      <c r="E122" s="17">
        <v>1</v>
      </c>
      <c r="F122" s="18">
        <v>6</v>
      </c>
      <c r="G122" s="11">
        <f t="shared" si="2"/>
        <v>0</v>
      </c>
      <c r="H122" s="12">
        <v>0</v>
      </c>
      <c r="I122" s="12">
        <v>0</v>
      </c>
      <c r="J122" s="30">
        <v>0</v>
      </c>
      <c r="K122" s="30">
        <v>0</v>
      </c>
      <c r="L122" s="11">
        <v>0</v>
      </c>
      <c r="M122" s="12">
        <v>0</v>
      </c>
      <c r="N122" s="30">
        <v>0</v>
      </c>
      <c r="O122" s="30">
        <v>0</v>
      </c>
      <c r="P122" s="12">
        <f t="shared" si="3"/>
        <v>0</v>
      </c>
      <c r="R122" s="23">
        <v>6</v>
      </c>
      <c r="S122" s="22" t="str">
        <f>Annexe1!D120</f>
        <v>besoin d'accepter / besoin de relâcher / constater des synchronicités / se laisser inspirer</v>
      </c>
      <c r="T122" s="22" t="str">
        <f>Annexe1!E120</f>
        <v>relâcher / se détendre / laisser agir / se laisser porter / être dans son corps</v>
      </c>
      <c r="Z122" s="3" t="s">
        <v>32</v>
      </c>
      <c r="AA122" s="3" t="s">
        <v>140</v>
      </c>
      <c r="AB122" s="4">
        <v>21</v>
      </c>
      <c r="AC122" s="4">
        <v>1190</v>
      </c>
    </row>
    <row r="123" spans="5:29" ht="14.25" customHeight="1" x14ac:dyDescent="0.25">
      <c r="E123" s="17">
        <v>1</v>
      </c>
      <c r="F123" s="18">
        <v>6</v>
      </c>
      <c r="G123" s="11">
        <f t="shared" si="2"/>
        <v>0</v>
      </c>
      <c r="H123" s="12">
        <v>0</v>
      </c>
      <c r="I123" s="12">
        <v>0</v>
      </c>
      <c r="J123" s="30">
        <v>0</v>
      </c>
      <c r="K123" s="30">
        <v>0</v>
      </c>
      <c r="L123" s="11">
        <v>-1</v>
      </c>
      <c r="M123" s="12">
        <v>0</v>
      </c>
      <c r="N123" s="30">
        <v>0</v>
      </c>
      <c r="O123" s="30">
        <v>1</v>
      </c>
      <c r="P123" s="12">
        <f t="shared" si="3"/>
        <v>0</v>
      </c>
      <c r="R123" s="23">
        <v>6</v>
      </c>
      <c r="S123" s="22" t="str">
        <f>Annexe1!D121</f>
        <v xml:space="preserve">besoin d'avoir sa place sociale / besoin de tout avoir immédiatement </v>
      </c>
      <c r="T123" s="22" t="str">
        <f>Annexe1!E121</f>
        <v>ne pas avoir sa place sociale / ne pas être soutenu par le collectif</v>
      </c>
      <c r="Z123" s="3" t="s">
        <v>32</v>
      </c>
      <c r="AA123" s="3" t="s">
        <v>140</v>
      </c>
      <c r="AB123" s="4">
        <v>21</v>
      </c>
      <c r="AC123" s="4">
        <v>1200</v>
      </c>
    </row>
    <row r="124" spans="5:29" ht="14.25" customHeight="1" x14ac:dyDescent="0.25">
      <c r="E124" s="17">
        <v>1</v>
      </c>
      <c r="F124" s="18">
        <v>6</v>
      </c>
      <c r="G124" s="11">
        <f t="shared" si="2"/>
        <v>0</v>
      </c>
      <c r="H124" s="12">
        <v>0</v>
      </c>
      <c r="I124" s="12">
        <v>0</v>
      </c>
      <c r="J124" s="30">
        <v>0</v>
      </c>
      <c r="K124" s="30">
        <v>0</v>
      </c>
      <c r="L124" s="11">
        <v>0</v>
      </c>
      <c r="M124" s="12">
        <v>0</v>
      </c>
      <c r="N124" s="30">
        <v>0</v>
      </c>
      <c r="O124" s="30">
        <v>0</v>
      </c>
      <c r="P124" s="12">
        <f t="shared" si="3"/>
        <v>0</v>
      </c>
      <c r="R124" s="23">
        <v>6</v>
      </c>
      <c r="S124" s="22" t="str">
        <f>Annexe1!D122</f>
        <v>besoin de communiquer avec tous les règnes / connexion avec la conscience collective</v>
      </c>
      <c r="T124" s="22" t="str">
        <f>Annexe1!E122</f>
        <v>retour à son intériorité / dans son cocon / être influencé par la conscience collective</v>
      </c>
      <c r="Z124" s="3" t="s">
        <v>32</v>
      </c>
      <c r="AA124" s="3" t="s">
        <v>140</v>
      </c>
      <c r="AB124" s="4">
        <v>21</v>
      </c>
      <c r="AC124" s="4">
        <v>1210</v>
      </c>
    </row>
    <row r="125" spans="5:29" ht="14.25" customHeight="1" x14ac:dyDescent="0.25">
      <c r="E125" s="17">
        <v>1</v>
      </c>
      <c r="F125" s="18">
        <v>7</v>
      </c>
      <c r="G125" s="11">
        <f t="shared" si="2"/>
        <v>0</v>
      </c>
      <c r="H125" s="12">
        <v>0</v>
      </c>
      <c r="I125" s="12">
        <v>0</v>
      </c>
      <c r="J125" s="30">
        <v>0</v>
      </c>
      <c r="K125" s="30">
        <v>0</v>
      </c>
      <c r="L125" s="11">
        <v>0</v>
      </c>
      <c r="M125" s="12">
        <v>0</v>
      </c>
      <c r="N125" s="30">
        <v>0</v>
      </c>
      <c r="O125" s="30">
        <v>0</v>
      </c>
      <c r="P125" s="12">
        <f t="shared" si="3"/>
        <v>0</v>
      </c>
      <c r="R125" s="23">
        <v>7</v>
      </c>
      <c r="S125" s="22" t="str">
        <f>Annexe1!D123</f>
        <v>besoin d'agir (par devoir ou par obligation) / forte volonté</v>
      </c>
      <c r="T125" s="22" t="str">
        <f>Annexe1!E123</f>
        <v>absence de participation / désintérêt pour certaines choses</v>
      </c>
      <c r="Z125" s="3" t="s">
        <v>40</v>
      </c>
      <c r="AA125" s="3" t="s">
        <v>142</v>
      </c>
      <c r="AB125" s="4">
        <v>22</v>
      </c>
      <c r="AC125" s="4">
        <v>1220</v>
      </c>
    </row>
    <row r="126" spans="5:29" ht="14.25" customHeight="1" x14ac:dyDescent="0.25">
      <c r="E126" s="17">
        <v>1</v>
      </c>
      <c r="F126" s="18">
        <v>7</v>
      </c>
      <c r="G126" s="11">
        <f t="shared" si="2"/>
        <v>0</v>
      </c>
      <c r="H126" s="12">
        <v>2</v>
      </c>
      <c r="I126" s="12">
        <v>2</v>
      </c>
      <c r="J126" s="30">
        <v>2</v>
      </c>
      <c r="K126" s="30">
        <v>0</v>
      </c>
      <c r="L126" s="11">
        <v>-1</v>
      </c>
      <c r="M126" s="12">
        <v>0</v>
      </c>
      <c r="N126" s="30">
        <v>-1</v>
      </c>
      <c r="O126" s="30">
        <v>0</v>
      </c>
      <c r="P126" s="12">
        <f t="shared" si="3"/>
        <v>0</v>
      </c>
      <c r="R126" s="23">
        <v>7</v>
      </c>
      <c r="S126" s="22" t="str">
        <f>Annexe1!D124</f>
        <v>besoin d'être dans son corps / besoin de se sentir dense / être sans peurs</v>
      </c>
      <c r="T126" s="22" t="str">
        <f>Annexe1!E124</f>
        <v>ne pas agir / manque de positionnement / peur / manque de densité énergétique</v>
      </c>
      <c r="Z126" s="3" t="s">
        <v>40</v>
      </c>
      <c r="AA126" s="3" t="s">
        <v>142</v>
      </c>
      <c r="AB126" s="4">
        <v>22</v>
      </c>
      <c r="AC126" s="4">
        <v>1230</v>
      </c>
    </row>
    <row r="127" spans="5:29" ht="14.25" customHeight="1" x14ac:dyDescent="0.25">
      <c r="E127" s="17">
        <v>1</v>
      </c>
      <c r="F127" s="18">
        <v>7</v>
      </c>
      <c r="G127" s="11">
        <f t="shared" si="2"/>
        <v>0</v>
      </c>
      <c r="H127" s="12">
        <v>1</v>
      </c>
      <c r="I127" s="12">
        <v>0</v>
      </c>
      <c r="J127" s="30">
        <v>1</v>
      </c>
      <c r="K127" s="30">
        <v>0</v>
      </c>
      <c r="L127" s="11">
        <v>-1</v>
      </c>
      <c r="M127" s="12">
        <v>0</v>
      </c>
      <c r="N127" s="30">
        <v>0</v>
      </c>
      <c r="O127" s="30">
        <v>1</v>
      </c>
      <c r="P127" s="12">
        <f t="shared" si="3"/>
        <v>0</v>
      </c>
      <c r="R127" s="23">
        <v>7</v>
      </c>
      <c r="S127" s="22" t="str">
        <f>Annexe1!D125</f>
        <v>besoin de mettre une limite incontestable / affirmer sa puissance</v>
      </c>
      <c r="T127" s="22" t="str">
        <f>Annexe1!E125</f>
        <v>calme dans la tête / ne plus agir momentanément / être influencé</v>
      </c>
      <c r="Z127" s="3" t="s">
        <v>40</v>
      </c>
      <c r="AA127" s="3" t="s">
        <v>142</v>
      </c>
      <c r="AB127" s="4">
        <v>22</v>
      </c>
      <c r="AC127" s="4">
        <v>1240</v>
      </c>
    </row>
    <row r="128" spans="5:29" ht="14.25" customHeight="1" x14ac:dyDescent="0.25">
      <c r="E128" s="17">
        <v>1</v>
      </c>
      <c r="F128" s="18">
        <v>7</v>
      </c>
      <c r="G128" s="11">
        <f t="shared" si="2"/>
        <v>0</v>
      </c>
      <c r="H128" s="12">
        <v>-1</v>
      </c>
      <c r="I128" s="12">
        <v>0</v>
      </c>
      <c r="J128" s="30">
        <v>0</v>
      </c>
      <c r="K128" s="30">
        <v>1</v>
      </c>
      <c r="L128" s="11">
        <v>0</v>
      </c>
      <c r="M128" s="12">
        <v>0</v>
      </c>
      <c r="N128" s="30">
        <v>0</v>
      </c>
      <c r="O128" s="30">
        <v>0</v>
      </c>
      <c r="P128" s="12">
        <f t="shared" si="3"/>
        <v>0</v>
      </c>
      <c r="R128" s="23">
        <v>7</v>
      </c>
      <c r="S128" s="22" t="str">
        <f>Annexe1!D126</f>
        <v>besoin de gérer des informations / imaginaire et claire-information actifs / mental clair</v>
      </c>
      <c r="T128" s="22" t="str">
        <f>Annexe1!E126</f>
        <v>calme dans la tête / ne plus agir momentanément / ne plus se disperser</v>
      </c>
      <c r="Z128" s="3" t="s">
        <v>40</v>
      </c>
      <c r="AA128" s="3" t="s">
        <v>142</v>
      </c>
      <c r="AB128" s="4">
        <v>22</v>
      </c>
      <c r="AC128" s="4">
        <v>1250</v>
      </c>
    </row>
    <row r="129" spans="5:29" ht="14.25" customHeight="1" x14ac:dyDescent="0.25">
      <c r="E129" s="17">
        <v>1</v>
      </c>
      <c r="F129" s="18">
        <v>7</v>
      </c>
      <c r="G129" s="11">
        <f t="shared" si="2"/>
        <v>0</v>
      </c>
      <c r="H129" s="12">
        <v>0</v>
      </c>
      <c r="I129" s="12">
        <v>0</v>
      </c>
      <c r="J129" s="30">
        <v>1</v>
      </c>
      <c r="K129" s="30">
        <v>1</v>
      </c>
      <c r="L129" s="11">
        <v>-1</v>
      </c>
      <c r="M129" s="12">
        <v>0</v>
      </c>
      <c r="N129" s="30">
        <v>1</v>
      </c>
      <c r="O129" s="30">
        <v>2</v>
      </c>
      <c r="P129" s="12">
        <f t="shared" si="3"/>
        <v>0</v>
      </c>
      <c r="R129" s="23">
        <v>7</v>
      </c>
      <c r="S129" s="22" t="str">
        <f>Annexe1!D127</f>
        <v>besoin d'affirmer son autorité</v>
      </c>
      <c r="T129" s="22" t="str">
        <f>Annexe1!E127</f>
        <v>subir une autorité injuste ou manipulatrice</v>
      </c>
      <c r="Z129" s="3" t="s">
        <v>40</v>
      </c>
      <c r="AA129" s="3" t="s">
        <v>142</v>
      </c>
      <c r="AB129" s="4">
        <v>22</v>
      </c>
      <c r="AC129" s="4">
        <v>1260</v>
      </c>
    </row>
    <row r="130" spans="5:29" ht="14.25" customHeight="1" x14ac:dyDescent="0.25">
      <c r="E130" s="17">
        <v>1</v>
      </c>
      <c r="F130" s="18">
        <v>7</v>
      </c>
      <c r="G130" s="11">
        <f t="shared" si="2"/>
        <v>0</v>
      </c>
      <c r="H130" s="12">
        <v>-1</v>
      </c>
      <c r="I130" s="12">
        <v>0</v>
      </c>
      <c r="J130" s="30">
        <v>0</v>
      </c>
      <c r="K130" s="30">
        <v>1</v>
      </c>
      <c r="L130" s="11">
        <v>-1</v>
      </c>
      <c r="M130" s="12">
        <v>0</v>
      </c>
      <c r="N130" s="30">
        <v>0</v>
      </c>
      <c r="O130" s="30">
        <v>1</v>
      </c>
      <c r="P130" s="12">
        <f t="shared" si="3"/>
        <v>0</v>
      </c>
      <c r="R130" s="23">
        <v>7</v>
      </c>
      <c r="S130" s="22" t="str">
        <f>Annexe1!D128</f>
        <v>besoin de se positionner / besoin de ne pas laisser faire / besoin d'occuper son corps</v>
      </c>
      <c r="T130" s="22" t="str">
        <f>Annexe1!E128</f>
        <v>laisser faire / de suivre les autres / être influençable / accepter les rapports de force</v>
      </c>
      <c r="Z130" s="3" t="s">
        <v>40</v>
      </c>
      <c r="AA130" s="3" t="s">
        <v>142</v>
      </c>
      <c r="AB130" s="4">
        <v>22</v>
      </c>
      <c r="AC130" s="4">
        <v>1270</v>
      </c>
    </row>
    <row r="131" spans="5:29" ht="14.25" customHeight="1" x14ac:dyDescent="0.25">
      <c r="E131" s="17">
        <v>1</v>
      </c>
      <c r="F131" s="18">
        <v>8</v>
      </c>
      <c r="G131" s="11">
        <f t="shared" si="2"/>
        <v>0</v>
      </c>
      <c r="H131" s="12">
        <v>0</v>
      </c>
      <c r="I131" s="12">
        <v>0</v>
      </c>
      <c r="J131" s="30">
        <v>0</v>
      </c>
      <c r="K131" s="30">
        <v>0</v>
      </c>
      <c r="L131" s="11">
        <v>-2</v>
      </c>
      <c r="M131" s="12">
        <v>5</v>
      </c>
      <c r="N131" s="30">
        <v>-3</v>
      </c>
      <c r="O131" s="30">
        <v>-1</v>
      </c>
      <c r="P131" s="12">
        <f t="shared" si="3"/>
        <v>0</v>
      </c>
      <c r="R131" s="23">
        <v>8</v>
      </c>
      <c r="S131" s="22" t="str">
        <f>Annexe1!D129</f>
        <v>besoin d'agrandir son cercle d'influence / s'étendre</v>
      </c>
      <c r="T131" s="22" t="str">
        <f>Annexe1!E129</f>
        <v>perte de confiance / déception / ne plus se sentir à la hauteur</v>
      </c>
      <c r="Z131" s="3" t="s">
        <v>146</v>
      </c>
      <c r="AA131" s="3" t="s">
        <v>142</v>
      </c>
      <c r="AB131" s="4">
        <v>23</v>
      </c>
      <c r="AC131" s="4">
        <v>1280</v>
      </c>
    </row>
    <row r="132" spans="5:29" ht="14.25" customHeight="1" x14ac:dyDescent="0.25">
      <c r="E132" s="17">
        <v>1</v>
      </c>
      <c r="F132" s="18">
        <v>8</v>
      </c>
      <c r="G132" s="11">
        <f t="shared" si="2"/>
        <v>0</v>
      </c>
      <c r="H132" s="12">
        <v>1</v>
      </c>
      <c r="I132" s="12">
        <v>0</v>
      </c>
      <c r="J132" s="30">
        <v>0</v>
      </c>
      <c r="K132" s="30">
        <v>-1</v>
      </c>
      <c r="L132" s="11">
        <v>0</v>
      </c>
      <c r="M132" s="12">
        <v>0</v>
      </c>
      <c r="N132" s="30">
        <v>0</v>
      </c>
      <c r="O132" s="30">
        <v>0</v>
      </c>
      <c r="P132" s="12">
        <f t="shared" si="3"/>
        <v>0</v>
      </c>
      <c r="R132" s="23">
        <v>8</v>
      </c>
      <c r="S132" s="22" t="str">
        <f>Annexe1!D130</f>
        <v>besoin de décider / besoin d'ordre ou de remise en ordre / clarté mentale</v>
      </c>
      <c r="T132" s="22" t="str">
        <f>Annexe1!E130</f>
        <v>offrir de la place à d’autres énergies plus douces / moins bouger / se calmer</v>
      </c>
      <c r="Z132" s="3" t="s">
        <v>146</v>
      </c>
      <c r="AA132" s="3" t="s">
        <v>142</v>
      </c>
      <c r="AB132" s="4">
        <v>23</v>
      </c>
      <c r="AC132" s="4">
        <v>1290</v>
      </c>
    </row>
    <row r="133" spans="5:29" ht="14.25" customHeight="1" x14ac:dyDescent="0.25">
      <c r="E133" s="17">
        <v>1</v>
      </c>
      <c r="F133" s="18">
        <v>9</v>
      </c>
      <c r="G133" s="11">
        <f t="shared" ref="G133:G196" si="4">ABS(ROUND(H133/5,0))</f>
        <v>0</v>
      </c>
      <c r="H133" s="12">
        <v>2</v>
      </c>
      <c r="I133" s="12">
        <v>4</v>
      </c>
      <c r="J133" s="30">
        <v>-1</v>
      </c>
      <c r="K133" s="30">
        <v>-3</v>
      </c>
      <c r="L133" s="11">
        <v>-1</v>
      </c>
      <c r="M133" s="12">
        <v>0</v>
      </c>
      <c r="N133" s="30">
        <v>-1</v>
      </c>
      <c r="O133" s="30">
        <v>0</v>
      </c>
      <c r="P133" s="12">
        <f t="shared" ref="P133:P196" si="5">ABS(ROUND(L133/5,0))</f>
        <v>0</v>
      </c>
      <c r="R133" s="23">
        <v>9</v>
      </c>
      <c r="S133" s="22" t="str">
        <f>Annexe1!D131</f>
        <v>besoin d'agir / besoin d'extérioriser</v>
      </c>
      <c r="T133" s="22" t="str">
        <f>Annexe1!E131</f>
        <v>peur de déranger / rester dans son coin</v>
      </c>
      <c r="Z133" s="3" t="s">
        <v>65</v>
      </c>
      <c r="AA133" s="3" t="s">
        <v>147</v>
      </c>
      <c r="AB133" s="4">
        <v>24</v>
      </c>
      <c r="AC133" s="4">
        <v>1300</v>
      </c>
    </row>
    <row r="134" spans="5:29" ht="14.25" customHeight="1" x14ac:dyDescent="0.25">
      <c r="E134" s="17">
        <v>1</v>
      </c>
      <c r="F134" s="18">
        <v>9</v>
      </c>
      <c r="G134" s="11">
        <f t="shared" si="4"/>
        <v>1</v>
      </c>
      <c r="H134" s="12">
        <v>3</v>
      </c>
      <c r="I134" s="12">
        <v>1</v>
      </c>
      <c r="J134" s="30">
        <v>2</v>
      </c>
      <c r="K134" s="30">
        <v>-1</v>
      </c>
      <c r="L134" s="11">
        <v>0</v>
      </c>
      <c r="M134" s="12">
        <v>0</v>
      </c>
      <c r="N134" s="30">
        <v>0</v>
      </c>
      <c r="O134" s="30">
        <v>0</v>
      </c>
      <c r="P134" s="12">
        <f t="shared" si="5"/>
        <v>0</v>
      </c>
      <c r="R134" s="23">
        <v>9</v>
      </c>
      <c r="S134" s="22" t="str">
        <f>Annexe1!D132</f>
        <v>besoin d'être efficace et organisé / saisir rapidement les concepts / avoir une direction claire dans sa vie</v>
      </c>
      <c r="T134" s="22" t="str">
        <f>Annexe1!E132</f>
        <v>se laisser guider / moins décider / sabotage mental</v>
      </c>
      <c r="Z134" s="3" t="s">
        <v>65</v>
      </c>
      <c r="AA134" s="3" t="s">
        <v>147</v>
      </c>
      <c r="AB134" s="4">
        <v>24</v>
      </c>
      <c r="AC134" s="4">
        <v>1310</v>
      </c>
    </row>
    <row r="135" spans="5:29" ht="14.25" customHeight="1" x14ac:dyDescent="0.25">
      <c r="E135" s="17">
        <v>1</v>
      </c>
      <c r="F135" s="18">
        <v>9</v>
      </c>
      <c r="G135" s="11">
        <f t="shared" si="4"/>
        <v>0</v>
      </c>
      <c r="H135" s="12">
        <v>-1</v>
      </c>
      <c r="I135" s="12">
        <v>0</v>
      </c>
      <c r="J135" s="30">
        <v>-2</v>
      </c>
      <c r="K135" s="30">
        <v>-1</v>
      </c>
      <c r="L135" s="11">
        <v>-1</v>
      </c>
      <c r="M135" s="12">
        <v>0</v>
      </c>
      <c r="N135" s="30">
        <v>-1</v>
      </c>
      <c r="O135" s="30">
        <v>0</v>
      </c>
      <c r="P135" s="12">
        <f t="shared" si="5"/>
        <v>0</v>
      </c>
      <c r="R135" s="23">
        <v>9</v>
      </c>
      <c r="S135" s="22" t="str">
        <f>Annexe1!D133</f>
        <v>besoin de déléguer / mais ne pas le faire</v>
      </c>
      <c r="T135" s="22" t="str">
        <f>Annexe1!E133</f>
        <v>être dans la lune / dans son monde / désengagement</v>
      </c>
      <c r="Z135" s="3" t="s">
        <v>65</v>
      </c>
      <c r="AA135" s="3" t="s">
        <v>147</v>
      </c>
      <c r="AB135" s="4">
        <v>24</v>
      </c>
      <c r="AC135" s="4">
        <v>1320</v>
      </c>
    </row>
    <row r="136" spans="5:29" ht="14.25" customHeight="1" x14ac:dyDescent="0.25">
      <c r="E136" s="17">
        <v>1</v>
      </c>
      <c r="F136" s="18">
        <v>9</v>
      </c>
      <c r="G136" s="11">
        <f t="shared" si="4"/>
        <v>0</v>
      </c>
      <c r="H136" s="12">
        <v>1</v>
      </c>
      <c r="I136" s="12">
        <v>0</v>
      </c>
      <c r="J136" s="30">
        <v>0</v>
      </c>
      <c r="K136" s="30">
        <v>-1</v>
      </c>
      <c r="L136" s="11">
        <v>2</v>
      </c>
      <c r="M136" s="12">
        <v>3</v>
      </c>
      <c r="N136" s="30">
        <v>0</v>
      </c>
      <c r="O136" s="30">
        <v>-2</v>
      </c>
      <c r="P136" s="12">
        <f t="shared" si="5"/>
        <v>0</v>
      </c>
      <c r="R136" s="23">
        <v>9</v>
      </c>
      <c r="S136" s="22" t="str">
        <f>Annexe1!D134</f>
        <v>besoin d'une présence féminine douce / se sentir accompagné</v>
      </c>
      <c r="T136" s="22" t="str">
        <f>Annexe1!E134</f>
        <v>être dans un cocon rassurant et bienveillant / maternel</v>
      </c>
      <c r="Z136" s="3" t="s">
        <v>65</v>
      </c>
      <c r="AA136" s="3" t="s">
        <v>147</v>
      </c>
      <c r="AB136" s="4">
        <v>24</v>
      </c>
      <c r="AC136" s="4">
        <v>1330</v>
      </c>
    </row>
    <row r="137" spans="5:29" ht="14.25" customHeight="1" x14ac:dyDescent="0.25">
      <c r="E137" s="17">
        <v>1</v>
      </c>
      <c r="F137" s="18">
        <v>10</v>
      </c>
      <c r="G137" s="11">
        <f t="shared" si="4"/>
        <v>0</v>
      </c>
      <c r="H137" s="12">
        <v>1</v>
      </c>
      <c r="I137" s="12">
        <v>0</v>
      </c>
      <c r="J137" s="30">
        <v>2</v>
      </c>
      <c r="K137" s="30">
        <v>1</v>
      </c>
      <c r="L137" s="11">
        <v>1</v>
      </c>
      <c r="M137" s="12">
        <v>0</v>
      </c>
      <c r="N137" s="30">
        <v>2</v>
      </c>
      <c r="O137" s="30">
        <v>1</v>
      </c>
      <c r="P137" s="12">
        <f t="shared" si="5"/>
        <v>0</v>
      </c>
      <c r="R137" s="23">
        <v>10</v>
      </c>
      <c r="S137" s="22" t="str">
        <f>Annexe1!D135</f>
        <v>besoin de se protéger de l'environnement</v>
      </c>
      <c r="T137" s="22" t="str">
        <f>Annexe1!E135</f>
        <v>subir l'environnement / empathie / hypersensibilité</v>
      </c>
      <c r="Z137" s="3" t="s">
        <v>77</v>
      </c>
      <c r="AA137" s="3" t="s">
        <v>147</v>
      </c>
      <c r="AB137" s="4">
        <v>25</v>
      </c>
      <c r="AC137" s="4">
        <v>1340</v>
      </c>
    </row>
    <row r="138" spans="5:29" ht="14.25" customHeight="1" x14ac:dyDescent="0.25">
      <c r="E138" s="17">
        <v>1</v>
      </c>
      <c r="F138" s="18">
        <v>10</v>
      </c>
      <c r="G138" s="11">
        <f t="shared" si="4"/>
        <v>0</v>
      </c>
      <c r="H138" s="12">
        <v>0</v>
      </c>
      <c r="I138" s="12">
        <v>0</v>
      </c>
      <c r="J138" s="30">
        <v>1</v>
      </c>
      <c r="K138" s="30">
        <v>1</v>
      </c>
      <c r="L138" s="11">
        <v>0</v>
      </c>
      <c r="M138" s="12">
        <v>0</v>
      </c>
      <c r="N138" s="30">
        <v>0</v>
      </c>
      <c r="O138" s="30">
        <v>0</v>
      </c>
      <c r="P138" s="12">
        <f t="shared" si="5"/>
        <v>0</v>
      </c>
      <c r="R138" s="23">
        <v>10</v>
      </c>
      <c r="S138" s="22" t="str">
        <f>Annexe1!D136</f>
        <v>besoin de se sentir entouré de douceur ou d'entourer les autres / aimer l'énergie mariale</v>
      </c>
      <c r="T138" s="22" t="str">
        <f>Annexe1!E136</f>
        <v>vivre l'apaisement et la contemplation</v>
      </c>
      <c r="Z138" s="3" t="s">
        <v>77</v>
      </c>
      <c r="AA138" s="3" t="s">
        <v>147</v>
      </c>
      <c r="AB138" s="4">
        <v>25</v>
      </c>
      <c r="AC138" s="4">
        <v>1350</v>
      </c>
    </row>
    <row r="139" spans="5:29" ht="14.25" customHeight="1" x14ac:dyDescent="0.25">
      <c r="E139" s="17">
        <v>1</v>
      </c>
      <c r="F139" s="18">
        <v>10</v>
      </c>
      <c r="G139" s="11">
        <f t="shared" si="4"/>
        <v>0</v>
      </c>
      <c r="H139" s="12">
        <v>-1</v>
      </c>
      <c r="I139" s="12">
        <v>0</v>
      </c>
      <c r="J139" s="30">
        <v>-1</v>
      </c>
      <c r="K139" s="30">
        <v>0</v>
      </c>
      <c r="L139" s="11">
        <v>2</v>
      </c>
      <c r="M139" s="12">
        <v>2</v>
      </c>
      <c r="N139" s="30">
        <v>2</v>
      </c>
      <c r="O139" s="30">
        <v>0</v>
      </c>
      <c r="P139" s="12">
        <f t="shared" si="5"/>
        <v>0</v>
      </c>
      <c r="R139" s="23">
        <v>10</v>
      </c>
      <c r="S139" s="22" t="str">
        <f>Annexe1!D137</f>
        <v>besoin d'être responsable de quelqu'un</v>
      </c>
      <c r="T139" s="22" t="str">
        <f>Annexe1!E137</f>
        <v>ne s'occuper que de soi / ne pas vouloir de responsabilités</v>
      </c>
      <c r="Z139" s="3" t="s">
        <v>77</v>
      </c>
      <c r="AA139" s="3" t="s">
        <v>147</v>
      </c>
      <c r="AB139" s="4">
        <v>25</v>
      </c>
      <c r="AC139" s="4">
        <v>1360</v>
      </c>
    </row>
    <row r="140" spans="5:29" ht="14.25" customHeight="1" x14ac:dyDescent="0.25">
      <c r="E140" s="17">
        <v>1</v>
      </c>
      <c r="F140" s="18">
        <v>10</v>
      </c>
      <c r="G140" s="11">
        <f t="shared" si="4"/>
        <v>0</v>
      </c>
      <c r="H140" s="12">
        <v>0</v>
      </c>
      <c r="I140" s="12">
        <v>0</v>
      </c>
      <c r="J140" s="30">
        <v>0</v>
      </c>
      <c r="K140" s="30">
        <v>0</v>
      </c>
      <c r="L140" s="11">
        <v>0</v>
      </c>
      <c r="M140" s="12">
        <v>0</v>
      </c>
      <c r="N140" s="30">
        <v>0</v>
      </c>
      <c r="O140" s="30">
        <v>0</v>
      </c>
      <c r="P140" s="12">
        <f t="shared" si="5"/>
        <v>0</v>
      </c>
      <c r="R140" s="23">
        <v>10</v>
      </c>
      <c r="S140" s="22" t="str">
        <f>Annexe1!D138</f>
        <v>besoin d'être l'autorité / non contesté / intouchable / paroles justes et percutantes</v>
      </c>
      <c r="T140" s="22" t="str">
        <f>Annexe1!E138</f>
        <v>se laisser vivre / se laisser guider</v>
      </c>
      <c r="Z140" s="3" t="s">
        <v>77</v>
      </c>
      <c r="AA140" s="3" t="s">
        <v>147</v>
      </c>
      <c r="AB140" s="4">
        <v>25</v>
      </c>
      <c r="AC140" s="4">
        <v>1370</v>
      </c>
    </row>
    <row r="141" spans="5:29" ht="14.25" customHeight="1" x14ac:dyDescent="0.25">
      <c r="E141" s="17">
        <v>1</v>
      </c>
      <c r="F141" s="18">
        <v>11</v>
      </c>
      <c r="G141" s="11">
        <f t="shared" si="4"/>
        <v>0</v>
      </c>
      <c r="H141" s="12">
        <v>0</v>
      </c>
      <c r="I141" s="12">
        <v>0</v>
      </c>
      <c r="J141" s="30">
        <v>0</v>
      </c>
      <c r="K141" s="30">
        <v>0</v>
      </c>
      <c r="L141" s="11">
        <v>2</v>
      </c>
      <c r="M141" s="12">
        <v>3</v>
      </c>
      <c r="N141" s="30">
        <v>0</v>
      </c>
      <c r="O141" s="30">
        <v>-2</v>
      </c>
      <c r="P141" s="12">
        <f t="shared" si="5"/>
        <v>0</v>
      </c>
      <c r="R141" s="23">
        <v>11</v>
      </c>
      <c r="S141" s="22" t="str">
        <f>Annexe1!D139</f>
        <v>besoin de se mettre la pression pour affirmer son autorité</v>
      </c>
      <c r="T141" s="22" t="str">
        <f>Annexe1!E139</f>
        <v>introversion / être influencé par les autres / suivre</v>
      </c>
      <c r="Z141" s="3" t="s">
        <v>87</v>
      </c>
      <c r="AA141" s="3" t="s">
        <v>154</v>
      </c>
      <c r="AB141" s="4">
        <v>26</v>
      </c>
      <c r="AC141" s="4">
        <v>1380</v>
      </c>
    </row>
    <row r="142" spans="5:29" ht="14.25" customHeight="1" x14ac:dyDescent="0.25">
      <c r="E142" s="17">
        <v>1</v>
      </c>
      <c r="F142" s="18">
        <v>11</v>
      </c>
      <c r="G142" s="11">
        <f t="shared" si="4"/>
        <v>0</v>
      </c>
      <c r="H142" s="12">
        <v>2</v>
      </c>
      <c r="I142" s="12">
        <v>2</v>
      </c>
      <c r="J142" s="30">
        <v>2</v>
      </c>
      <c r="K142" s="30">
        <v>0</v>
      </c>
      <c r="L142" s="11">
        <v>1</v>
      </c>
      <c r="M142" s="12">
        <v>0</v>
      </c>
      <c r="N142" s="30">
        <v>2</v>
      </c>
      <c r="O142" s="30">
        <v>1</v>
      </c>
      <c r="P142" s="12">
        <f t="shared" si="5"/>
        <v>0</v>
      </c>
      <c r="R142" s="23">
        <v>11</v>
      </c>
      <c r="S142" s="22" t="str">
        <f>Annexe1!D140</f>
        <v>besoin de défendre une cause / besoin d'agir pour le collectif</v>
      </c>
      <c r="T142" s="22" t="str">
        <f>Annexe1!E140</f>
        <v>introversion / se retirer du monde / ermite</v>
      </c>
      <c r="Z142" s="3" t="s">
        <v>87</v>
      </c>
      <c r="AA142" s="3" t="s">
        <v>154</v>
      </c>
      <c r="AB142" s="4">
        <v>26</v>
      </c>
      <c r="AC142" s="4">
        <v>1390</v>
      </c>
    </row>
    <row r="143" spans="5:29" ht="14.25" customHeight="1" x14ac:dyDescent="0.25">
      <c r="E143" s="17">
        <v>1</v>
      </c>
      <c r="F143" s="18">
        <v>11</v>
      </c>
      <c r="G143" s="11">
        <f t="shared" si="4"/>
        <v>0</v>
      </c>
      <c r="H143" s="12">
        <v>0</v>
      </c>
      <c r="I143" s="12">
        <v>0</v>
      </c>
      <c r="J143" s="30">
        <v>0</v>
      </c>
      <c r="K143" s="30">
        <v>0</v>
      </c>
      <c r="L143" s="11">
        <v>0</v>
      </c>
      <c r="M143" s="12">
        <v>0</v>
      </c>
      <c r="N143" s="30">
        <v>0</v>
      </c>
      <c r="O143" s="30">
        <v>0</v>
      </c>
      <c r="P143" s="12">
        <f t="shared" si="5"/>
        <v>0</v>
      </c>
      <c r="R143" s="23">
        <v>11</v>
      </c>
      <c r="S143" s="22" t="str">
        <f>Annexe1!D141</f>
        <v>besoin d'aller jusqu'au bout</v>
      </c>
      <c r="T143" s="22" t="str">
        <f>Annexe1!E141</f>
        <v>ne jamais aller jusqu'au bout / abandonner en cours de route / se laisser influencer</v>
      </c>
      <c r="Z143" s="3" t="s">
        <v>87</v>
      </c>
      <c r="AA143" s="3" t="s">
        <v>154</v>
      </c>
      <c r="AB143" s="4">
        <v>26</v>
      </c>
      <c r="AC143" s="4">
        <v>1400</v>
      </c>
    </row>
    <row r="144" spans="5:29" ht="14.25" customHeight="1" x14ac:dyDescent="0.25">
      <c r="E144" s="17">
        <v>1</v>
      </c>
      <c r="F144" s="18">
        <v>11</v>
      </c>
      <c r="G144" s="11">
        <f t="shared" si="4"/>
        <v>0</v>
      </c>
      <c r="H144" s="12">
        <v>2</v>
      </c>
      <c r="I144" s="12">
        <v>1</v>
      </c>
      <c r="J144" s="30">
        <v>1</v>
      </c>
      <c r="K144" s="30">
        <v>-1</v>
      </c>
      <c r="L144" s="11">
        <v>-1</v>
      </c>
      <c r="M144" s="12">
        <v>0</v>
      </c>
      <c r="N144" s="30">
        <v>-1</v>
      </c>
      <c r="O144" s="30">
        <v>0</v>
      </c>
      <c r="P144" s="12">
        <f t="shared" si="5"/>
        <v>0</v>
      </c>
      <c r="R144" s="23">
        <v>11</v>
      </c>
      <c r="S144" s="22" t="str">
        <f>Annexe1!D142</f>
        <v>besoin d'être une force tranquille / pensées constructives et concrètes / constance</v>
      </c>
      <c r="T144" s="22" t="str">
        <f>Annexe1!E142</f>
        <v>être dans sa bulle / dans son corps / en sécurité / ermite</v>
      </c>
      <c r="Z144" s="3" t="s">
        <v>87</v>
      </c>
      <c r="AA144" s="3" t="s">
        <v>154</v>
      </c>
      <c r="AB144" s="4">
        <v>26</v>
      </c>
      <c r="AC144" s="4">
        <v>1410</v>
      </c>
    </row>
    <row r="145" spans="5:29" ht="14.25" customHeight="1" x14ac:dyDescent="0.25">
      <c r="E145" s="17">
        <v>1</v>
      </c>
      <c r="F145" s="18">
        <v>12</v>
      </c>
      <c r="G145" s="11">
        <f t="shared" si="4"/>
        <v>0</v>
      </c>
      <c r="H145" s="12">
        <v>-1</v>
      </c>
      <c r="I145" s="12">
        <v>0</v>
      </c>
      <c r="J145" s="30">
        <v>1</v>
      </c>
      <c r="K145" s="30">
        <v>2</v>
      </c>
      <c r="L145" s="11">
        <v>4</v>
      </c>
      <c r="M145" s="12">
        <v>1</v>
      </c>
      <c r="N145" s="30">
        <v>2</v>
      </c>
      <c r="O145" s="30">
        <v>-2</v>
      </c>
      <c r="P145" s="12">
        <f t="shared" si="5"/>
        <v>1</v>
      </c>
      <c r="R145" s="23">
        <v>12</v>
      </c>
      <c r="S145" s="22" t="str">
        <f>Annexe1!D143</f>
        <v>besoin de mettre une limite avec les autres</v>
      </c>
      <c r="T145" s="22" t="str">
        <f>Annexe1!E143</f>
        <v>ne pas occuper pleinement son corps / être perturbé par les autres</v>
      </c>
      <c r="Z145" s="3" t="s">
        <v>95</v>
      </c>
      <c r="AA145" s="3" t="s">
        <v>154</v>
      </c>
      <c r="AB145" s="4">
        <v>27</v>
      </c>
      <c r="AC145" s="4">
        <v>1420</v>
      </c>
    </row>
    <row r="146" spans="5:29" ht="14.25" customHeight="1" x14ac:dyDescent="0.25">
      <c r="E146" s="17">
        <v>1</v>
      </c>
      <c r="F146" s="18">
        <v>12</v>
      </c>
      <c r="G146" s="11">
        <f t="shared" si="4"/>
        <v>0</v>
      </c>
      <c r="H146" s="12">
        <v>0</v>
      </c>
      <c r="I146" s="12">
        <v>0</v>
      </c>
      <c r="J146" s="30">
        <v>0</v>
      </c>
      <c r="K146" s="30">
        <v>0</v>
      </c>
      <c r="L146" s="11">
        <v>0</v>
      </c>
      <c r="M146" s="12">
        <v>0</v>
      </c>
      <c r="N146" s="30">
        <v>0</v>
      </c>
      <c r="O146" s="30">
        <v>0</v>
      </c>
      <c r="P146" s="12">
        <f t="shared" si="5"/>
        <v>0</v>
      </c>
      <c r="R146" s="23">
        <v>12</v>
      </c>
      <c r="S146" s="22" t="str">
        <f>Annexe1!D144</f>
        <v>besoin d'être libre de s’exprimer / être plein d'énergie</v>
      </c>
      <c r="T146" s="22" t="str">
        <f>Annexe1!E144</f>
        <v>introversion / s'interdire de rayonner / vide intérieur</v>
      </c>
      <c r="Z146" s="3" t="s">
        <v>95</v>
      </c>
      <c r="AA146" s="3" t="s">
        <v>154</v>
      </c>
      <c r="AB146" s="4">
        <v>27</v>
      </c>
      <c r="AC146" s="4">
        <v>1430</v>
      </c>
    </row>
    <row r="147" spans="5:29" ht="14.25" customHeight="1" x14ac:dyDescent="0.25">
      <c r="E147" s="17">
        <v>1</v>
      </c>
      <c r="F147" s="18">
        <v>12</v>
      </c>
      <c r="G147" s="11">
        <f t="shared" si="4"/>
        <v>0</v>
      </c>
      <c r="H147" s="12">
        <v>1</v>
      </c>
      <c r="I147" s="12">
        <v>0</v>
      </c>
      <c r="J147" s="30">
        <v>-1</v>
      </c>
      <c r="K147" s="30">
        <v>-2</v>
      </c>
      <c r="L147" s="11">
        <v>4</v>
      </c>
      <c r="M147" s="12">
        <v>1</v>
      </c>
      <c r="N147" s="30">
        <v>3</v>
      </c>
      <c r="O147" s="30">
        <v>-1</v>
      </c>
      <c r="P147" s="12">
        <f t="shared" si="5"/>
        <v>1</v>
      </c>
      <c r="R147" s="23">
        <v>12</v>
      </c>
      <c r="S147" s="22" t="str">
        <f>Annexe1!D145</f>
        <v>besoin d'exprimer ses idées</v>
      </c>
      <c r="T147" s="22" t="str">
        <f>Annexe1!E145</f>
        <v>ne pas écouter les autres / manque de curiosité</v>
      </c>
      <c r="Z147" s="3" t="s">
        <v>95</v>
      </c>
      <c r="AA147" s="3" t="s">
        <v>154</v>
      </c>
      <c r="AB147" s="4">
        <v>27</v>
      </c>
      <c r="AC147" s="4">
        <v>1440</v>
      </c>
    </row>
    <row r="148" spans="5:29" ht="14.25" customHeight="1" x14ac:dyDescent="0.25">
      <c r="E148" s="17">
        <v>1</v>
      </c>
      <c r="F148" s="18">
        <v>12</v>
      </c>
      <c r="G148" s="11">
        <f t="shared" si="4"/>
        <v>1</v>
      </c>
      <c r="H148" s="12">
        <v>3</v>
      </c>
      <c r="I148" s="12">
        <v>1</v>
      </c>
      <c r="J148" s="30">
        <v>1</v>
      </c>
      <c r="K148" s="30">
        <v>-2</v>
      </c>
      <c r="L148" s="11">
        <v>-1</v>
      </c>
      <c r="M148" s="12">
        <v>0</v>
      </c>
      <c r="N148" s="30">
        <v>-1</v>
      </c>
      <c r="O148" s="30">
        <v>0</v>
      </c>
      <c r="P148" s="12">
        <f t="shared" si="5"/>
        <v>0</v>
      </c>
      <c r="R148" s="23">
        <v>12</v>
      </c>
      <c r="S148" s="22" t="str">
        <f>Annexe1!D146</f>
        <v>besoin d'agir concrètement / sens amplifiés (surtout ouïe / nez / corps)</v>
      </c>
      <c r="T148" s="22" t="str">
        <f>Annexe1!E146</f>
        <v>être en retrait / en observation et à l'écoute</v>
      </c>
      <c r="Z148" s="3" t="s">
        <v>95</v>
      </c>
      <c r="AA148" s="3" t="s">
        <v>154</v>
      </c>
      <c r="AB148" s="4">
        <v>27</v>
      </c>
      <c r="AC148" s="4">
        <v>1450</v>
      </c>
    </row>
    <row r="149" spans="5:29" ht="14.25" customHeight="1" x14ac:dyDescent="0.25">
      <c r="E149" s="17">
        <v>1</v>
      </c>
      <c r="F149" s="18">
        <v>13</v>
      </c>
      <c r="G149" s="11">
        <f t="shared" si="4"/>
        <v>0</v>
      </c>
      <c r="H149" s="12">
        <v>2</v>
      </c>
      <c r="I149" s="12">
        <v>2</v>
      </c>
      <c r="J149" s="30">
        <v>2</v>
      </c>
      <c r="K149" s="30">
        <v>0</v>
      </c>
      <c r="L149" s="11">
        <v>1</v>
      </c>
      <c r="M149" s="12">
        <v>0</v>
      </c>
      <c r="N149" s="30">
        <v>0</v>
      </c>
      <c r="O149" s="30">
        <v>-1</v>
      </c>
      <c r="P149" s="12">
        <f t="shared" si="5"/>
        <v>0</v>
      </c>
      <c r="R149" s="23">
        <v>13</v>
      </c>
      <c r="S149" s="22" t="str">
        <f>Annexe1!D147</f>
        <v>besoin de connaître / d'apprendre</v>
      </c>
      <c r="T149" s="22" t="str">
        <f>Annexe1!E147</f>
        <v>manque de curiosité</v>
      </c>
      <c r="Z149" s="3" t="s">
        <v>110</v>
      </c>
      <c r="AA149" s="3" t="s">
        <v>161</v>
      </c>
      <c r="AB149" s="4">
        <v>28</v>
      </c>
      <c r="AC149" s="4">
        <v>1460</v>
      </c>
    </row>
    <row r="150" spans="5:29" ht="14.25" customHeight="1" x14ac:dyDescent="0.25">
      <c r="E150" s="17">
        <v>1</v>
      </c>
      <c r="F150" s="18">
        <v>13</v>
      </c>
      <c r="G150" s="11">
        <f t="shared" si="4"/>
        <v>0</v>
      </c>
      <c r="H150" s="12">
        <v>1</v>
      </c>
      <c r="I150" s="12">
        <v>0</v>
      </c>
      <c r="J150" s="30">
        <v>1</v>
      </c>
      <c r="K150" s="30">
        <v>0</v>
      </c>
      <c r="L150" s="11">
        <v>1</v>
      </c>
      <c r="M150" s="12">
        <v>0</v>
      </c>
      <c r="N150" s="30">
        <v>1</v>
      </c>
      <c r="O150" s="30">
        <v>0</v>
      </c>
      <c r="P150" s="12">
        <f t="shared" si="5"/>
        <v>0</v>
      </c>
      <c r="R150" s="23">
        <v>13</v>
      </c>
      <c r="S150" s="22" t="str">
        <f>Annexe1!D148</f>
        <v>besoin de se connecter au champ quantique (nombres /formes / géométrie sacrée)</v>
      </c>
      <c r="T150" s="22" t="str">
        <f>Annexe1!E148</f>
        <v>attaché à la matière / dans son corps / gérer les informations de la matière et du corps</v>
      </c>
      <c r="Z150" s="3" t="s">
        <v>110</v>
      </c>
      <c r="AA150" s="3" t="s">
        <v>161</v>
      </c>
      <c r="AB150" s="4">
        <v>28</v>
      </c>
      <c r="AC150" s="4">
        <v>1470</v>
      </c>
    </row>
    <row r="151" spans="5:29" ht="14.25" customHeight="1" x14ac:dyDescent="0.25">
      <c r="E151" s="17">
        <v>1</v>
      </c>
      <c r="F151" s="18">
        <v>13</v>
      </c>
      <c r="G151" s="11">
        <f t="shared" si="4"/>
        <v>0</v>
      </c>
      <c r="H151" s="12">
        <v>2</v>
      </c>
      <c r="I151" s="12">
        <v>2</v>
      </c>
      <c r="J151" s="30">
        <v>2</v>
      </c>
      <c r="K151" s="30">
        <v>0</v>
      </c>
      <c r="L151" s="11">
        <v>3</v>
      </c>
      <c r="M151" s="12">
        <v>1</v>
      </c>
      <c r="N151" s="30">
        <v>1</v>
      </c>
      <c r="O151" s="30">
        <v>-2</v>
      </c>
      <c r="P151" s="12">
        <f t="shared" si="5"/>
        <v>1</v>
      </c>
      <c r="R151" s="23">
        <v>13</v>
      </c>
      <c r="S151" s="22" t="str">
        <f>Annexe1!D149</f>
        <v>besoin de structurer l'information</v>
      </c>
      <c r="T151" s="22" t="str">
        <f>Annexe1!E149</f>
        <v>manque de structure mentale / éclectisme</v>
      </c>
      <c r="Z151" s="3" t="s">
        <v>110</v>
      </c>
      <c r="AA151" s="3" t="s">
        <v>161</v>
      </c>
      <c r="AB151" s="4">
        <v>28</v>
      </c>
      <c r="AC151" s="4">
        <v>1480</v>
      </c>
    </row>
    <row r="152" spans="5:29" ht="14.25" customHeight="1" x14ac:dyDescent="0.25">
      <c r="E152" s="17">
        <v>1</v>
      </c>
      <c r="F152" s="18">
        <v>13</v>
      </c>
      <c r="G152" s="11">
        <f t="shared" si="4"/>
        <v>0</v>
      </c>
      <c r="H152" s="12">
        <v>2</v>
      </c>
      <c r="I152" s="12">
        <v>4</v>
      </c>
      <c r="J152" s="30">
        <v>3</v>
      </c>
      <c r="K152" s="30">
        <v>1</v>
      </c>
      <c r="L152" s="11">
        <v>-1</v>
      </c>
      <c r="M152" s="12">
        <v>0</v>
      </c>
      <c r="N152" s="30">
        <v>-1</v>
      </c>
      <c r="O152" s="30">
        <v>0</v>
      </c>
      <c r="P152" s="12">
        <f t="shared" si="5"/>
        <v>0</v>
      </c>
      <c r="R152" s="23">
        <v>13</v>
      </c>
      <c r="S152" s="22" t="str">
        <f>Annexe1!D150</f>
        <v>besoin de détachement / besoin de prendre de la distance</v>
      </c>
      <c r="T152" s="22" t="str">
        <f>Annexe1!E150</f>
        <v>être calme pour se connecter à son intériorité</v>
      </c>
      <c r="Z152" s="3" t="s">
        <v>110</v>
      </c>
      <c r="AA152" s="3" t="s">
        <v>161</v>
      </c>
      <c r="AB152" s="4">
        <v>28</v>
      </c>
      <c r="AC152" s="4">
        <v>1490</v>
      </c>
    </row>
    <row r="153" spans="5:29" ht="14.25" customHeight="1" x14ac:dyDescent="0.25">
      <c r="E153" s="17">
        <v>1</v>
      </c>
      <c r="F153" s="18">
        <v>14</v>
      </c>
      <c r="G153" s="11">
        <f t="shared" si="4"/>
        <v>0</v>
      </c>
      <c r="H153" s="12">
        <v>1</v>
      </c>
      <c r="I153" s="12">
        <v>0</v>
      </c>
      <c r="J153" s="30">
        <v>1</v>
      </c>
      <c r="K153" s="30">
        <v>0</v>
      </c>
      <c r="L153" s="11">
        <v>3</v>
      </c>
      <c r="M153" s="12">
        <v>1</v>
      </c>
      <c r="N153" s="30">
        <v>1</v>
      </c>
      <c r="O153" s="30">
        <v>-2</v>
      </c>
      <c r="P153" s="12">
        <f t="shared" si="5"/>
        <v>1</v>
      </c>
      <c r="R153" s="23">
        <v>14</v>
      </c>
      <c r="S153" s="22" t="str">
        <f>Annexe1!D151</f>
        <v>besoin d'intégrer les expériences vécues dans son corps</v>
      </c>
      <c r="T153" s="22" t="str">
        <f>Annexe1!E151</f>
        <v>refus d'intégrer dans son corps / tout reste dans la tête</v>
      </c>
      <c r="Z153" s="3" t="s">
        <v>121</v>
      </c>
      <c r="AA153" s="3" t="s">
        <v>161</v>
      </c>
      <c r="AB153" s="4">
        <v>29</v>
      </c>
      <c r="AC153" s="4">
        <v>1500</v>
      </c>
    </row>
    <row r="154" spans="5:29" ht="14.25" customHeight="1" x14ac:dyDescent="0.25">
      <c r="E154" s="17">
        <v>1</v>
      </c>
      <c r="F154" s="18">
        <v>14</v>
      </c>
      <c r="G154" s="11">
        <f t="shared" si="4"/>
        <v>0</v>
      </c>
      <c r="H154" s="12">
        <v>1</v>
      </c>
      <c r="I154" s="12">
        <v>0</v>
      </c>
      <c r="J154" s="30">
        <v>1</v>
      </c>
      <c r="K154" s="30">
        <v>0</v>
      </c>
      <c r="L154" s="11">
        <v>-1</v>
      </c>
      <c r="M154" s="12">
        <v>0</v>
      </c>
      <c r="N154" s="30">
        <v>-1</v>
      </c>
      <c r="O154" s="30">
        <v>0</v>
      </c>
      <c r="P154" s="12">
        <f t="shared" si="5"/>
        <v>0</v>
      </c>
      <c r="R154" s="23">
        <v>14</v>
      </c>
      <c r="S154" s="22" t="str">
        <f>Annexe1!D152</f>
        <v>besoin de densité du corps / capacité à se régénérer / ne plus générer de pensées</v>
      </c>
      <c r="T154" s="22" t="str">
        <f>Annexe1!E152</f>
        <v>capacité à déconnecter le mental du corps / imaginaire générant de la régénération</v>
      </c>
      <c r="Z154" s="3" t="s">
        <v>121</v>
      </c>
      <c r="AA154" s="3" t="s">
        <v>161</v>
      </c>
      <c r="AB154" s="4">
        <v>29</v>
      </c>
      <c r="AC154" s="4">
        <v>1510</v>
      </c>
    </row>
    <row r="155" spans="5:29" ht="14.25" customHeight="1" x14ac:dyDescent="0.25">
      <c r="E155" s="17">
        <v>1</v>
      </c>
      <c r="F155" s="18">
        <v>14</v>
      </c>
      <c r="G155" s="11">
        <f t="shared" si="4"/>
        <v>0</v>
      </c>
      <c r="H155" s="12">
        <v>1</v>
      </c>
      <c r="I155" s="12">
        <v>0</v>
      </c>
      <c r="J155" s="30">
        <v>1</v>
      </c>
      <c r="K155" s="30">
        <v>0</v>
      </c>
      <c r="L155" s="11">
        <v>1</v>
      </c>
      <c r="M155" s="12">
        <v>0</v>
      </c>
      <c r="N155" s="30">
        <v>1</v>
      </c>
      <c r="O155" s="30">
        <v>0</v>
      </c>
      <c r="P155" s="12">
        <f t="shared" si="5"/>
        <v>0</v>
      </c>
      <c r="R155" s="23">
        <v>14</v>
      </c>
      <c r="S155" s="22" t="str">
        <f>Annexe1!D153</f>
        <v>besoin d'être une autorité exemplaire / besoin d'écouter son cœur</v>
      </c>
      <c r="T155" s="22" t="str">
        <f>Annexe1!E153</f>
        <v>ne pas écouter son cœur</v>
      </c>
      <c r="Z155" s="3" t="s">
        <v>121</v>
      </c>
      <c r="AA155" s="3" t="s">
        <v>161</v>
      </c>
      <c r="AB155" s="4">
        <v>29</v>
      </c>
      <c r="AC155" s="4">
        <v>1520</v>
      </c>
    </row>
    <row r="156" spans="5:29" ht="14.25" customHeight="1" x14ac:dyDescent="0.25">
      <c r="E156" s="17">
        <v>1</v>
      </c>
      <c r="F156" s="18">
        <v>14</v>
      </c>
      <c r="G156" s="11">
        <f t="shared" si="4"/>
        <v>1</v>
      </c>
      <c r="H156" s="12">
        <v>-3</v>
      </c>
      <c r="I156" s="12">
        <v>1</v>
      </c>
      <c r="J156" s="30">
        <v>-2</v>
      </c>
      <c r="K156" s="30">
        <v>1</v>
      </c>
      <c r="L156" s="11">
        <v>-2</v>
      </c>
      <c r="M156" s="12">
        <v>5</v>
      </c>
      <c r="N156" s="30">
        <v>-3</v>
      </c>
      <c r="O156" s="30">
        <v>-1</v>
      </c>
      <c r="P156" s="12">
        <f t="shared" si="5"/>
        <v>0</v>
      </c>
      <c r="R156" s="23">
        <v>14</v>
      </c>
      <c r="S156" s="22" t="str">
        <f>Annexe1!D154</f>
        <v>besoin de faire une pause / cesser de reporter à plus tard ou de repousser les limites</v>
      </c>
      <c r="T156" s="22" t="str">
        <f>Annexe1!E154</f>
        <v>remplir le vide / peur du silence / besoin d'être hyperactif</v>
      </c>
      <c r="Z156" s="3" t="s">
        <v>121</v>
      </c>
      <c r="AA156" s="3" t="s">
        <v>161</v>
      </c>
      <c r="AB156" s="4">
        <v>29</v>
      </c>
      <c r="AC156" s="4">
        <v>1530</v>
      </c>
    </row>
    <row r="157" spans="5:29" ht="14.25" customHeight="1" x14ac:dyDescent="0.25">
      <c r="E157" s="17">
        <v>1</v>
      </c>
      <c r="F157" s="18">
        <v>15</v>
      </c>
      <c r="G157" s="11">
        <f t="shared" si="4"/>
        <v>1</v>
      </c>
      <c r="H157" s="12">
        <v>-5</v>
      </c>
      <c r="I157" s="12">
        <v>1</v>
      </c>
      <c r="J157" s="30">
        <v>-2</v>
      </c>
      <c r="K157" s="30">
        <v>3</v>
      </c>
      <c r="L157" s="11">
        <v>0</v>
      </c>
      <c r="M157" s="12">
        <v>0</v>
      </c>
      <c r="N157" s="30">
        <v>1</v>
      </c>
      <c r="O157" s="30">
        <v>1</v>
      </c>
      <c r="P157" s="12">
        <f t="shared" si="5"/>
        <v>0</v>
      </c>
      <c r="R157" s="23">
        <v>15</v>
      </c>
      <c r="S157" s="22" t="str">
        <f>Annexe1!D155</f>
        <v>besoin de voir tous les possibles / lucidité</v>
      </c>
      <c r="T157" s="22" t="str">
        <f>Annexe1!E155</f>
        <v xml:space="preserve">se concentrer sur une seule chose à la fois / pensée linéaire / raisonnement </v>
      </c>
      <c r="Z157" s="3" t="s">
        <v>125</v>
      </c>
      <c r="AA157" s="3" t="s">
        <v>170</v>
      </c>
      <c r="AB157" s="4">
        <v>30</v>
      </c>
      <c r="AC157" s="4">
        <v>1540</v>
      </c>
    </row>
    <row r="158" spans="5:29" ht="14.25" customHeight="1" x14ac:dyDescent="0.25">
      <c r="E158" s="17">
        <v>1</v>
      </c>
      <c r="F158" s="18">
        <v>15</v>
      </c>
      <c r="G158" s="11">
        <f t="shared" si="4"/>
        <v>0</v>
      </c>
      <c r="H158" s="12">
        <v>-2</v>
      </c>
      <c r="I158" s="12">
        <v>1</v>
      </c>
      <c r="J158" s="30">
        <v>-1</v>
      </c>
      <c r="K158" s="30">
        <v>1</v>
      </c>
      <c r="L158" s="11">
        <v>-5</v>
      </c>
      <c r="M158" s="12">
        <v>1</v>
      </c>
      <c r="N158" s="30">
        <v>-2</v>
      </c>
      <c r="O158" s="30">
        <v>3</v>
      </c>
      <c r="P158" s="12">
        <f t="shared" si="5"/>
        <v>1</v>
      </c>
      <c r="R158" s="23">
        <v>15</v>
      </c>
      <c r="S158" s="22" t="str">
        <f>Annexe1!D156</f>
        <v>besoin d'être dans son corps / présence en soi / sensation de puissance</v>
      </c>
      <c r="T158" s="22" t="str">
        <f>Annexe1!E156</f>
        <v>manque de confiance dans le corps / ne pas trop le sentir / ne pas être dans la réalité</v>
      </c>
      <c r="Z158" s="3" t="s">
        <v>125</v>
      </c>
      <c r="AA158" s="3" t="s">
        <v>170</v>
      </c>
      <c r="AB158" s="4">
        <v>30</v>
      </c>
      <c r="AC158" s="4">
        <v>1550</v>
      </c>
    </row>
    <row r="159" spans="5:29" ht="14.25" customHeight="1" x14ac:dyDescent="0.25">
      <c r="E159" s="17">
        <v>2</v>
      </c>
      <c r="F159" s="18">
        <v>1</v>
      </c>
      <c r="G159" s="11">
        <f t="shared" si="4"/>
        <v>2</v>
      </c>
      <c r="H159" s="12">
        <v>9</v>
      </c>
      <c r="I159" s="12">
        <v>1</v>
      </c>
      <c r="J159" s="30">
        <v>2</v>
      </c>
      <c r="K159" s="30">
        <v>-7</v>
      </c>
      <c r="L159" s="11">
        <v>-3</v>
      </c>
      <c r="M159" s="12">
        <v>5</v>
      </c>
      <c r="N159" s="30">
        <v>-4</v>
      </c>
      <c r="O159" s="30">
        <v>-1</v>
      </c>
      <c r="P159" s="12">
        <f t="shared" si="5"/>
        <v>1</v>
      </c>
      <c r="R159" s="23">
        <v>1</v>
      </c>
      <c r="S159" s="22" t="str">
        <f>Annexe1!D157</f>
        <v>besoin de se sentir en totale sécurité / densité énergétique / besoin de protection sur le plan spirituel</v>
      </c>
      <c r="T159" s="22" t="str">
        <f>Annexe1!E157</f>
        <v>manque de protection sur le plan spirituel / subir des attaques (entités / magie noire)</v>
      </c>
      <c r="Z159" s="3" t="s">
        <v>9</v>
      </c>
      <c r="AA159" s="3" t="s">
        <v>170</v>
      </c>
      <c r="AB159" s="4">
        <v>31</v>
      </c>
      <c r="AC159" s="4">
        <v>1560</v>
      </c>
    </row>
    <row r="160" spans="5:29" ht="14.25" customHeight="1" x14ac:dyDescent="0.25">
      <c r="E160" s="17">
        <v>2</v>
      </c>
      <c r="F160" s="18">
        <v>1</v>
      </c>
      <c r="G160" s="11">
        <f t="shared" si="4"/>
        <v>1</v>
      </c>
      <c r="H160" s="12">
        <v>-3</v>
      </c>
      <c r="I160" s="12">
        <v>2</v>
      </c>
      <c r="J160" s="30">
        <v>-3</v>
      </c>
      <c r="K160" s="30">
        <v>0</v>
      </c>
      <c r="L160" s="11">
        <v>0</v>
      </c>
      <c r="M160" s="12">
        <v>0</v>
      </c>
      <c r="N160" s="30">
        <v>-3</v>
      </c>
      <c r="O160" s="30">
        <v>-3</v>
      </c>
      <c r="P160" s="12">
        <f t="shared" si="5"/>
        <v>0</v>
      </c>
      <c r="R160" s="23">
        <v>1</v>
      </c>
      <c r="S160" s="22" t="str">
        <f>Annexe1!D158</f>
        <v>besoin de lire des informations utiles et concrètes dans tous les plans</v>
      </c>
      <c r="T160" s="22" t="str">
        <f>Annexe1!E158</f>
        <v>retourner à son intériorité pour observer ce qui ne va pas</v>
      </c>
      <c r="Z160" s="3" t="s">
        <v>9</v>
      </c>
      <c r="AA160" s="3" t="s">
        <v>170</v>
      </c>
      <c r="AB160" s="4">
        <v>31</v>
      </c>
      <c r="AC160" s="4">
        <v>1570</v>
      </c>
    </row>
    <row r="161" spans="5:29" ht="14.25" customHeight="1" x14ac:dyDescent="0.25">
      <c r="E161" s="17">
        <v>2</v>
      </c>
      <c r="F161" s="18">
        <v>2</v>
      </c>
      <c r="G161" s="11">
        <f t="shared" si="4"/>
        <v>2</v>
      </c>
      <c r="H161" s="12">
        <v>-9</v>
      </c>
      <c r="I161" s="12">
        <v>1</v>
      </c>
      <c r="J161" s="30">
        <v>-2</v>
      </c>
      <c r="K161" s="30">
        <v>7</v>
      </c>
      <c r="L161" s="11">
        <v>6</v>
      </c>
      <c r="M161" s="12">
        <v>1</v>
      </c>
      <c r="N161" s="30">
        <v>3</v>
      </c>
      <c r="O161" s="30">
        <v>-3</v>
      </c>
      <c r="P161" s="12">
        <f t="shared" si="5"/>
        <v>1</v>
      </c>
      <c r="R161" s="23">
        <v>2</v>
      </c>
      <c r="S161" s="22" t="str">
        <f>Annexe1!D159</f>
        <v>besoin de prendre du recul sur le passé</v>
      </c>
      <c r="T161" s="22" t="str">
        <f>Annexe1!E159</f>
        <v>être dépendant des autres ou de son passé</v>
      </c>
      <c r="Z161" s="3" t="s">
        <v>20</v>
      </c>
      <c r="AA161" s="3" t="s">
        <v>172</v>
      </c>
      <c r="AB161" s="4">
        <v>32</v>
      </c>
      <c r="AC161" s="4">
        <v>1580</v>
      </c>
    </row>
    <row r="162" spans="5:29" ht="14.25" customHeight="1" x14ac:dyDescent="0.25">
      <c r="E162" s="17">
        <v>2</v>
      </c>
      <c r="F162" s="18">
        <v>2</v>
      </c>
      <c r="G162" s="11">
        <f t="shared" si="4"/>
        <v>0</v>
      </c>
      <c r="H162" s="12">
        <v>2</v>
      </c>
      <c r="I162" s="12">
        <v>4</v>
      </c>
      <c r="J162" s="30">
        <v>3</v>
      </c>
      <c r="K162" s="30">
        <v>1</v>
      </c>
      <c r="L162" s="11">
        <v>4</v>
      </c>
      <c r="M162" s="12">
        <v>2</v>
      </c>
      <c r="N162" s="30">
        <v>4</v>
      </c>
      <c r="O162" s="30">
        <v>0</v>
      </c>
      <c r="P162" s="12">
        <f t="shared" si="5"/>
        <v>1</v>
      </c>
      <c r="R162" s="23">
        <v>2</v>
      </c>
      <c r="S162" s="22" t="str">
        <f>Annexe1!D160</f>
        <v>besoin prendre du recul pour écouter les besoins et diminuer les tensions</v>
      </c>
      <c r="T162" s="22" t="str">
        <f>Annexe1!E160</f>
        <v>constater les manques / vivre des frustations et des tensions</v>
      </c>
      <c r="Z162" s="3" t="s">
        <v>20</v>
      </c>
      <c r="AA162" s="3" t="s">
        <v>172</v>
      </c>
      <c r="AB162" s="4">
        <v>32</v>
      </c>
      <c r="AC162" s="4">
        <v>1590</v>
      </c>
    </row>
    <row r="163" spans="5:29" ht="14.25" customHeight="1" x14ac:dyDescent="0.25">
      <c r="E163" s="17">
        <v>2</v>
      </c>
      <c r="F163" s="18">
        <v>3</v>
      </c>
      <c r="G163" s="11">
        <f t="shared" si="4"/>
        <v>2</v>
      </c>
      <c r="H163" s="12">
        <v>-9</v>
      </c>
      <c r="I163" s="12">
        <v>1</v>
      </c>
      <c r="J163" s="30">
        <v>-6</v>
      </c>
      <c r="K163" s="30">
        <v>3</v>
      </c>
      <c r="L163" s="11">
        <v>-6</v>
      </c>
      <c r="M163" s="12">
        <v>2</v>
      </c>
      <c r="N163" s="30">
        <v>-6</v>
      </c>
      <c r="O163" s="30">
        <v>0</v>
      </c>
      <c r="P163" s="12">
        <f t="shared" si="5"/>
        <v>1</v>
      </c>
      <c r="R163" s="23">
        <v>3</v>
      </c>
      <c r="S163" s="22" t="str">
        <f>Annexe1!D161</f>
        <v>besoin d'être plein d'énergie pour la suite</v>
      </c>
      <c r="T163" s="22" t="str">
        <f>Annexe1!E161</f>
        <v>ne plus avoir d'énergie / stagner</v>
      </c>
      <c r="Z163" s="3" t="s">
        <v>22</v>
      </c>
      <c r="AA163" s="3" t="s">
        <v>172</v>
      </c>
      <c r="AB163" s="4">
        <v>33</v>
      </c>
      <c r="AC163" s="4">
        <v>1600</v>
      </c>
    </row>
    <row r="164" spans="5:29" ht="14.25" customHeight="1" x14ac:dyDescent="0.25">
      <c r="E164" s="17">
        <v>2</v>
      </c>
      <c r="F164" s="18">
        <v>3</v>
      </c>
      <c r="G164" s="11">
        <f t="shared" si="4"/>
        <v>1</v>
      </c>
      <c r="H164" s="12">
        <v>-7</v>
      </c>
      <c r="I164" s="12">
        <v>1</v>
      </c>
      <c r="J164" s="30">
        <v>-6</v>
      </c>
      <c r="K164" s="30">
        <v>1</v>
      </c>
      <c r="L164" s="11">
        <v>6</v>
      </c>
      <c r="M164" s="12">
        <v>2</v>
      </c>
      <c r="N164" s="30">
        <v>6</v>
      </c>
      <c r="O164" s="30">
        <v>0</v>
      </c>
      <c r="P164" s="12">
        <f t="shared" si="5"/>
        <v>1</v>
      </c>
      <c r="R164" s="23">
        <v>3</v>
      </c>
      <c r="S164" s="22" t="str">
        <f>Annexe1!D162</f>
        <v>besoin d'être en accord avec ce que l'on fait / être absorbé par ce que l'on fait</v>
      </c>
      <c r="T164" s="22" t="str">
        <f>Annexe1!E162</f>
        <v>ne pas être en accord avec ce que l'on fait / distant avec le monde environnant</v>
      </c>
      <c r="Z164" s="3" t="s">
        <v>22</v>
      </c>
      <c r="AA164" s="3" t="s">
        <v>172</v>
      </c>
      <c r="AB164" s="4">
        <v>33</v>
      </c>
      <c r="AC164" s="4">
        <v>1610</v>
      </c>
    </row>
    <row r="165" spans="5:29" ht="14.25" customHeight="1" x14ac:dyDescent="0.25">
      <c r="E165" s="17">
        <v>2</v>
      </c>
      <c r="F165" s="18">
        <v>4</v>
      </c>
      <c r="G165" s="11">
        <f t="shared" si="4"/>
        <v>2</v>
      </c>
      <c r="H165" s="12">
        <v>-8</v>
      </c>
      <c r="I165" s="12">
        <v>1</v>
      </c>
      <c r="J165" s="30">
        <v>-6</v>
      </c>
      <c r="K165" s="30">
        <v>2</v>
      </c>
      <c r="L165" s="11">
        <v>-13</v>
      </c>
      <c r="M165" s="12">
        <v>1</v>
      </c>
      <c r="N165" s="30">
        <v>-7</v>
      </c>
      <c r="O165" s="30">
        <v>6</v>
      </c>
      <c r="P165" s="12">
        <f t="shared" si="5"/>
        <v>3</v>
      </c>
      <c r="R165" s="23">
        <v>4</v>
      </c>
      <c r="S165" s="22" t="str">
        <f>Annexe1!D163</f>
        <v>besoin de s'engager / besoin d'utiliser sa force intérieure</v>
      </c>
      <c r="T165" s="22" t="str">
        <f>Annexe1!E163</f>
        <v>capacité à observer / à prendre du recul et écouter les différents besoins</v>
      </c>
      <c r="Z165" s="3" t="s">
        <v>24</v>
      </c>
      <c r="AA165" s="3" t="s">
        <v>172</v>
      </c>
      <c r="AB165" s="4">
        <v>34</v>
      </c>
      <c r="AC165" s="4">
        <v>1620</v>
      </c>
    </row>
    <row r="166" spans="5:29" ht="14.25" customHeight="1" x14ac:dyDescent="0.25">
      <c r="E166" s="17">
        <v>2</v>
      </c>
      <c r="F166" s="18">
        <v>4</v>
      </c>
      <c r="G166" s="11">
        <f t="shared" si="4"/>
        <v>2</v>
      </c>
      <c r="H166" s="12">
        <v>8</v>
      </c>
      <c r="I166" s="12">
        <v>4</v>
      </c>
      <c r="J166" s="30">
        <v>9</v>
      </c>
      <c r="K166" s="30">
        <v>1</v>
      </c>
      <c r="L166" s="11">
        <v>11</v>
      </c>
      <c r="M166" s="12">
        <v>2</v>
      </c>
      <c r="N166" s="30">
        <v>11</v>
      </c>
      <c r="O166" s="30">
        <v>0</v>
      </c>
      <c r="P166" s="12">
        <f t="shared" si="5"/>
        <v>2</v>
      </c>
      <c r="R166" s="23">
        <v>4</v>
      </c>
      <c r="S166" s="22" t="str">
        <f>Annexe1!D164</f>
        <v>besoin de percevoir les perturbations physiques et subtiles / avoir le sens de l'orientation</v>
      </c>
      <c r="T166" s="22" t="str">
        <f>Annexe1!E164</f>
        <v>manque de perceptions / pas le sens de l'orientation</v>
      </c>
      <c r="Z166" s="3" t="s">
        <v>24</v>
      </c>
      <c r="AA166" s="3" t="s">
        <v>172</v>
      </c>
      <c r="AB166" s="4">
        <v>34</v>
      </c>
      <c r="AC166" s="4">
        <v>1630</v>
      </c>
    </row>
    <row r="167" spans="5:29" ht="14.25" customHeight="1" x14ac:dyDescent="0.25">
      <c r="E167" s="17">
        <v>2</v>
      </c>
      <c r="F167" s="18">
        <v>5</v>
      </c>
      <c r="G167" s="11">
        <f t="shared" si="4"/>
        <v>2</v>
      </c>
      <c r="H167" s="12">
        <v>-12</v>
      </c>
      <c r="I167" s="12">
        <v>1</v>
      </c>
      <c r="J167" s="30">
        <v>-8</v>
      </c>
      <c r="K167" s="30">
        <v>4</v>
      </c>
      <c r="L167" s="11">
        <v>2</v>
      </c>
      <c r="M167" s="12">
        <v>4</v>
      </c>
      <c r="N167" s="30">
        <v>4</v>
      </c>
      <c r="O167" s="30">
        <v>2</v>
      </c>
      <c r="P167" s="12">
        <f t="shared" si="5"/>
        <v>0</v>
      </c>
      <c r="R167" s="23">
        <v>5</v>
      </c>
      <c r="S167" s="22" t="str">
        <f>Annexe1!D165</f>
        <v>besoin de se positionner</v>
      </c>
      <c r="T167" s="22" t="str">
        <f>Annexe1!E165</f>
        <v>se laisser aller / se laisser porter</v>
      </c>
      <c r="Z167" s="3" t="s">
        <v>27</v>
      </c>
      <c r="AA167" s="3" t="s">
        <v>172</v>
      </c>
      <c r="AB167" s="4">
        <v>35</v>
      </c>
      <c r="AC167" s="4">
        <v>1640</v>
      </c>
    </row>
    <row r="168" spans="5:29" ht="14.25" customHeight="1" x14ac:dyDescent="0.25">
      <c r="E168" s="17">
        <v>2</v>
      </c>
      <c r="F168" s="18">
        <v>5</v>
      </c>
      <c r="G168" s="11">
        <f t="shared" si="4"/>
        <v>3</v>
      </c>
      <c r="H168" s="12">
        <v>13</v>
      </c>
      <c r="I168" s="12">
        <v>1</v>
      </c>
      <c r="J168" s="30">
        <v>7</v>
      </c>
      <c r="K168" s="30">
        <v>-6</v>
      </c>
      <c r="L168" s="11">
        <v>7</v>
      </c>
      <c r="M168" s="12">
        <v>1</v>
      </c>
      <c r="N168" s="30">
        <v>6</v>
      </c>
      <c r="O168" s="30">
        <v>-1</v>
      </c>
      <c r="P168" s="12">
        <f t="shared" si="5"/>
        <v>1</v>
      </c>
      <c r="R168" s="23">
        <v>5</v>
      </c>
      <c r="S168" s="22" t="str">
        <f>Annexe1!D166</f>
        <v>besoin de bouger / besoin de passer à l'action</v>
      </c>
      <c r="T168" s="22" t="str">
        <f>Annexe1!E166</f>
        <v>envie de rien / apathie / démotivation</v>
      </c>
      <c r="Z168" s="3" t="s">
        <v>27</v>
      </c>
      <c r="AA168" s="3" t="s">
        <v>172</v>
      </c>
      <c r="AB168" s="4">
        <v>35</v>
      </c>
      <c r="AC168" s="4">
        <v>1650</v>
      </c>
    </row>
    <row r="169" spans="5:29" ht="14.25" customHeight="1" x14ac:dyDescent="0.25">
      <c r="E169" s="17">
        <v>2</v>
      </c>
      <c r="F169" s="18">
        <v>6</v>
      </c>
      <c r="G169" s="11">
        <f t="shared" si="4"/>
        <v>4</v>
      </c>
      <c r="H169" s="12">
        <v>-21</v>
      </c>
      <c r="I169" s="12">
        <v>1</v>
      </c>
      <c r="J169" s="30">
        <v>-10</v>
      </c>
      <c r="K169" s="30">
        <v>11</v>
      </c>
      <c r="L169" s="11">
        <v>-10</v>
      </c>
      <c r="M169" s="12">
        <v>5</v>
      </c>
      <c r="N169" s="30">
        <v>-11</v>
      </c>
      <c r="O169" s="30">
        <v>-1</v>
      </c>
      <c r="P169" s="12">
        <f t="shared" si="5"/>
        <v>2</v>
      </c>
      <c r="R169" s="23">
        <v>6</v>
      </c>
      <c r="S169" s="22" t="str">
        <f>Annexe1!D167</f>
        <v>besoin d'agir de manière indépendante</v>
      </c>
      <c r="T169" s="22" t="str">
        <f>Annexe1!E167</f>
        <v>avoir moins de responsabilités / reporter à plus tard</v>
      </c>
      <c r="Z169" s="3" t="s">
        <v>32</v>
      </c>
      <c r="AA169" s="3" t="s">
        <v>172</v>
      </c>
      <c r="AB169" s="4">
        <v>36</v>
      </c>
      <c r="AC169" s="4">
        <v>1660</v>
      </c>
    </row>
    <row r="170" spans="5:29" ht="14.25" customHeight="1" x14ac:dyDescent="0.25">
      <c r="E170" s="17">
        <v>2</v>
      </c>
      <c r="F170" s="18">
        <v>6</v>
      </c>
      <c r="G170" s="11">
        <f t="shared" si="4"/>
        <v>1</v>
      </c>
      <c r="H170" s="12">
        <v>6</v>
      </c>
      <c r="I170" s="12">
        <v>4</v>
      </c>
      <c r="J170" s="30">
        <v>9</v>
      </c>
      <c r="K170" s="30">
        <v>3</v>
      </c>
      <c r="L170" s="11">
        <v>11</v>
      </c>
      <c r="M170" s="12">
        <v>1</v>
      </c>
      <c r="N170" s="30">
        <v>10</v>
      </c>
      <c r="O170" s="30">
        <v>-1</v>
      </c>
      <c r="P170" s="12">
        <f t="shared" si="5"/>
        <v>2</v>
      </c>
      <c r="R170" s="23">
        <v>6</v>
      </c>
      <c r="S170" s="22" t="str">
        <f>Annexe1!D168</f>
        <v>besoin de se sentir en sécurité / l'attention se porte où il y a un bruit / être aux aguets</v>
      </c>
      <c r="T170" s="22" t="str">
        <f>Annexe1!E168</f>
        <v>n'écouter que ce que l'on veut bien entendre / laisser faire</v>
      </c>
      <c r="Z170" s="3" t="s">
        <v>32</v>
      </c>
      <c r="AA170" s="3" t="s">
        <v>172</v>
      </c>
      <c r="AB170" s="4">
        <v>36</v>
      </c>
      <c r="AC170" s="4">
        <v>1670</v>
      </c>
    </row>
    <row r="171" spans="5:29" ht="14.25" customHeight="1" x14ac:dyDescent="0.25">
      <c r="E171" s="17">
        <v>2</v>
      </c>
      <c r="F171" s="18">
        <v>7</v>
      </c>
      <c r="G171" s="11">
        <f t="shared" si="4"/>
        <v>1</v>
      </c>
      <c r="H171" s="12">
        <v>3</v>
      </c>
      <c r="I171" s="12">
        <v>4</v>
      </c>
      <c r="J171" s="30">
        <v>8</v>
      </c>
      <c r="K171" s="30">
        <v>5</v>
      </c>
      <c r="L171" s="11">
        <v>6</v>
      </c>
      <c r="M171" s="12">
        <v>4</v>
      </c>
      <c r="N171" s="30">
        <v>9</v>
      </c>
      <c r="O171" s="30">
        <v>3</v>
      </c>
      <c r="P171" s="12">
        <f t="shared" si="5"/>
        <v>1</v>
      </c>
      <c r="R171" s="23">
        <v>7</v>
      </c>
      <c r="S171" s="22" t="str">
        <f>Annexe1!D169</f>
        <v>besoin de penser autrement que les autres</v>
      </c>
      <c r="T171" s="22" t="str">
        <f>Annexe1!E169</f>
        <v>être influencé par les pensées des autres</v>
      </c>
      <c r="Z171" s="3" t="s">
        <v>40</v>
      </c>
      <c r="AA171" s="3" t="s">
        <v>172</v>
      </c>
      <c r="AB171" s="4">
        <v>37</v>
      </c>
      <c r="AC171" s="4">
        <v>1680</v>
      </c>
    </row>
    <row r="172" spans="5:29" ht="14.25" customHeight="1" x14ac:dyDescent="0.25">
      <c r="E172" s="17">
        <v>2</v>
      </c>
      <c r="F172" s="18">
        <v>7</v>
      </c>
      <c r="G172" s="11">
        <f t="shared" si="4"/>
        <v>2</v>
      </c>
      <c r="H172" s="12">
        <v>11</v>
      </c>
      <c r="I172" s="12">
        <v>4</v>
      </c>
      <c r="J172" s="30">
        <v>18</v>
      </c>
      <c r="K172" s="30">
        <v>7</v>
      </c>
      <c r="L172" s="11">
        <v>3</v>
      </c>
      <c r="M172" s="12">
        <v>4</v>
      </c>
      <c r="N172" s="30">
        <v>20</v>
      </c>
      <c r="O172" s="30">
        <v>17</v>
      </c>
      <c r="P172" s="12">
        <f t="shared" si="5"/>
        <v>1</v>
      </c>
      <c r="R172" s="23">
        <v>7</v>
      </c>
      <c r="S172" s="22" t="str">
        <f>Annexe1!D170</f>
        <v>besoin de sortir des limitations / besoin de faire le fou ou le bouffon</v>
      </c>
      <c r="T172" s="22" t="str">
        <f>Annexe1!E170</f>
        <v>se sentir enfermé / s'enfermer soi-même / autopersécution / victimisation</v>
      </c>
      <c r="Z172" s="3" t="s">
        <v>40</v>
      </c>
      <c r="AA172" s="3" t="s">
        <v>172</v>
      </c>
      <c r="AB172" s="4">
        <v>37</v>
      </c>
      <c r="AC172" s="4">
        <v>1690</v>
      </c>
    </row>
    <row r="173" spans="5:29" ht="14.25" customHeight="1" x14ac:dyDescent="0.25">
      <c r="E173" s="17">
        <v>2</v>
      </c>
      <c r="F173" s="18">
        <v>8</v>
      </c>
      <c r="G173" s="11">
        <f t="shared" si="4"/>
        <v>3</v>
      </c>
      <c r="H173" s="12">
        <v>-16</v>
      </c>
      <c r="I173" s="12">
        <v>1</v>
      </c>
      <c r="J173" s="30">
        <v>-6</v>
      </c>
      <c r="K173" s="30">
        <v>10</v>
      </c>
      <c r="L173" s="11">
        <v>7</v>
      </c>
      <c r="M173" s="12">
        <v>1</v>
      </c>
      <c r="N173" s="30">
        <v>5</v>
      </c>
      <c r="O173" s="30">
        <v>-2</v>
      </c>
      <c r="P173" s="12">
        <f t="shared" si="5"/>
        <v>1</v>
      </c>
      <c r="R173" s="23">
        <v>8</v>
      </c>
      <c r="S173" s="22" t="str">
        <f>Annexe1!D171</f>
        <v>besoin d'assumer pour se sentir vivant</v>
      </c>
      <c r="T173" s="22" t="str">
        <f>Annexe1!E171</f>
        <v>se retirer de la vie active</v>
      </c>
      <c r="Z173" s="3" t="s">
        <v>146</v>
      </c>
      <c r="AA173" s="3" t="s">
        <v>187</v>
      </c>
      <c r="AB173" s="4">
        <v>38</v>
      </c>
      <c r="AC173" s="4">
        <v>1700</v>
      </c>
    </row>
    <row r="174" spans="5:29" ht="14.25" customHeight="1" x14ac:dyDescent="0.25">
      <c r="E174" s="17">
        <v>2</v>
      </c>
      <c r="F174" s="18">
        <v>8</v>
      </c>
      <c r="G174" s="11">
        <f t="shared" si="4"/>
        <v>1</v>
      </c>
      <c r="H174" s="12">
        <v>-6</v>
      </c>
      <c r="I174" s="12">
        <v>5</v>
      </c>
      <c r="J174" s="30">
        <v>6</v>
      </c>
      <c r="K174" s="30">
        <v>12</v>
      </c>
      <c r="L174" s="11">
        <v>9</v>
      </c>
      <c r="M174" s="12">
        <v>4</v>
      </c>
      <c r="N174" s="30">
        <v>11</v>
      </c>
      <c r="O174" s="30">
        <v>2</v>
      </c>
      <c r="P174" s="12">
        <f t="shared" si="5"/>
        <v>2</v>
      </c>
      <c r="R174" s="23">
        <v>8</v>
      </c>
      <c r="S174" s="22" t="str">
        <f>Annexe1!D172</f>
        <v>besoin de temps et d'espace pour soi et pour créer</v>
      </c>
      <c r="T174" s="22" t="str">
        <f>Annexe1!E172</f>
        <v>manque d'espace personnel / manque d'espace pour vivre ou créer</v>
      </c>
      <c r="Z174" s="3" t="s">
        <v>146</v>
      </c>
      <c r="AA174" s="3" t="s">
        <v>187</v>
      </c>
      <c r="AB174" s="4">
        <v>38</v>
      </c>
      <c r="AC174" s="4">
        <v>1710</v>
      </c>
    </row>
    <row r="175" spans="5:29" ht="14.25" customHeight="1" x14ac:dyDescent="0.25">
      <c r="E175" s="17">
        <v>2</v>
      </c>
      <c r="F175" s="18">
        <v>9</v>
      </c>
      <c r="G175" s="11">
        <f t="shared" si="4"/>
        <v>3</v>
      </c>
      <c r="H175" s="12">
        <v>-13</v>
      </c>
      <c r="I175" s="12">
        <v>1</v>
      </c>
      <c r="J175" s="30">
        <v>-5</v>
      </c>
      <c r="K175" s="30">
        <v>8</v>
      </c>
      <c r="L175" s="11">
        <v>0</v>
      </c>
      <c r="M175" s="12">
        <v>0</v>
      </c>
      <c r="N175" s="30">
        <v>6</v>
      </c>
      <c r="O175" s="30">
        <v>6</v>
      </c>
      <c r="P175" s="12">
        <f t="shared" si="5"/>
        <v>0</v>
      </c>
      <c r="R175" s="23">
        <v>9</v>
      </c>
      <c r="S175" s="22" t="str">
        <f>Annexe1!D173</f>
        <v>besoin de ressentir les besoins de son corps</v>
      </c>
      <c r="T175" s="22" t="str">
        <f>Annexe1!E173</f>
        <v>reporter ou réprimer ses émotions</v>
      </c>
      <c r="Z175" s="3" t="s">
        <v>65</v>
      </c>
      <c r="AA175" s="3" t="s">
        <v>187</v>
      </c>
      <c r="AB175" s="4">
        <v>39</v>
      </c>
      <c r="AC175" s="4">
        <v>1720</v>
      </c>
    </row>
    <row r="176" spans="5:29" ht="14.25" customHeight="1" x14ac:dyDescent="0.25">
      <c r="E176" s="17">
        <v>2</v>
      </c>
      <c r="F176" s="18">
        <v>9</v>
      </c>
      <c r="G176" s="11">
        <f t="shared" si="4"/>
        <v>0</v>
      </c>
      <c r="H176" s="12">
        <v>0</v>
      </c>
      <c r="I176" s="12">
        <v>0</v>
      </c>
      <c r="J176" s="30">
        <v>-6</v>
      </c>
      <c r="K176" s="30">
        <v>-6</v>
      </c>
      <c r="L176" s="11">
        <v>-5</v>
      </c>
      <c r="M176" s="12">
        <v>5</v>
      </c>
      <c r="N176" s="30">
        <v>-6</v>
      </c>
      <c r="O176" s="30">
        <v>-1</v>
      </c>
      <c r="P176" s="12">
        <f t="shared" si="5"/>
        <v>1</v>
      </c>
      <c r="R176" s="23">
        <v>9</v>
      </c>
      <c r="S176" s="22" t="str">
        <f>Annexe1!D174</f>
        <v>besoin d'être en tension avec les autres</v>
      </c>
      <c r="T176" s="22" t="str">
        <f>Annexe1!E174</f>
        <v>subir les autres / être ou avoir été maltraité</v>
      </c>
      <c r="Z176" s="3" t="s">
        <v>65</v>
      </c>
      <c r="AA176" s="3" t="s">
        <v>187</v>
      </c>
      <c r="AB176" s="4">
        <v>39</v>
      </c>
      <c r="AC176" s="4">
        <v>1730</v>
      </c>
    </row>
    <row r="177" spans="5:29" ht="14.25" customHeight="1" x14ac:dyDescent="0.25">
      <c r="E177" s="17">
        <v>2</v>
      </c>
      <c r="F177" s="18">
        <v>10</v>
      </c>
      <c r="G177" s="11">
        <f t="shared" si="4"/>
        <v>1</v>
      </c>
      <c r="H177" s="12">
        <v>4</v>
      </c>
      <c r="I177" s="12">
        <v>4</v>
      </c>
      <c r="J177" s="30">
        <v>10</v>
      </c>
      <c r="K177" s="30">
        <v>6</v>
      </c>
      <c r="L177" s="11">
        <v>8</v>
      </c>
      <c r="M177" s="12">
        <v>4</v>
      </c>
      <c r="N177" s="30">
        <v>11</v>
      </c>
      <c r="O177" s="30">
        <v>3</v>
      </c>
      <c r="P177" s="12">
        <f t="shared" si="5"/>
        <v>2</v>
      </c>
      <c r="R177" s="23">
        <v>10</v>
      </c>
      <c r="S177" s="22" t="str">
        <f>Annexe1!D175</f>
        <v>besoin de stabilité psychologique et spirituelle</v>
      </c>
      <c r="T177" s="22" t="str">
        <f>Annexe1!E175</f>
        <v>ne plus se battre pour exister / vivre de l'instabilité</v>
      </c>
      <c r="Z177" s="3" t="s">
        <v>77</v>
      </c>
      <c r="AA177" s="3" t="s">
        <v>187</v>
      </c>
      <c r="AB177" s="4">
        <v>40</v>
      </c>
      <c r="AC177" s="4">
        <v>1740</v>
      </c>
    </row>
    <row r="178" spans="5:29" ht="14.25" customHeight="1" x14ac:dyDescent="0.25">
      <c r="E178" s="17">
        <v>2</v>
      </c>
      <c r="F178" s="18">
        <v>10</v>
      </c>
      <c r="G178" s="11">
        <f t="shared" si="4"/>
        <v>3</v>
      </c>
      <c r="H178" s="12">
        <v>16</v>
      </c>
      <c r="I178" s="12">
        <v>1</v>
      </c>
      <c r="J178" s="30">
        <v>10</v>
      </c>
      <c r="K178" s="30">
        <v>-6</v>
      </c>
      <c r="L178" s="11">
        <v>16</v>
      </c>
      <c r="M178" s="12">
        <v>1</v>
      </c>
      <c r="N178" s="30">
        <v>12</v>
      </c>
      <c r="O178" s="30">
        <v>-4</v>
      </c>
      <c r="P178" s="12">
        <f t="shared" si="5"/>
        <v>3</v>
      </c>
      <c r="R178" s="23">
        <v>10</v>
      </c>
      <c r="S178" s="22" t="str">
        <f>Annexe1!D176</f>
        <v>besoin de se remettre en question / besoin d'amour</v>
      </c>
      <c r="T178" s="22" t="str">
        <f>Annexe1!E176</f>
        <v>se sentir sans défense / en manque d'amour</v>
      </c>
      <c r="Z178" s="3" t="s">
        <v>77</v>
      </c>
      <c r="AA178" s="3" t="s">
        <v>187</v>
      </c>
      <c r="AB178" s="4">
        <v>40</v>
      </c>
      <c r="AC178" s="4">
        <v>1750</v>
      </c>
    </row>
    <row r="179" spans="5:29" ht="14.25" customHeight="1" x14ac:dyDescent="0.25">
      <c r="E179" s="17">
        <v>2</v>
      </c>
      <c r="F179" s="18">
        <v>11</v>
      </c>
      <c r="G179" s="11">
        <f t="shared" si="4"/>
        <v>0</v>
      </c>
      <c r="H179" s="12">
        <v>2</v>
      </c>
      <c r="I179" s="12">
        <v>4</v>
      </c>
      <c r="J179" s="30">
        <v>7</v>
      </c>
      <c r="K179" s="30">
        <v>5</v>
      </c>
      <c r="L179" s="11">
        <v>7</v>
      </c>
      <c r="M179" s="12">
        <v>4</v>
      </c>
      <c r="N179" s="30">
        <v>8</v>
      </c>
      <c r="O179" s="30">
        <v>1</v>
      </c>
      <c r="P179" s="12">
        <f t="shared" si="5"/>
        <v>1</v>
      </c>
      <c r="R179" s="23">
        <v>11</v>
      </c>
      <c r="S179" s="22" t="str">
        <f>Annexe1!D177</f>
        <v>besoin d'avoir sa place sur Terre / besoin d'être utile</v>
      </c>
      <c r="T179" s="22" t="str">
        <f>Annexe1!E177</f>
        <v>sentiment d'être inutile ou pas au bon endroit / pas à sa juste place</v>
      </c>
      <c r="Z179" s="3" t="s">
        <v>87</v>
      </c>
      <c r="AA179" s="3" t="s">
        <v>187</v>
      </c>
      <c r="AB179" s="4">
        <v>41</v>
      </c>
      <c r="AC179" s="4">
        <v>1760</v>
      </c>
    </row>
    <row r="180" spans="5:29" ht="14.25" customHeight="1" x14ac:dyDescent="0.25">
      <c r="E180" s="17">
        <v>2</v>
      </c>
      <c r="F180" s="18">
        <v>11</v>
      </c>
      <c r="G180" s="11">
        <f t="shared" si="4"/>
        <v>1</v>
      </c>
      <c r="H180" s="12">
        <v>3</v>
      </c>
      <c r="I180" s="12">
        <v>4</v>
      </c>
      <c r="J180" s="30">
        <v>9</v>
      </c>
      <c r="K180" s="30">
        <v>6</v>
      </c>
      <c r="L180" s="11">
        <v>17</v>
      </c>
      <c r="M180" s="12">
        <v>1</v>
      </c>
      <c r="N180" s="30">
        <v>6</v>
      </c>
      <c r="O180" s="30">
        <v>-11</v>
      </c>
      <c r="P180" s="12">
        <f t="shared" si="5"/>
        <v>3</v>
      </c>
      <c r="R180" s="23">
        <v>11</v>
      </c>
      <c r="S180" s="22" t="str">
        <f>Annexe1!D178</f>
        <v>besoin d'endurer pour avoir sa place</v>
      </c>
      <c r="T180" s="22" t="str">
        <f>Annexe1!E178</f>
        <v>peur de se mettre des charges / se sentir vide à l'intérieur</v>
      </c>
      <c r="Z180" s="3" t="s">
        <v>87</v>
      </c>
      <c r="AA180" s="3" t="s">
        <v>187</v>
      </c>
      <c r="AB180" s="4">
        <v>41</v>
      </c>
      <c r="AC180" s="4">
        <v>1770</v>
      </c>
    </row>
    <row r="181" spans="5:29" ht="14.25" customHeight="1" x14ac:dyDescent="0.25">
      <c r="E181" s="17">
        <v>2</v>
      </c>
      <c r="F181" s="18">
        <v>12</v>
      </c>
      <c r="G181" s="11">
        <f t="shared" si="4"/>
        <v>1</v>
      </c>
      <c r="H181" s="12">
        <v>-6</v>
      </c>
      <c r="I181" s="12">
        <v>5</v>
      </c>
      <c r="J181" s="30">
        <v>-10</v>
      </c>
      <c r="K181" s="30">
        <v>-4</v>
      </c>
      <c r="L181" s="11">
        <v>21</v>
      </c>
      <c r="M181" s="12">
        <v>1</v>
      </c>
      <c r="N181" s="30">
        <v>14</v>
      </c>
      <c r="O181" s="30">
        <v>-7</v>
      </c>
      <c r="P181" s="12">
        <f t="shared" si="5"/>
        <v>4</v>
      </c>
      <c r="R181" s="23">
        <v>12</v>
      </c>
      <c r="S181" s="22" t="str">
        <f>Annexe1!D179</f>
        <v>besoin de créer pour montrer son individualité / besoin d'être le centre de l'univers</v>
      </c>
      <c r="T181" s="22" t="str">
        <f>Annexe1!E179</f>
        <v>se laisser vivre / ne rien imposer aux autres</v>
      </c>
      <c r="Z181" s="3" t="s">
        <v>95</v>
      </c>
      <c r="AA181" s="3" t="s">
        <v>187</v>
      </c>
      <c r="AB181" s="4">
        <v>42</v>
      </c>
      <c r="AC181" s="4">
        <v>1780</v>
      </c>
    </row>
    <row r="182" spans="5:29" ht="14.25" customHeight="1" x14ac:dyDescent="0.25">
      <c r="E182" s="17">
        <v>2</v>
      </c>
      <c r="F182" s="18">
        <v>12</v>
      </c>
      <c r="G182" s="11">
        <f t="shared" si="4"/>
        <v>0</v>
      </c>
      <c r="H182" s="12">
        <v>-1</v>
      </c>
      <c r="I182" s="12">
        <v>0</v>
      </c>
      <c r="J182" s="30">
        <v>5</v>
      </c>
      <c r="K182" s="30">
        <v>6</v>
      </c>
      <c r="L182" s="11">
        <v>11</v>
      </c>
      <c r="M182" s="12">
        <v>2</v>
      </c>
      <c r="N182" s="30">
        <v>11</v>
      </c>
      <c r="O182" s="30">
        <v>0</v>
      </c>
      <c r="P182" s="12">
        <f t="shared" si="5"/>
        <v>2</v>
      </c>
      <c r="R182" s="23">
        <v>12</v>
      </c>
      <c r="S182" s="22" t="str">
        <f>Annexe1!D180</f>
        <v>besoin de répondre à ses attentes / besoin de combler ses besoins</v>
      </c>
      <c r="T182" s="22" t="str">
        <f>Annexe1!E180</f>
        <v>n'agir que si l'on est sûr de son choix</v>
      </c>
      <c r="Z182" s="3" t="s">
        <v>95</v>
      </c>
      <c r="AA182" s="3" t="s">
        <v>187</v>
      </c>
      <c r="AB182" s="4">
        <v>42</v>
      </c>
      <c r="AC182" s="4">
        <v>1790</v>
      </c>
    </row>
    <row r="183" spans="5:29" ht="14.25" customHeight="1" x14ac:dyDescent="0.25">
      <c r="E183" s="17">
        <v>2</v>
      </c>
      <c r="F183" s="18">
        <v>13</v>
      </c>
      <c r="G183" s="11">
        <f t="shared" si="4"/>
        <v>1</v>
      </c>
      <c r="H183" s="12">
        <v>3</v>
      </c>
      <c r="I183" s="12">
        <v>4</v>
      </c>
      <c r="J183" s="30">
        <v>6</v>
      </c>
      <c r="K183" s="30">
        <v>3</v>
      </c>
      <c r="L183" s="11">
        <v>8</v>
      </c>
      <c r="M183" s="12">
        <v>4</v>
      </c>
      <c r="N183" s="30">
        <v>9</v>
      </c>
      <c r="O183" s="30">
        <v>1</v>
      </c>
      <c r="P183" s="12">
        <f t="shared" si="5"/>
        <v>2</v>
      </c>
      <c r="R183" s="23">
        <v>13</v>
      </c>
      <c r="S183" s="22" t="str">
        <f>Annexe1!D181</f>
        <v>besoin d'être dur avec soi / sentiment que la vie est dure</v>
      </c>
      <c r="T183" s="22" t="str">
        <f>Annexe1!E181</f>
        <v>ne pas pouvoir s'aimer soi-même</v>
      </c>
      <c r="Z183" s="3" t="s">
        <v>110</v>
      </c>
      <c r="AA183" s="3" t="s">
        <v>187</v>
      </c>
      <c r="AB183" s="4">
        <v>43</v>
      </c>
      <c r="AC183" s="4">
        <v>1800</v>
      </c>
    </row>
    <row r="184" spans="5:29" ht="14.25" customHeight="1" x14ac:dyDescent="0.25">
      <c r="E184" s="17">
        <v>2</v>
      </c>
      <c r="F184" s="18">
        <v>13</v>
      </c>
      <c r="G184" s="11">
        <f t="shared" si="4"/>
        <v>3</v>
      </c>
      <c r="H184" s="12">
        <v>16</v>
      </c>
      <c r="I184" s="12">
        <v>1</v>
      </c>
      <c r="J184" s="30">
        <v>10</v>
      </c>
      <c r="K184" s="30">
        <v>-6</v>
      </c>
      <c r="L184" s="11">
        <v>-11</v>
      </c>
      <c r="M184" s="12">
        <v>1</v>
      </c>
      <c r="N184" s="30">
        <v>-10</v>
      </c>
      <c r="O184" s="30">
        <v>1</v>
      </c>
      <c r="P184" s="12">
        <f t="shared" si="5"/>
        <v>2</v>
      </c>
      <c r="R184" s="23">
        <v>13</v>
      </c>
      <c r="S184" s="22" t="str">
        <f>Annexe1!D182</f>
        <v>besoin d'être soutenu par l'univers / besoin d'une remise en ordre intérieure</v>
      </c>
      <c r="T184" s="22" t="str">
        <f>Annexe1!E182</f>
        <v>se sentir dévalorisé / pas soutenu par l'univers</v>
      </c>
      <c r="Z184" s="3" t="s">
        <v>110</v>
      </c>
      <c r="AA184" s="3" t="s">
        <v>187</v>
      </c>
      <c r="AB184" s="4">
        <v>43</v>
      </c>
      <c r="AC184" s="4">
        <v>1810</v>
      </c>
    </row>
    <row r="185" spans="5:29" ht="14.25" customHeight="1" x14ac:dyDescent="0.25">
      <c r="E185" s="17">
        <v>2</v>
      </c>
      <c r="F185" s="18">
        <v>14</v>
      </c>
      <c r="G185" s="11">
        <f t="shared" si="4"/>
        <v>0</v>
      </c>
      <c r="H185" s="12">
        <v>0</v>
      </c>
      <c r="I185" s="12">
        <v>0</v>
      </c>
      <c r="J185" s="30">
        <v>14</v>
      </c>
      <c r="K185" s="30">
        <v>14</v>
      </c>
      <c r="L185" s="11">
        <v>13</v>
      </c>
      <c r="M185" s="12">
        <v>4</v>
      </c>
      <c r="N185" s="30">
        <v>15</v>
      </c>
      <c r="O185" s="30">
        <v>2</v>
      </c>
      <c r="P185" s="12">
        <f t="shared" si="5"/>
        <v>3</v>
      </c>
      <c r="R185" s="23">
        <v>14</v>
      </c>
      <c r="S185" s="22" t="str">
        <f>Annexe1!D183</f>
        <v>besoin de créer une famille d'âme / besoin de combler un vide par le spirituel</v>
      </c>
      <c r="T185" s="22" t="str">
        <f>Annexe1!E183</f>
        <v>ne pas écouter son âme / incarnation difficile / liens coupés avec la famille terrestre</v>
      </c>
      <c r="Z185" s="3" t="s">
        <v>121</v>
      </c>
      <c r="AA185" s="3" t="s">
        <v>201</v>
      </c>
      <c r="AB185" s="4">
        <v>44</v>
      </c>
      <c r="AC185" s="4">
        <v>1820</v>
      </c>
    </row>
    <row r="186" spans="5:29" ht="14.25" customHeight="1" x14ac:dyDescent="0.25">
      <c r="E186" s="17">
        <v>2</v>
      </c>
      <c r="F186" s="18">
        <v>14</v>
      </c>
      <c r="G186" s="11">
        <f t="shared" si="4"/>
        <v>5</v>
      </c>
      <c r="H186" s="12">
        <v>25</v>
      </c>
      <c r="I186" s="12">
        <v>1</v>
      </c>
      <c r="J186" s="30">
        <v>17</v>
      </c>
      <c r="K186" s="30">
        <v>-8</v>
      </c>
      <c r="L186" s="11">
        <v>28</v>
      </c>
      <c r="M186" s="12">
        <v>1</v>
      </c>
      <c r="N186" s="30">
        <v>19</v>
      </c>
      <c r="O186" s="30">
        <v>-9</v>
      </c>
      <c r="P186" s="12">
        <f t="shared" si="5"/>
        <v>6</v>
      </c>
      <c r="R186" s="23">
        <v>14</v>
      </c>
      <c r="S186" s="22" t="str">
        <f>Annexe1!D184</f>
        <v>besoin de se poser et de créer des liens sociaux pour se sentir compris</v>
      </c>
      <c r="T186" s="22" t="str">
        <f>Annexe1!E184</f>
        <v>sentiment d'être un étranger pour sa famille / incompréhension / insécurité chronique</v>
      </c>
      <c r="Z186" s="3" t="s">
        <v>121</v>
      </c>
      <c r="AA186" s="3" t="s">
        <v>201</v>
      </c>
      <c r="AB186" s="4">
        <v>44</v>
      </c>
      <c r="AC186" s="4">
        <v>1830</v>
      </c>
    </row>
    <row r="187" spans="5:29" ht="14.25" customHeight="1" x14ac:dyDescent="0.25">
      <c r="E187" s="17">
        <v>2</v>
      </c>
      <c r="F187" s="18">
        <v>15</v>
      </c>
      <c r="G187" s="11">
        <f t="shared" si="4"/>
        <v>6</v>
      </c>
      <c r="H187" s="12">
        <v>29</v>
      </c>
      <c r="I187" s="12">
        <v>1</v>
      </c>
      <c r="J187" s="30">
        <v>20</v>
      </c>
      <c r="K187" s="30">
        <v>-9</v>
      </c>
      <c r="L187" s="11">
        <v>12</v>
      </c>
      <c r="M187" s="12">
        <v>2</v>
      </c>
      <c r="N187" s="30">
        <v>12</v>
      </c>
      <c r="O187" s="30">
        <v>0</v>
      </c>
      <c r="P187" s="12">
        <f t="shared" si="5"/>
        <v>2</v>
      </c>
      <c r="R187" s="23">
        <v>15</v>
      </c>
      <c r="S187" s="22" t="str">
        <f>Annexe1!D185</f>
        <v>besoin de se confronter à la mort</v>
      </c>
      <c r="T187" s="22" t="str">
        <f>Annexe1!E185</f>
        <v xml:space="preserve">ne pas écouter son instinct de survie </v>
      </c>
      <c r="Z187" s="3" t="s">
        <v>125</v>
      </c>
      <c r="AA187" s="3" t="s">
        <v>201</v>
      </c>
      <c r="AB187" s="4">
        <v>45</v>
      </c>
      <c r="AC187" s="4">
        <v>1840</v>
      </c>
    </row>
    <row r="188" spans="5:29" ht="14.25" customHeight="1" x14ac:dyDescent="0.25">
      <c r="E188" s="17">
        <v>2</v>
      </c>
      <c r="F188" s="18">
        <v>15</v>
      </c>
      <c r="G188" s="11">
        <f t="shared" si="4"/>
        <v>4</v>
      </c>
      <c r="H188" s="12">
        <v>-18</v>
      </c>
      <c r="I188" s="12">
        <v>1</v>
      </c>
      <c r="J188" s="30">
        <v>-9</v>
      </c>
      <c r="K188" s="30">
        <v>9</v>
      </c>
      <c r="L188" s="11">
        <v>-11</v>
      </c>
      <c r="M188" s="12">
        <v>1</v>
      </c>
      <c r="N188" s="30">
        <v>-10</v>
      </c>
      <c r="O188" s="30">
        <v>1</v>
      </c>
      <c r="P188" s="12">
        <f t="shared" si="5"/>
        <v>2</v>
      </c>
      <c r="R188" s="23">
        <v>15</v>
      </c>
      <c r="S188" s="22" t="str">
        <f>Annexe1!D186</f>
        <v>besoin de trouver l'âme sœur / besoin de réaliser ses rêves</v>
      </c>
      <c r="T188" s="22" t="str">
        <f>Annexe1!E186</f>
        <v>réprimer ou être coupé de son enfant intérieur / être un enfant non désiré</v>
      </c>
      <c r="Z188" s="3" t="s">
        <v>125</v>
      </c>
      <c r="AA188" s="3" t="s">
        <v>201</v>
      </c>
      <c r="AB188" s="4">
        <v>45</v>
      </c>
      <c r="AC188" s="4">
        <v>1850</v>
      </c>
    </row>
    <row r="189" spans="5:29" ht="14.25" customHeight="1" x14ac:dyDescent="0.25">
      <c r="E189" s="17">
        <v>3</v>
      </c>
      <c r="F189" s="18">
        <v>1</v>
      </c>
      <c r="G189" s="11">
        <f t="shared" si="4"/>
        <v>2</v>
      </c>
      <c r="H189" s="12">
        <v>10</v>
      </c>
      <c r="I189" s="12">
        <v>1</v>
      </c>
      <c r="J189" s="30">
        <v>6</v>
      </c>
      <c r="K189" s="30">
        <v>-4</v>
      </c>
      <c r="L189" s="11">
        <v>6</v>
      </c>
      <c r="M189" s="12">
        <v>2</v>
      </c>
      <c r="N189" s="30">
        <v>6</v>
      </c>
      <c r="O189" s="30">
        <v>0</v>
      </c>
      <c r="P189" s="12">
        <f t="shared" si="5"/>
        <v>1</v>
      </c>
      <c r="R189" s="23">
        <v>1</v>
      </c>
      <c r="S189" s="22" t="str">
        <f>Annexe1!D187</f>
        <v>besoin d'intégrer ou de digérer une expérience</v>
      </c>
      <c r="T189" s="22" t="str">
        <f>Annexe1!E187</f>
        <v>se fermer à ce qui vient de l'extérieur</v>
      </c>
      <c r="Z189" s="3" t="s">
        <v>9</v>
      </c>
      <c r="AA189" s="3" t="s">
        <v>201</v>
      </c>
      <c r="AB189" s="4">
        <v>46</v>
      </c>
      <c r="AC189" s="4">
        <v>1860</v>
      </c>
    </row>
    <row r="190" spans="5:29" ht="14.25" customHeight="1" x14ac:dyDescent="0.25">
      <c r="E190" s="17">
        <v>3</v>
      </c>
      <c r="F190" s="18">
        <v>1</v>
      </c>
      <c r="G190" s="11">
        <f t="shared" si="4"/>
        <v>0</v>
      </c>
      <c r="H190" s="12">
        <v>2</v>
      </c>
      <c r="I190" s="12">
        <v>4</v>
      </c>
      <c r="J190" s="30">
        <v>-4</v>
      </c>
      <c r="K190" s="30">
        <v>-6</v>
      </c>
      <c r="L190" s="11">
        <v>11</v>
      </c>
      <c r="M190" s="12">
        <v>2</v>
      </c>
      <c r="N190" s="30">
        <v>11</v>
      </c>
      <c r="O190" s="30">
        <v>0</v>
      </c>
      <c r="P190" s="12">
        <f t="shared" si="5"/>
        <v>2</v>
      </c>
      <c r="R190" s="23">
        <v>1</v>
      </c>
      <c r="S190" s="22" t="str">
        <f>Annexe1!D188</f>
        <v>besoin de sécurité et de stabilité / besoin de tout assumer</v>
      </c>
      <c r="T190" s="22" t="str">
        <f>Annexe1!E188</f>
        <v>manque ou perte d'enthousiasme</v>
      </c>
      <c r="Z190" s="3" t="s">
        <v>9</v>
      </c>
      <c r="AA190" s="3" t="s">
        <v>201</v>
      </c>
      <c r="AB190" s="4">
        <v>46</v>
      </c>
      <c r="AC190" s="4">
        <v>1870</v>
      </c>
    </row>
    <row r="191" spans="5:29" ht="14.25" customHeight="1" x14ac:dyDescent="0.25">
      <c r="E191" s="17">
        <v>3</v>
      </c>
      <c r="F191" s="18">
        <v>2</v>
      </c>
      <c r="G191" s="11">
        <f t="shared" si="4"/>
        <v>1</v>
      </c>
      <c r="H191" s="12">
        <v>7</v>
      </c>
      <c r="I191" s="12">
        <v>4</v>
      </c>
      <c r="J191" s="30">
        <v>13</v>
      </c>
      <c r="K191" s="30">
        <v>6</v>
      </c>
      <c r="L191" s="11">
        <v>4</v>
      </c>
      <c r="M191" s="12">
        <v>4</v>
      </c>
      <c r="N191" s="30">
        <v>14</v>
      </c>
      <c r="O191" s="30">
        <v>10</v>
      </c>
      <c r="P191" s="12">
        <f t="shared" si="5"/>
        <v>1</v>
      </c>
      <c r="R191" s="23">
        <v>2</v>
      </c>
      <c r="S191" s="22" t="str">
        <f>Annexe1!D189</f>
        <v>besoin d'exprimer sa différence / besoin d'assumer son existence</v>
      </c>
      <c r="T191" s="22" t="str">
        <f>Annexe1!E189</f>
        <v>perte du sens de la vie / se retrouver seul dans la voie choisie</v>
      </c>
      <c r="Z191" s="3" t="s">
        <v>20</v>
      </c>
      <c r="AA191" s="3" t="s">
        <v>201</v>
      </c>
      <c r="AB191" s="4">
        <v>47</v>
      </c>
      <c r="AC191" s="4">
        <v>1880</v>
      </c>
    </row>
    <row r="192" spans="5:29" ht="14.25" customHeight="1" x14ac:dyDescent="0.25">
      <c r="E192" s="17">
        <v>3</v>
      </c>
      <c r="F192" s="18">
        <v>2</v>
      </c>
      <c r="G192" s="11">
        <f t="shared" si="4"/>
        <v>0</v>
      </c>
      <c r="H192" s="12">
        <v>-1</v>
      </c>
      <c r="I192" s="12">
        <v>0</v>
      </c>
      <c r="J192" s="30">
        <v>-6</v>
      </c>
      <c r="K192" s="30">
        <v>-5</v>
      </c>
      <c r="L192" s="11">
        <v>3</v>
      </c>
      <c r="M192" s="12">
        <v>4</v>
      </c>
      <c r="N192" s="30">
        <v>-7</v>
      </c>
      <c r="O192" s="30">
        <v>-10</v>
      </c>
      <c r="P192" s="12">
        <f t="shared" si="5"/>
        <v>1</v>
      </c>
      <c r="R192" s="23">
        <v>2</v>
      </c>
      <c r="S192" s="22" t="str">
        <f>Annexe1!D190</f>
        <v>besoin d'avoir une base solide / besoin de réaliser concrètement</v>
      </c>
      <c r="T192" s="22" t="str">
        <f>Annexe1!E190</f>
        <v>instabilité / insécurité chronique / difficulté de passer à l'étape de réalisation</v>
      </c>
      <c r="Z192" s="3" t="s">
        <v>20</v>
      </c>
      <c r="AA192" s="3" t="s">
        <v>201</v>
      </c>
      <c r="AB192" s="4">
        <v>47</v>
      </c>
      <c r="AC192" s="4">
        <v>1890</v>
      </c>
    </row>
    <row r="193" spans="5:29" ht="14.25" customHeight="1" x14ac:dyDescent="0.25">
      <c r="E193" s="17">
        <v>3</v>
      </c>
      <c r="F193" s="18">
        <v>3</v>
      </c>
      <c r="G193" s="11">
        <f t="shared" si="4"/>
        <v>1</v>
      </c>
      <c r="H193" s="12">
        <v>7</v>
      </c>
      <c r="I193" s="12">
        <v>4</v>
      </c>
      <c r="J193" s="30">
        <v>10</v>
      </c>
      <c r="K193" s="30">
        <v>3</v>
      </c>
      <c r="L193" s="11">
        <v>5</v>
      </c>
      <c r="M193" s="12">
        <v>4</v>
      </c>
      <c r="N193" s="30">
        <v>11</v>
      </c>
      <c r="O193" s="30">
        <v>6</v>
      </c>
      <c r="P193" s="12">
        <f t="shared" si="5"/>
        <v>1</v>
      </c>
      <c r="R193" s="23">
        <v>3</v>
      </c>
      <c r="S193" s="22" t="str">
        <f>Annexe1!D191</f>
        <v>besoin d'exprimer sa créativité / besoin de transmettre ses connaissances</v>
      </c>
      <c r="T193" s="22" t="str">
        <f>Annexe1!E191</f>
        <v>solitude / potentiel de créativité non exprimé ou réprimé</v>
      </c>
      <c r="Z193" s="3" t="s">
        <v>22</v>
      </c>
      <c r="AA193" s="3" t="s">
        <v>201</v>
      </c>
      <c r="AB193" s="4">
        <v>48</v>
      </c>
      <c r="AC193" s="4">
        <v>1900</v>
      </c>
    </row>
    <row r="194" spans="5:29" ht="14.25" customHeight="1" x14ac:dyDescent="0.25">
      <c r="E194" s="17">
        <v>3</v>
      </c>
      <c r="F194" s="18">
        <v>3</v>
      </c>
      <c r="G194" s="11">
        <f t="shared" si="4"/>
        <v>0</v>
      </c>
      <c r="H194" s="12">
        <v>-1</v>
      </c>
      <c r="I194" s="12">
        <v>0</v>
      </c>
      <c r="J194" s="30">
        <v>8</v>
      </c>
      <c r="K194" s="30">
        <v>9</v>
      </c>
      <c r="L194" s="11">
        <v>4</v>
      </c>
      <c r="M194" s="12">
        <v>4</v>
      </c>
      <c r="N194" s="30">
        <v>10</v>
      </c>
      <c r="O194" s="30">
        <v>6</v>
      </c>
      <c r="P194" s="12">
        <f t="shared" si="5"/>
        <v>1</v>
      </c>
      <c r="R194" s="23">
        <v>3</v>
      </c>
      <c r="S194" s="22" t="str">
        <f>Annexe1!D192</f>
        <v>besoin de concrétiser dans la matière et d'aller de l'avant</v>
      </c>
      <c r="T194" s="22" t="str">
        <f>Annexe1!E192</f>
        <v>être partagé dans des choix de vie et reporter son action à plus tard / procrastination</v>
      </c>
      <c r="Z194" s="3" t="s">
        <v>22</v>
      </c>
      <c r="AA194" s="3" t="s">
        <v>201</v>
      </c>
      <c r="AB194" s="4">
        <v>48</v>
      </c>
      <c r="AC194" s="4">
        <v>1910</v>
      </c>
    </row>
    <row r="195" spans="5:29" ht="14.25" customHeight="1" x14ac:dyDescent="0.25">
      <c r="E195" s="17">
        <v>3</v>
      </c>
      <c r="F195" s="18">
        <v>4</v>
      </c>
      <c r="G195" s="11">
        <f t="shared" si="4"/>
        <v>3</v>
      </c>
      <c r="H195" s="12">
        <v>-17</v>
      </c>
      <c r="I195" s="12">
        <v>1</v>
      </c>
      <c r="J195" s="30">
        <v>-12</v>
      </c>
      <c r="K195" s="30">
        <v>5</v>
      </c>
      <c r="L195" s="11">
        <v>-14</v>
      </c>
      <c r="M195" s="12">
        <v>2</v>
      </c>
      <c r="N195" s="30">
        <v>-14</v>
      </c>
      <c r="O195" s="30">
        <v>0</v>
      </c>
      <c r="P195" s="12">
        <f t="shared" si="5"/>
        <v>3</v>
      </c>
      <c r="R195" s="23">
        <v>4</v>
      </c>
      <c r="S195" s="22" t="str">
        <f>Annexe1!D193</f>
        <v>besoin de trouver sa place sur Terre</v>
      </c>
      <c r="T195" s="22" t="str">
        <f>Annexe1!E193</f>
        <v>subir une autorité injuste / vivre par procuration (par ex. jumeau mort-né)</v>
      </c>
      <c r="Z195" s="3" t="s">
        <v>24</v>
      </c>
      <c r="AA195" s="3" t="s">
        <v>201</v>
      </c>
      <c r="AB195" s="4">
        <v>49</v>
      </c>
      <c r="AC195" s="4">
        <v>1920</v>
      </c>
    </row>
    <row r="196" spans="5:29" ht="14.25" customHeight="1" x14ac:dyDescent="0.25">
      <c r="E196" s="17">
        <v>3</v>
      </c>
      <c r="F196" s="18">
        <v>4</v>
      </c>
      <c r="G196" s="11">
        <f t="shared" si="4"/>
        <v>1</v>
      </c>
      <c r="H196" s="12">
        <v>-3</v>
      </c>
      <c r="I196" s="12">
        <v>5</v>
      </c>
      <c r="J196" s="30">
        <v>8</v>
      </c>
      <c r="K196" s="30">
        <v>11</v>
      </c>
      <c r="L196" s="11">
        <v>9</v>
      </c>
      <c r="M196" s="12">
        <v>2</v>
      </c>
      <c r="N196" s="30">
        <v>9</v>
      </c>
      <c r="O196" s="30">
        <v>0</v>
      </c>
      <c r="P196" s="12">
        <f t="shared" si="5"/>
        <v>2</v>
      </c>
      <c r="R196" s="23">
        <v>4</v>
      </c>
      <c r="S196" s="22" t="str">
        <f>Annexe1!D194</f>
        <v>besoin d'agir pour avoir sa place sur Terre / pour sentir vivant</v>
      </c>
      <c r="T196" s="22" t="str">
        <f>Annexe1!E194</f>
        <v xml:space="preserve">abandonner ou renoncer si ce n'est pas juste </v>
      </c>
      <c r="Z196" s="3" t="s">
        <v>24</v>
      </c>
      <c r="AA196" s="3" t="s">
        <v>201</v>
      </c>
      <c r="AB196" s="4">
        <v>49</v>
      </c>
      <c r="AC196" s="4">
        <v>1930</v>
      </c>
    </row>
    <row r="197" spans="5:29" ht="14.25" customHeight="1" x14ac:dyDescent="0.25">
      <c r="E197" s="17">
        <v>3</v>
      </c>
      <c r="F197" s="18">
        <v>5</v>
      </c>
      <c r="G197" s="11">
        <f t="shared" ref="G197:G218" si="6">ABS(ROUND(H197/5,0))</f>
        <v>3</v>
      </c>
      <c r="H197" s="12">
        <v>-14</v>
      </c>
      <c r="I197" s="12">
        <v>1</v>
      </c>
      <c r="J197" s="30">
        <v>-6</v>
      </c>
      <c r="K197" s="30">
        <v>8</v>
      </c>
      <c r="L197" s="11">
        <v>6</v>
      </c>
      <c r="M197" s="12">
        <v>1</v>
      </c>
      <c r="N197" s="30">
        <v>3</v>
      </c>
      <c r="O197" s="30">
        <v>-3</v>
      </c>
      <c r="P197" s="12">
        <f t="shared" ref="P197:P218" si="7">ABS(ROUND(L197/5,0))</f>
        <v>1</v>
      </c>
      <c r="R197" s="23">
        <v>5</v>
      </c>
      <c r="S197" s="22" t="str">
        <f>Annexe1!D195</f>
        <v>Besoin de recevoir / besoin de célébrer la vie</v>
      </c>
      <c r="T197" s="22" t="str">
        <f>Annexe1!E195</f>
        <v>sentiment de ne pas recevoir / ingratitude</v>
      </c>
      <c r="Z197" s="3" t="s">
        <v>27</v>
      </c>
      <c r="AA197" s="3" t="s">
        <v>215</v>
      </c>
      <c r="AB197" s="4">
        <v>50</v>
      </c>
      <c r="AC197" s="4">
        <v>1940</v>
      </c>
    </row>
    <row r="198" spans="5:29" ht="14.25" customHeight="1" x14ac:dyDescent="0.25">
      <c r="E198" s="17">
        <v>3</v>
      </c>
      <c r="F198" s="18">
        <v>5</v>
      </c>
      <c r="G198" s="11">
        <f t="shared" si="6"/>
        <v>1</v>
      </c>
      <c r="H198" s="12">
        <v>4</v>
      </c>
      <c r="I198" s="12">
        <v>4</v>
      </c>
      <c r="J198" s="30">
        <v>-4</v>
      </c>
      <c r="K198" s="30">
        <v>-8</v>
      </c>
      <c r="L198" s="11">
        <v>4</v>
      </c>
      <c r="M198" s="12">
        <v>4</v>
      </c>
      <c r="N198" s="30">
        <v>7</v>
      </c>
      <c r="O198" s="30">
        <v>3</v>
      </c>
      <c r="P198" s="12">
        <f t="shared" si="7"/>
        <v>1</v>
      </c>
      <c r="R198" s="23">
        <v>5</v>
      </c>
      <c r="S198" s="22" t="str">
        <f>Annexe1!D196</f>
        <v>besoin de changer de vie / besoin de se consacrer à quelque chose d'autre</v>
      </c>
      <c r="T198" s="22" t="str">
        <f>Annexe1!E196</f>
        <v>subir l'existence / encaisser / sentiment de ne pas être respecté</v>
      </c>
      <c r="Z198" s="3" t="s">
        <v>27</v>
      </c>
      <c r="AA198" s="3" t="s">
        <v>215</v>
      </c>
      <c r="AB198" s="4">
        <v>50</v>
      </c>
      <c r="AC198" s="4">
        <v>1950</v>
      </c>
    </row>
    <row r="199" spans="5:29" ht="14.25" customHeight="1" x14ac:dyDescent="0.25">
      <c r="E199" s="17">
        <v>3</v>
      </c>
      <c r="F199" s="18">
        <v>6</v>
      </c>
      <c r="G199" s="11">
        <f t="shared" si="6"/>
        <v>0</v>
      </c>
      <c r="H199" s="12">
        <v>2</v>
      </c>
      <c r="I199" s="12">
        <v>4</v>
      </c>
      <c r="J199" s="30">
        <v>14</v>
      </c>
      <c r="K199" s="30">
        <v>12</v>
      </c>
      <c r="L199" s="11">
        <v>-14</v>
      </c>
      <c r="M199" s="12">
        <v>5</v>
      </c>
      <c r="N199" s="30">
        <v>6</v>
      </c>
      <c r="O199" s="30">
        <v>20</v>
      </c>
      <c r="P199" s="12">
        <f t="shared" si="7"/>
        <v>3</v>
      </c>
      <c r="R199" s="23">
        <v>6</v>
      </c>
      <c r="S199" s="22" t="str">
        <f>Annexe1!D197</f>
        <v>besoin de changer son karma</v>
      </c>
      <c r="T199" s="22" t="str">
        <f>Annexe1!E197</f>
        <v>négativisme / subir le karma familial</v>
      </c>
      <c r="Z199" s="3" t="s">
        <v>32</v>
      </c>
      <c r="AA199" s="3" t="s">
        <v>216</v>
      </c>
      <c r="AB199" s="4">
        <v>51</v>
      </c>
      <c r="AC199" s="4">
        <v>1960</v>
      </c>
    </row>
    <row r="200" spans="5:29" ht="14.25" customHeight="1" x14ac:dyDescent="0.25">
      <c r="E200" s="17">
        <v>3</v>
      </c>
      <c r="F200" s="18">
        <v>6</v>
      </c>
      <c r="G200" s="11">
        <f t="shared" si="6"/>
        <v>1</v>
      </c>
      <c r="H200" s="12">
        <v>5</v>
      </c>
      <c r="I200" s="12">
        <v>4</v>
      </c>
      <c r="J200" s="30">
        <v>8</v>
      </c>
      <c r="K200" s="30">
        <v>3</v>
      </c>
      <c r="L200" s="11">
        <v>-10</v>
      </c>
      <c r="M200" s="12">
        <v>2</v>
      </c>
      <c r="N200" s="30">
        <v>-10</v>
      </c>
      <c r="O200" s="30">
        <v>0</v>
      </c>
      <c r="P200" s="12">
        <f t="shared" si="7"/>
        <v>2</v>
      </c>
      <c r="R200" s="23">
        <v>6</v>
      </c>
      <c r="S200" s="22" t="str">
        <f>Annexe1!D198</f>
        <v>besoin de participer à l'équilibre des polarités ou des forces</v>
      </c>
      <c r="T200" s="22" t="str">
        <f>Annexe1!E198</f>
        <v>impuissance face aux déséquilibres et aux injustices</v>
      </c>
      <c r="Z200" s="3" t="s">
        <v>32</v>
      </c>
      <c r="AA200" s="3" t="s">
        <v>216</v>
      </c>
      <c r="AB200" s="4">
        <v>51</v>
      </c>
      <c r="AC200" s="4">
        <v>1970</v>
      </c>
    </row>
    <row r="201" spans="5:29" ht="14.25" customHeight="1" x14ac:dyDescent="0.25">
      <c r="E201" s="17">
        <v>3</v>
      </c>
      <c r="F201" s="18">
        <v>7</v>
      </c>
      <c r="G201" s="11">
        <f t="shared" si="6"/>
        <v>0</v>
      </c>
      <c r="H201" s="12">
        <v>-1</v>
      </c>
      <c r="I201" s="12">
        <v>0</v>
      </c>
      <c r="J201" s="30">
        <v>4</v>
      </c>
      <c r="K201" s="30">
        <v>5</v>
      </c>
      <c r="L201" s="11">
        <v>-9</v>
      </c>
      <c r="M201" s="12">
        <v>2</v>
      </c>
      <c r="N201" s="30">
        <v>-9</v>
      </c>
      <c r="O201" s="30">
        <v>0</v>
      </c>
      <c r="P201" s="12">
        <f t="shared" si="7"/>
        <v>2</v>
      </c>
      <c r="R201" s="23">
        <v>7</v>
      </c>
      <c r="S201" s="22" t="str">
        <f>Annexe1!D199</f>
        <v>besoin de mettre en œuvre son idéal ou son idéologie</v>
      </c>
      <c r="T201" s="22" t="str">
        <f>Annexe1!E199</f>
        <v>se limiter volontairement ou se sentir limité</v>
      </c>
      <c r="Z201" s="3" t="s">
        <v>40</v>
      </c>
      <c r="AA201" s="3" t="s">
        <v>216</v>
      </c>
      <c r="AB201" s="4">
        <v>52</v>
      </c>
      <c r="AC201" s="4">
        <v>1980</v>
      </c>
    </row>
    <row r="202" spans="5:29" ht="14.25" customHeight="1" x14ac:dyDescent="0.25">
      <c r="E202" s="17">
        <v>3</v>
      </c>
      <c r="F202" s="18">
        <v>7</v>
      </c>
      <c r="G202" s="11">
        <f t="shared" si="6"/>
        <v>0</v>
      </c>
      <c r="H202" s="12">
        <v>2</v>
      </c>
      <c r="I202" s="12">
        <v>4</v>
      </c>
      <c r="J202" s="30">
        <v>6</v>
      </c>
      <c r="K202" s="30">
        <v>4</v>
      </c>
      <c r="L202" s="11">
        <v>9</v>
      </c>
      <c r="M202" s="12">
        <v>1</v>
      </c>
      <c r="N202" s="30">
        <v>7</v>
      </c>
      <c r="O202" s="30">
        <v>-2</v>
      </c>
      <c r="P202" s="12">
        <f t="shared" si="7"/>
        <v>2</v>
      </c>
      <c r="R202" s="23">
        <v>7</v>
      </c>
      <c r="S202" s="22" t="str">
        <f>Annexe1!D200</f>
        <v>besoin de faire de l'ordre pour diminuer les charges / besoin de reprendre le contrôle de sa vie</v>
      </c>
      <c r="T202" s="22" t="str">
        <f>Annexe1!E200</f>
        <v>subir les charges données par le collectif / limités par les peurs ancestrales</v>
      </c>
      <c r="Z202" s="3" t="s">
        <v>40</v>
      </c>
      <c r="AA202" s="3" t="s">
        <v>216</v>
      </c>
      <c r="AB202" s="4">
        <v>52</v>
      </c>
      <c r="AC202" s="4">
        <v>1990</v>
      </c>
    </row>
    <row r="203" spans="5:29" ht="14.25" customHeight="1" x14ac:dyDescent="0.25">
      <c r="E203" s="17">
        <v>3</v>
      </c>
      <c r="F203" s="18">
        <v>8</v>
      </c>
      <c r="G203" s="11">
        <f t="shared" si="6"/>
        <v>0</v>
      </c>
      <c r="H203" s="12">
        <v>0</v>
      </c>
      <c r="I203" s="12">
        <v>0</v>
      </c>
      <c r="J203" s="30">
        <v>7</v>
      </c>
      <c r="K203" s="30">
        <v>7</v>
      </c>
      <c r="L203" s="11">
        <v>8</v>
      </c>
      <c r="M203" s="12">
        <v>2</v>
      </c>
      <c r="N203" s="30">
        <v>8</v>
      </c>
      <c r="O203" s="30">
        <v>0</v>
      </c>
      <c r="P203" s="12">
        <f t="shared" si="7"/>
        <v>2</v>
      </c>
      <c r="R203" s="23">
        <v>8</v>
      </c>
      <c r="S203" s="22" t="str">
        <f>Annexe1!D201</f>
        <v>beoin de retrouver son centre et son calme</v>
      </c>
      <c r="T203" s="22" t="str">
        <f>Annexe1!E201</f>
        <v>submergé par la situation / manque de ressources / perte de moyens</v>
      </c>
      <c r="Z203" s="3" t="s">
        <v>146</v>
      </c>
      <c r="AA203" s="3" t="s">
        <v>216</v>
      </c>
      <c r="AB203" s="4">
        <v>53</v>
      </c>
      <c r="AC203" s="4">
        <v>2000</v>
      </c>
    </row>
    <row r="204" spans="5:29" ht="14.25" customHeight="1" x14ac:dyDescent="0.25">
      <c r="E204" s="17">
        <v>3</v>
      </c>
      <c r="F204" s="18">
        <v>8</v>
      </c>
      <c r="G204" s="11">
        <f t="shared" si="6"/>
        <v>0</v>
      </c>
      <c r="H204" s="12">
        <v>1</v>
      </c>
      <c r="I204" s="12">
        <v>0</v>
      </c>
      <c r="J204" s="30">
        <v>6</v>
      </c>
      <c r="K204" s="30">
        <v>5</v>
      </c>
      <c r="L204" s="11">
        <v>-5</v>
      </c>
      <c r="M204" s="12">
        <v>2</v>
      </c>
      <c r="N204" s="30">
        <v>-5</v>
      </c>
      <c r="O204" s="30">
        <v>0</v>
      </c>
      <c r="P204" s="12">
        <f t="shared" si="7"/>
        <v>1</v>
      </c>
      <c r="R204" s="23">
        <v>8</v>
      </c>
      <c r="S204" s="22" t="str">
        <f>Annexe1!D202</f>
        <v>besoin d'un espace de liberté</v>
      </c>
      <c r="T204" s="22" t="str">
        <f>Annexe1!E202</f>
        <v>liberté individuelle restreinte / espace de liberté limité</v>
      </c>
      <c r="Z204" s="3" t="s">
        <v>146</v>
      </c>
      <c r="AA204" s="3" t="s">
        <v>216</v>
      </c>
      <c r="AB204" s="4">
        <v>53</v>
      </c>
      <c r="AC204" s="4">
        <v>2010</v>
      </c>
    </row>
    <row r="205" spans="5:29" ht="14.25" customHeight="1" x14ac:dyDescent="0.25">
      <c r="E205" s="17">
        <v>3</v>
      </c>
      <c r="F205" s="18">
        <v>9</v>
      </c>
      <c r="G205" s="11">
        <f t="shared" si="6"/>
        <v>2</v>
      </c>
      <c r="H205" s="12">
        <v>-8</v>
      </c>
      <c r="I205" s="12">
        <v>1</v>
      </c>
      <c r="J205" s="30">
        <v>-5</v>
      </c>
      <c r="K205" s="30">
        <v>3</v>
      </c>
      <c r="L205" s="11">
        <v>-6</v>
      </c>
      <c r="M205" s="12">
        <v>2</v>
      </c>
      <c r="N205" s="30">
        <v>-6</v>
      </c>
      <c r="O205" s="30">
        <v>0</v>
      </c>
      <c r="P205" s="12">
        <f t="shared" si="7"/>
        <v>1</v>
      </c>
      <c r="R205" s="23">
        <v>9</v>
      </c>
      <c r="S205" s="22" t="str">
        <f>Annexe1!D203</f>
        <v>besoin de s'identifier à un rôle clair</v>
      </c>
      <c r="T205" s="22" t="str">
        <f>Annexe1!E203</f>
        <v>avoir mis une partie de soi de côté / sentiment d'inexister pour les autres</v>
      </c>
      <c r="Z205" s="3" t="s">
        <v>65</v>
      </c>
      <c r="AA205" s="3" t="s">
        <v>216</v>
      </c>
      <c r="AB205" s="4">
        <v>54</v>
      </c>
      <c r="AC205" s="4">
        <v>2020</v>
      </c>
    </row>
    <row r="206" spans="5:29" ht="14.25" customHeight="1" x14ac:dyDescent="0.25">
      <c r="E206" s="17">
        <v>3</v>
      </c>
      <c r="F206" s="18">
        <v>9</v>
      </c>
      <c r="G206" s="11">
        <f t="shared" si="6"/>
        <v>3</v>
      </c>
      <c r="H206" s="12">
        <v>14</v>
      </c>
      <c r="I206" s="12">
        <v>1</v>
      </c>
      <c r="J206" s="30">
        <v>12</v>
      </c>
      <c r="K206" s="30">
        <v>-2</v>
      </c>
      <c r="L206" s="11">
        <v>13</v>
      </c>
      <c r="M206" s="12">
        <v>2</v>
      </c>
      <c r="N206" s="30">
        <v>13</v>
      </c>
      <c r="O206" s="30">
        <v>0</v>
      </c>
      <c r="P206" s="12">
        <f t="shared" si="7"/>
        <v>3</v>
      </c>
      <c r="R206" s="23">
        <v>9</v>
      </c>
      <c r="S206" s="22" t="str">
        <f>Annexe1!D204</f>
        <v>besoin d'agir et de décider pour aller de l'avant / besoin de synchronicités</v>
      </c>
      <c r="T206" s="22" t="str">
        <f>Annexe1!E204</f>
        <v>ne pas voir les synchronicités qui se présentent / passer à côté</v>
      </c>
      <c r="Z206" s="6" t="s">
        <v>65</v>
      </c>
      <c r="AA206" s="6" t="s">
        <v>216</v>
      </c>
      <c r="AB206" s="4">
        <v>54</v>
      </c>
      <c r="AC206" s="4">
        <v>2030</v>
      </c>
    </row>
    <row r="207" spans="5:29" ht="14.25" customHeight="1" x14ac:dyDescent="0.25">
      <c r="E207" s="17">
        <v>3</v>
      </c>
      <c r="F207" s="18">
        <v>10</v>
      </c>
      <c r="G207" s="11">
        <f t="shared" si="6"/>
        <v>3</v>
      </c>
      <c r="H207" s="12">
        <v>-14</v>
      </c>
      <c r="I207" s="12">
        <v>5</v>
      </c>
      <c r="J207" s="30">
        <v>6</v>
      </c>
      <c r="K207" s="30">
        <v>20</v>
      </c>
      <c r="L207" s="11">
        <v>7</v>
      </c>
      <c r="M207" s="12">
        <v>2</v>
      </c>
      <c r="N207" s="30">
        <v>7</v>
      </c>
      <c r="O207" s="30">
        <v>0</v>
      </c>
      <c r="P207" s="12">
        <f t="shared" si="7"/>
        <v>1</v>
      </c>
      <c r="R207" s="23">
        <v>10</v>
      </c>
      <c r="S207" s="22" t="str">
        <f>Annexe1!D205</f>
        <v>besoin d'extérioriser pour se sentir vivant</v>
      </c>
      <c r="T207" s="22" t="str">
        <f>Annexe1!E205</f>
        <v>angoisse existentielle / repli sur soi / peur de la maladie / peur de mourir</v>
      </c>
      <c r="Z207" s="6" t="s">
        <v>77</v>
      </c>
      <c r="AA207" s="6" t="s">
        <v>216</v>
      </c>
      <c r="AB207" s="4">
        <v>55</v>
      </c>
      <c r="AC207" s="4">
        <v>2040</v>
      </c>
    </row>
    <row r="208" spans="5:29" ht="14.25" customHeight="1" x14ac:dyDescent="0.25">
      <c r="E208" s="17">
        <v>3</v>
      </c>
      <c r="F208" s="18">
        <v>10</v>
      </c>
      <c r="G208" s="11">
        <f t="shared" si="6"/>
        <v>1</v>
      </c>
      <c r="H208" s="12">
        <v>5</v>
      </c>
      <c r="I208" s="12">
        <v>4</v>
      </c>
      <c r="J208" s="30">
        <v>10</v>
      </c>
      <c r="K208" s="30">
        <v>5</v>
      </c>
      <c r="L208" s="11">
        <v>9</v>
      </c>
      <c r="M208" s="12">
        <v>4</v>
      </c>
      <c r="N208" s="30">
        <v>11</v>
      </c>
      <c r="O208" s="30">
        <v>2</v>
      </c>
      <c r="P208" s="12">
        <f t="shared" si="7"/>
        <v>2</v>
      </c>
      <c r="R208" s="23">
        <v>10</v>
      </c>
      <c r="S208" s="22" t="str">
        <f>Annexe1!D206</f>
        <v>besoin de retrouver son enfant intérieur / besoin de trouver l'âme sœur / besoin de se sentir accompagné</v>
      </c>
      <c r="T208" s="22" t="str">
        <f>Annexe1!E206</f>
        <v>coupé de son enfant intérieur / séparé de son âme sœur / perdu son innocence</v>
      </c>
      <c r="Z208" s="6" t="s">
        <v>77</v>
      </c>
      <c r="AA208" s="6" t="s">
        <v>216</v>
      </c>
      <c r="AB208" s="4">
        <v>55</v>
      </c>
      <c r="AC208" s="4">
        <v>2050</v>
      </c>
    </row>
    <row r="209" spans="5:29" ht="14.25" customHeight="1" x14ac:dyDescent="0.25">
      <c r="E209" s="17">
        <v>3</v>
      </c>
      <c r="F209" s="18">
        <v>11</v>
      </c>
      <c r="G209" s="11">
        <f t="shared" si="6"/>
        <v>1</v>
      </c>
      <c r="H209" s="12">
        <v>-5</v>
      </c>
      <c r="I209" s="12">
        <v>5</v>
      </c>
      <c r="J209" s="30">
        <v>5</v>
      </c>
      <c r="K209" s="30">
        <v>10</v>
      </c>
      <c r="L209" s="11">
        <v>4</v>
      </c>
      <c r="M209" s="12">
        <v>4</v>
      </c>
      <c r="N209" s="30">
        <v>6</v>
      </c>
      <c r="O209" s="30">
        <v>2</v>
      </c>
      <c r="P209" s="12">
        <f t="shared" si="7"/>
        <v>1</v>
      </c>
      <c r="R209" s="23">
        <v>11</v>
      </c>
      <c r="S209" s="22" t="str">
        <f>Annexe1!D207</f>
        <v>besoin de s'engager pleinement dans cette vie</v>
      </c>
      <c r="T209" s="22" t="str">
        <f>Annexe1!E207</f>
        <v>incarnation difficile / souffrance d'être dans un corps / peur de vivre / peur de souffrir</v>
      </c>
      <c r="Z209" s="6" t="s">
        <v>87</v>
      </c>
      <c r="AA209" s="3" t="s">
        <v>216</v>
      </c>
      <c r="AB209" s="4">
        <v>56</v>
      </c>
      <c r="AC209" s="4">
        <v>2060</v>
      </c>
    </row>
    <row r="210" spans="5:29" ht="14.25" customHeight="1" x14ac:dyDescent="0.25">
      <c r="E210" s="17">
        <v>3</v>
      </c>
      <c r="F210" s="18">
        <v>11</v>
      </c>
      <c r="G210" s="11">
        <f t="shared" si="6"/>
        <v>1</v>
      </c>
      <c r="H210" s="12">
        <v>4</v>
      </c>
      <c r="I210" s="12">
        <v>4</v>
      </c>
      <c r="J210" s="30">
        <v>8</v>
      </c>
      <c r="K210" s="30">
        <v>4</v>
      </c>
      <c r="L210" s="11">
        <v>9</v>
      </c>
      <c r="M210" s="12">
        <v>2</v>
      </c>
      <c r="N210" s="30">
        <v>9</v>
      </c>
      <c r="O210" s="30">
        <v>0</v>
      </c>
      <c r="P210" s="12">
        <f t="shared" si="7"/>
        <v>2</v>
      </c>
      <c r="R210" s="23">
        <v>11</v>
      </c>
      <c r="S210" s="22" t="str">
        <f>Annexe1!D208</f>
        <v>besoin d'évoluer / besoin d'assouvir ses attentes pour cette vie</v>
      </c>
      <c r="T210" s="22" t="str">
        <f>Annexe1!E208</f>
        <v>remettre à plus tard / reporter à sa prochaine incarnation</v>
      </c>
      <c r="Z210" s="6" t="s">
        <v>87</v>
      </c>
      <c r="AA210" s="3" t="s">
        <v>216</v>
      </c>
      <c r="AB210" s="4">
        <v>56</v>
      </c>
      <c r="AC210" s="4">
        <v>2070</v>
      </c>
    </row>
    <row r="211" spans="5:29" ht="14.25" customHeight="1" x14ac:dyDescent="0.25">
      <c r="E211" s="17">
        <v>3</v>
      </c>
      <c r="F211" s="18">
        <v>12</v>
      </c>
      <c r="G211" s="11">
        <f t="shared" si="6"/>
        <v>1</v>
      </c>
      <c r="H211" s="12">
        <v>3</v>
      </c>
      <c r="I211" s="12">
        <v>4</v>
      </c>
      <c r="J211" s="30">
        <v>7</v>
      </c>
      <c r="K211" s="30">
        <v>4</v>
      </c>
      <c r="L211" s="11">
        <v>8</v>
      </c>
      <c r="M211" s="12">
        <v>2</v>
      </c>
      <c r="N211" s="30">
        <v>8</v>
      </c>
      <c r="O211" s="30">
        <v>0</v>
      </c>
      <c r="P211" s="12">
        <f t="shared" si="7"/>
        <v>2</v>
      </c>
      <c r="R211" s="23">
        <v>12</v>
      </c>
      <c r="S211" s="22" t="str">
        <f>Annexe1!D209</f>
        <v>besoin d'être entouré de personnes aimantes</v>
      </c>
      <c r="T211" s="22" t="str">
        <f>Annexe1!E209</f>
        <v>manque d'entourage aimant / manque d'amour</v>
      </c>
      <c r="Z211" s="6" t="s">
        <v>95</v>
      </c>
      <c r="AA211" s="3" t="s">
        <v>216</v>
      </c>
      <c r="AB211" s="4">
        <v>57</v>
      </c>
      <c r="AC211" s="4">
        <v>2080</v>
      </c>
    </row>
    <row r="212" spans="5:29" ht="14.25" customHeight="1" x14ac:dyDescent="0.25">
      <c r="E212" s="17">
        <v>3</v>
      </c>
      <c r="F212" s="18">
        <v>12</v>
      </c>
      <c r="G212" s="11">
        <f t="shared" si="6"/>
        <v>2</v>
      </c>
      <c r="H212" s="12">
        <v>-11</v>
      </c>
      <c r="I212" s="12">
        <v>5</v>
      </c>
      <c r="J212" s="30">
        <v>9</v>
      </c>
      <c r="K212" s="30">
        <v>20</v>
      </c>
      <c r="L212" s="11">
        <v>11</v>
      </c>
      <c r="M212" s="12">
        <v>2</v>
      </c>
      <c r="N212" s="30">
        <v>11</v>
      </c>
      <c r="O212" s="30">
        <v>0</v>
      </c>
      <c r="P212" s="12">
        <f t="shared" si="7"/>
        <v>2</v>
      </c>
      <c r="R212" s="23">
        <v>12</v>
      </c>
      <c r="S212" s="22" t="str">
        <f>Annexe1!D210</f>
        <v>besoin de concrétiser ses rêves</v>
      </c>
      <c r="T212" s="22" t="str">
        <f>Annexe1!E210</f>
        <v>manque de volonté pour concrétiser ses rêves</v>
      </c>
      <c r="Z212" s="6" t="s">
        <v>95</v>
      </c>
      <c r="AA212" s="3" t="s">
        <v>216</v>
      </c>
      <c r="AB212" s="4">
        <v>57</v>
      </c>
      <c r="AC212" s="4">
        <v>2090</v>
      </c>
    </row>
    <row r="213" spans="5:29" ht="14.25" customHeight="1" x14ac:dyDescent="0.25">
      <c r="E213" s="17">
        <v>3</v>
      </c>
      <c r="F213" s="18">
        <v>13</v>
      </c>
      <c r="G213" s="11">
        <f t="shared" si="6"/>
        <v>0</v>
      </c>
      <c r="H213" s="12">
        <v>0</v>
      </c>
      <c r="I213" s="12">
        <v>0</v>
      </c>
      <c r="J213" s="30">
        <v>-8</v>
      </c>
      <c r="K213" s="30">
        <v>-8</v>
      </c>
      <c r="L213" s="11">
        <v>-9</v>
      </c>
      <c r="M213" s="12">
        <v>2</v>
      </c>
      <c r="N213" s="30">
        <v>-9</v>
      </c>
      <c r="O213" s="30">
        <v>0</v>
      </c>
      <c r="P213" s="12">
        <f t="shared" si="7"/>
        <v>2</v>
      </c>
      <c r="R213" s="23">
        <v>13</v>
      </c>
      <c r="S213" s="22" t="str">
        <f>Annexe1!D211</f>
        <v xml:space="preserve">besoin de toute son énergie (pour un déf ou une expérience difficile ou pour transmettre la connaissance) </v>
      </c>
      <c r="T213" s="22" t="str">
        <f>Annexe1!E211</f>
        <v>être dans la survie / ne pas accepter de vivre cette expérience</v>
      </c>
      <c r="Z213" s="6" t="s">
        <v>110</v>
      </c>
      <c r="AA213" s="3" t="s">
        <v>216</v>
      </c>
      <c r="AB213" s="4">
        <v>58</v>
      </c>
      <c r="AC213" s="4">
        <v>2100</v>
      </c>
    </row>
    <row r="214" spans="5:29" ht="14.25" customHeight="1" x14ac:dyDescent="0.25">
      <c r="E214" s="17">
        <v>3</v>
      </c>
      <c r="F214" s="18">
        <v>13</v>
      </c>
      <c r="G214" s="11">
        <f t="shared" si="6"/>
        <v>0</v>
      </c>
      <c r="H214" s="12">
        <v>2</v>
      </c>
      <c r="I214" s="12">
        <v>4</v>
      </c>
      <c r="J214" s="30">
        <v>11</v>
      </c>
      <c r="K214" s="30">
        <v>9</v>
      </c>
      <c r="L214" s="11">
        <v>12</v>
      </c>
      <c r="M214" s="12">
        <v>2</v>
      </c>
      <c r="N214" s="30">
        <v>12</v>
      </c>
      <c r="O214" s="30">
        <v>0</v>
      </c>
      <c r="P214" s="12">
        <f t="shared" si="7"/>
        <v>2</v>
      </c>
      <c r="R214" s="23">
        <v>13</v>
      </c>
      <c r="S214" s="22" t="str">
        <f>Annexe1!D212</f>
        <v>besoin d'être pleinement dans son corps</v>
      </c>
      <c r="T214" s="22" t="str">
        <f>Annexe1!E212</f>
        <v>ne pas investir ou ne pas aimer toutes les parties de son corps</v>
      </c>
      <c r="Z214" s="6" t="s">
        <v>110</v>
      </c>
      <c r="AA214" s="3" t="s">
        <v>216</v>
      </c>
      <c r="AB214" s="4">
        <v>58</v>
      </c>
      <c r="AC214" s="4">
        <v>2110</v>
      </c>
    </row>
    <row r="215" spans="5:29" ht="14.25" customHeight="1" x14ac:dyDescent="0.25">
      <c r="E215" s="17">
        <v>3</v>
      </c>
      <c r="F215" s="18">
        <v>14</v>
      </c>
      <c r="G215" s="11">
        <f t="shared" si="6"/>
        <v>0</v>
      </c>
      <c r="H215" s="12">
        <v>-1</v>
      </c>
      <c r="I215" s="12">
        <v>0</v>
      </c>
      <c r="J215" s="30">
        <v>-5</v>
      </c>
      <c r="K215" s="30">
        <v>-4</v>
      </c>
      <c r="L215" s="11">
        <v>8</v>
      </c>
      <c r="M215" s="12">
        <v>4</v>
      </c>
      <c r="N215" s="30">
        <v>9</v>
      </c>
      <c r="O215" s="30">
        <v>1</v>
      </c>
      <c r="P215" s="12">
        <f t="shared" si="7"/>
        <v>2</v>
      </c>
      <c r="R215" s="23">
        <v>14</v>
      </c>
      <c r="S215" s="22" t="str">
        <f>Annexe1!D213</f>
        <v>besoin d'utiliser son énergie à limiter les conflits et la misère dans le monde</v>
      </c>
      <c r="T215" s="22" t="str">
        <f>Annexe1!E213</f>
        <v>prendre sur soi les malheurs du monde et en subir les effets</v>
      </c>
      <c r="Z215" s="6" t="s">
        <v>121</v>
      </c>
      <c r="AA215" s="6" t="s">
        <v>216</v>
      </c>
      <c r="AB215" s="4">
        <v>59</v>
      </c>
      <c r="AC215" s="4">
        <v>2120</v>
      </c>
    </row>
    <row r="216" spans="5:29" ht="14.25" customHeight="1" x14ac:dyDescent="0.25">
      <c r="E216" s="17">
        <v>3</v>
      </c>
      <c r="F216" s="18">
        <v>14</v>
      </c>
      <c r="G216" s="11">
        <f t="shared" si="6"/>
        <v>3</v>
      </c>
      <c r="H216" s="12">
        <v>-14</v>
      </c>
      <c r="I216" s="12">
        <v>1</v>
      </c>
      <c r="J216" s="30">
        <v>-6</v>
      </c>
      <c r="K216" s="30">
        <v>8</v>
      </c>
      <c r="L216" s="11">
        <v>6</v>
      </c>
      <c r="M216" s="12">
        <v>2</v>
      </c>
      <c r="N216" s="30">
        <v>6</v>
      </c>
      <c r="O216" s="30">
        <v>0</v>
      </c>
      <c r="P216" s="12">
        <f t="shared" si="7"/>
        <v>1</v>
      </c>
      <c r="R216" s="23">
        <v>14</v>
      </c>
      <c r="S216" s="22" t="str">
        <f>Annexe1!D214</f>
        <v xml:space="preserve">besoin d'intégrer une expérience spirituelle dans son corps </v>
      </c>
      <c r="T216" s="22" t="str">
        <f>Annexe1!E214</f>
        <v>ne pas intégrer dans ses cellules les expériences vécues / pas bénéfice durable</v>
      </c>
      <c r="Z216" s="6" t="s">
        <v>121</v>
      </c>
      <c r="AA216" s="6" t="s">
        <v>216</v>
      </c>
      <c r="AB216" s="4">
        <v>59</v>
      </c>
      <c r="AC216" s="4">
        <v>2130</v>
      </c>
    </row>
    <row r="217" spans="5:29" ht="14.25" customHeight="1" x14ac:dyDescent="0.25">
      <c r="E217" s="17">
        <v>3</v>
      </c>
      <c r="F217" s="18">
        <v>15</v>
      </c>
      <c r="G217" s="11">
        <f t="shared" si="6"/>
        <v>0</v>
      </c>
      <c r="H217" s="12">
        <v>-2</v>
      </c>
      <c r="I217" s="12">
        <v>5</v>
      </c>
      <c r="J217" s="30">
        <v>9</v>
      </c>
      <c r="K217" s="30">
        <v>11</v>
      </c>
      <c r="L217" s="11">
        <v>10</v>
      </c>
      <c r="M217" s="12">
        <v>2</v>
      </c>
      <c r="N217" s="30">
        <v>10</v>
      </c>
      <c r="O217" s="30">
        <v>0</v>
      </c>
      <c r="P217" s="12">
        <f t="shared" si="7"/>
        <v>2</v>
      </c>
      <c r="R217" s="23">
        <v>15</v>
      </c>
      <c r="S217" s="22" t="str">
        <f>Annexe1!D215</f>
        <v xml:space="preserve">besoin d'offrir de la stabilité ou de la sécurité sur tous les plans </v>
      </c>
      <c r="T217" s="22" t="str">
        <f>Annexe1!E215</f>
        <v>ne vouloir prendre aucune responsabilité / instabilité et insécurité chronique</v>
      </c>
      <c r="Z217" s="6" t="s">
        <v>125</v>
      </c>
      <c r="AA217" s="6" t="s">
        <v>216</v>
      </c>
      <c r="AB217" s="4">
        <v>60</v>
      </c>
      <c r="AC217" s="4">
        <v>2140</v>
      </c>
    </row>
    <row r="218" spans="5:29" ht="14.25" customHeight="1" thickBot="1" x14ac:dyDescent="0.3">
      <c r="E218" s="19">
        <v>3</v>
      </c>
      <c r="F218" s="20">
        <v>15</v>
      </c>
      <c r="G218" s="13">
        <f t="shared" si="6"/>
        <v>0</v>
      </c>
      <c r="H218" s="14">
        <v>-1</v>
      </c>
      <c r="I218" s="14">
        <v>0</v>
      </c>
      <c r="J218" s="30">
        <v>11</v>
      </c>
      <c r="K218" s="30">
        <v>12</v>
      </c>
      <c r="L218" s="13">
        <v>7</v>
      </c>
      <c r="M218" s="14">
        <v>4</v>
      </c>
      <c r="N218" s="30">
        <v>15</v>
      </c>
      <c r="O218" s="30">
        <v>8</v>
      </c>
      <c r="P218" s="14">
        <f t="shared" si="7"/>
        <v>1</v>
      </c>
      <c r="R218" s="24">
        <v>15</v>
      </c>
      <c r="S218" s="22" t="str">
        <f>Annexe1!D216</f>
        <v>besoin de tourner en dérision / besoin de faire sauter les structures</v>
      </c>
      <c r="T218" s="22" t="str">
        <f>Annexe1!E216</f>
        <v>désespoir / peur de lâcher de vieux schémas</v>
      </c>
      <c r="Z218" s="6" t="s">
        <v>125</v>
      </c>
      <c r="AA218" s="6" t="s">
        <v>215</v>
      </c>
      <c r="AB218" s="4">
        <v>60</v>
      </c>
      <c r="AC218" s="4">
        <v>2150</v>
      </c>
    </row>
    <row r="219" spans="5:29" ht="14.25" customHeight="1" thickTop="1" x14ac:dyDescent="0.25"/>
  </sheetData>
  <autoFilter ref="E3:P218"/>
  <mergeCells count="2">
    <mergeCell ref="G2:K2"/>
    <mergeCell ref="L2:P2"/>
  </mergeCells>
  <conditionalFormatting sqref="R4:R218">
    <cfRule type="expression" dxfId="56" priority="43">
      <formula>IF(R4=15,TRUE,FALSE)</formula>
    </cfRule>
    <cfRule type="expression" dxfId="55" priority="44">
      <formula>IF(R4=14,TRUE,FALSE)</formula>
    </cfRule>
    <cfRule type="expression" dxfId="54" priority="45">
      <formula>IF(R4=13,TRUE,FALSE)</formula>
    </cfRule>
    <cfRule type="expression" dxfId="53" priority="46">
      <formula>IF(R4=12,TRUE,FALSE)</formula>
    </cfRule>
    <cfRule type="expression" dxfId="52" priority="47">
      <formula>IF(R4=11,TRUE,FALSE)</formula>
    </cfRule>
    <cfRule type="expression" dxfId="51" priority="48">
      <formula>IF(R4=10,TRUE,FALSE)</formula>
    </cfRule>
    <cfRule type="expression" dxfId="50" priority="49">
      <formula>IF(R4=9,TRUE,FALSE)</formula>
    </cfRule>
    <cfRule type="expression" dxfId="49" priority="50">
      <formula>IF(R4=8,TRUE,FALSE)</formula>
    </cfRule>
    <cfRule type="expression" dxfId="48" priority="51">
      <formula>IF(R4=7,TRUE,FALSE)</formula>
    </cfRule>
    <cfRule type="expression" dxfId="47" priority="52">
      <formula>IF(R4=6,TRUE,FALSE)</formula>
    </cfRule>
    <cfRule type="expression" dxfId="46" priority="53">
      <formula>IF(R4=5,TRUE,FALSE)</formula>
    </cfRule>
    <cfRule type="expression" dxfId="45" priority="54">
      <formula>IF(R4=4,TRUE,FALSE)</formula>
    </cfRule>
    <cfRule type="expression" dxfId="44" priority="55">
      <formula>IF(R4=3,TRUE,FALSE)</formula>
    </cfRule>
    <cfRule type="expression" dxfId="43" priority="56">
      <formula>IF(R4=2,TRUE,FALSE)</formula>
    </cfRule>
    <cfRule type="expression" dxfId="42" priority="57">
      <formula>IF(R4=1,TRUE,FALSE)</formula>
    </cfRule>
  </conditionalFormatting>
  <conditionalFormatting sqref="F4:F218">
    <cfRule type="expression" dxfId="41" priority="28">
      <formula>IF(F4=15,TRUE,FALSE)</formula>
    </cfRule>
    <cfRule type="expression" dxfId="40" priority="29">
      <formula>IF(F4=14,TRUE,FALSE)</formula>
    </cfRule>
    <cfRule type="expression" dxfId="39" priority="30">
      <formula>IF(F4=13,TRUE,FALSE)</formula>
    </cfRule>
    <cfRule type="expression" dxfId="38" priority="31">
      <formula>IF(F4=12,TRUE,FALSE)</formula>
    </cfRule>
    <cfRule type="expression" dxfId="37" priority="32">
      <formula>IF(F4=11,TRUE,FALSE)</formula>
    </cfRule>
    <cfRule type="expression" dxfId="36" priority="33">
      <formula>IF(F4=10,TRUE,FALSE)</formula>
    </cfRule>
    <cfRule type="expression" dxfId="35" priority="34">
      <formula>IF(F4=9,TRUE,FALSE)</formula>
    </cfRule>
    <cfRule type="expression" dxfId="34" priority="35">
      <formula>IF(F4=8,TRUE,FALSE)</formula>
    </cfRule>
    <cfRule type="expression" dxfId="33" priority="36">
      <formula>IF(F4=7,TRUE,FALSE)</formula>
    </cfRule>
    <cfRule type="expression" dxfId="32" priority="37">
      <formula>IF(F4=6,TRUE,FALSE)</formula>
    </cfRule>
    <cfRule type="expression" dxfId="31" priority="38">
      <formula>IF(F4=5,TRUE,FALSE)</formula>
    </cfRule>
    <cfRule type="expression" dxfId="30" priority="39">
      <formula>IF(F4=4,TRUE,FALSE)</formula>
    </cfRule>
    <cfRule type="expression" dxfId="29" priority="40">
      <formula>IF(F4=3,TRUE,FALSE)</formula>
    </cfRule>
    <cfRule type="expression" dxfId="28" priority="41">
      <formula>IF(F4=2,TRUE,FALSE)</formula>
    </cfRule>
    <cfRule type="expression" dxfId="27" priority="42">
      <formula>IF(F4=1,TRUE,FALSE)</formula>
    </cfRule>
  </conditionalFormatting>
  <conditionalFormatting sqref="J4:K218">
    <cfRule type="expression" dxfId="26" priority="26">
      <formula>IF(AND(XFA4&gt;=$B$5,XFA4&lt;=$B$3),TRUE,FALSE)</formula>
    </cfRule>
    <cfRule type="expression" dxfId="25" priority="27" stopIfTrue="1">
      <formula>IF(XFA4&lt;$B$7,TRUE,FALSE)</formula>
    </cfRule>
  </conditionalFormatting>
  <conditionalFormatting sqref="J4:K218">
    <cfRule type="expression" dxfId="24" priority="19">
      <formula>IF(AND(J4&gt;$B$5,J4&lt;$B$3),TRUE,FALSE)</formula>
    </cfRule>
    <cfRule type="expression" dxfId="23" priority="20" stopIfTrue="1">
      <formula>IF(J4&lt;$B$7,TRUE,FALSE)</formula>
    </cfRule>
    <cfRule type="expression" dxfId="22" priority="21" stopIfTrue="1">
      <formula>IF(J4&lt;$B$6,TRUE,FALSE)</formula>
    </cfRule>
    <cfRule type="expression" dxfId="21" priority="22" stopIfTrue="1">
      <formula>IF(J4&lt;$B$5,TRUE,FALSE)</formula>
    </cfRule>
    <cfRule type="expression" dxfId="20" priority="23" stopIfTrue="1">
      <formula>IF(J4&gt;$B$1,TRUE,FALSE)</formula>
    </cfRule>
    <cfRule type="expression" dxfId="19" priority="24" stopIfTrue="1">
      <formula>IF(J4&gt;$B$2,TRUE,FALSE)</formula>
    </cfRule>
    <cfRule type="expression" dxfId="18" priority="25" stopIfTrue="1">
      <formula>IF(J4&gt;$B$3,TRUE,FALSE)</formula>
    </cfRule>
  </conditionalFormatting>
  <conditionalFormatting sqref="O4:O218">
    <cfRule type="expression" dxfId="17" priority="17">
      <formula>IF(AND(C4&gt;=$B$5,C4&lt;=$B$3),TRUE,FALSE)</formula>
    </cfRule>
    <cfRule type="expression" dxfId="16" priority="18" stopIfTrue="1">
      <formula>IF(C4&lt;$B$7,TRUE,FALSE)</formula>
    </cfRule>
  </conditionalFormatting>
  <conditionalFormatting sqref="O4:O218">
    <cfRule type="expression" dxfId="15" priority="10">
      <formula>IF(AND(O4&gt;$B$5,O4&lt;$B$3),TRUE,FALSE)</formula>
    </cfRule>
    <cfRule type="expression" dxfId="14" priority="11" stopIfTrue="1">
      <formula>IF(O4&lt;$B$7,TRUE,FALSE)</formula>
    </cfRule>
    <cfRule type="expression" dxfId="13" priority="12" stopIfTrue="1">
      <formula>IF(O4&lt;$B$6,TRUE,FALSE)</formula>
    </cfRule>
    <cfRule type="expression" dxfId="12" priority="13" stopIfTrue="1">
      <formula>IF(O4&lt;$B$5,TRUE,FALSE)</formula>
    </cfRule>
    <cfRule type="expression" dxfId="11" priority="14" stopIfTrue="1">
      <formula>IF(O4&gt;$B$1,TRUE,FALSE)</formula>
    </cfRule>
    <cfRule type="expression" dxfId="10" priority="15" stopIfTrue="1">
      <formula>IF(O4&gt;$B$2,TRUE,FALSE)</formula>
    </cfRule>
    <cfRule type="expression" dxfId="9" priority="16" stopIfTrue="1">
      <formula>IF(O4&gt;$B$3,TRUE,FALSE)</formula>
    </cfRule>
  </conditionalFormatting>
  <conditionalFormatting sqref="N4:N218">
    <cfRule type="expression" dxfId="8" priority="8">
      <formula>IF(AND(B4&gt;=$B$5,B4&lt;=$B$3),TRUE,FALSE)</formula>
    </cfRule>
    <cfRule type="expression" dxfId="7" priority="9" stopIfTrue="1">
      <formula>IF(B4&lt;$B$7,TRUE,FALSE)</formula>
    </cfRule>
  </conditionalFormatting>
  <conditionalFormatting sqref="N4:N218">
    <cfRule type="expression" dxfId="6" priority="1">
      <formula>IF(AND(N4&gt;$B$5,N4&lt;$B$3),TRUE,FALSE)</formula>
    </cfRule>
    <cfRule type="expression" dxfId="5" priority="2" stopIfTrue="1">
      <formula>IF(N4&lt;$B$7,TRUE,FALSE)</formula>
    </cfRule>
    <cfRule type="expression" dxfId="4" priority="3" stopIfTrue="1">
      <formula>IF(N4&lt;$B$6,TRUE,FALSE)</formula>
    </cfRule>
    <cfRule type="expression" dxfId="3" priority="4" stopIfTrue="1">
      <formula>IF(N4&lt;$B$5,TRUE,FALSE)</formula>
    </cfRule>
    <cfRule type="expression" dxfId="2" priority="5" stopIfTrue="1">
      <formula>IF(N4&gt;$B$1,TRUE,FALSE)</formula>
    </cfRule>
    <cfRule type="expression" dxfId="1" priority="6" stopIfTrue="1">
      <formula>IF(N4&gt;$B$2,TRUE,FALSE)</formula>
    </cfRule>
    <cfRule type="expression" dxfId="0" priority="7" stopIfTrue="1">
      <formula>IF(N4&gt;$B$3,TRUE,FALSE)</formula>
    </cfRule>
  </conditionalFormatting>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Accueil</vt:lpstr>
      <vt:lpstr>Resume</vt:lpstr>
      <vt:lpstr>Mot_cle</vt:lpstr>
      <vt:lpstr>Couleur_corporelle</vt:lpstr>
      <vt:lpstr>Rayonnement</vt:lpstr>
      <vt:lpstr>Par_couleur</vt:lpstr>
      <vt:lpstr>Aura</vt:lpstr>
      <vt:lpstr>Interp_Calme_reactivite</vt:lpstr>
      <vt:lpstr>Interp_besoin_limitation</vt:lpstr>
      <vt:lpstr>Param_generaux</vt:lpstr>
      <vt:lpstr>Lexique</vt:lpstr>
      <vt:lpstr>Annexe1</vt:lpstr>
      <vt:lpstr>annexe_02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Users</dc:creator>
  <cp:lastModifiedBy>Users</cp:lastModifiedBy>
  <dcterms:created xsi:type="dcterms:W3CDTF">2017-06-08T16:32:03Z</dcterms:created>
  <dcterms:modified xsi:type="dcterms:W3CDTF">2018-02-05T10:16:07Z</dcterms:modified>
</cp:coreProperties>
</file>