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abriel\livestuff\server\"/>
    </mc:Choice>
  </mc:AlternateContent>
  <bookViews>
    <workbookView xWindow="0" yWindow="0" windowWidth="20490" windowHeight="7155" activeTab="3"/>
  </bookViews>
  <sheets>
    <sheet name="categorias" sheetId="2" r:id="rId1"/>
    <sheet name="subcategorias" sheetId="3" r:id="rId2"/>
    <sheet name="canais" sheetId="4" r:id="rId3"/>
    <sheet name="eventos" sheetId="5" r:id="rId4"/>
    <sheet name="Plan1" sheetId="6" r:id="rId5"/>
  </sheets>
  <externalReferences>
    <externalReference r:id="rId6"/>
  </externalReferences>
  <definedNames>
    <definedName name="_xlnm._FilterDatabase" localSheetId="3" hidden="1">eventos!$A$2:$Q$715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5" l="1"/>
  <c r="W16" i="5"/>
  <c r="W32" i="5"/>
  <c r="W41" i="5"/>
  <c r="W52" i="5"/>
  <c r="W60" i="5"/>
  <c r="W80" i="5"/>
  <c r="W81" i="5"/>
  <c r="W108" i="5"/>
  <c r="W138" i="5"/>
  <c r="W148" i="5"/>
  <c r="W176" i="5"/>
  <c r="W196" i="5"/>
  <c r="W204" i="5"/>
  <c r="W212" i="5"/>
  <c r="W224" i="5"/>
  <c r="W240" i="5"/>
  <c r="W252" i="5"/>
  <c r="W260" i="5"/>
  <c r="W261" i="5"/>
  <c r="W272" i="5"/>
  <c r="W288" i="5"/>
  <c r="W300" i="5"/>
  <c r="W308" i="5"/>
  <c r="W316" i="5"/>
  <c r="W329" i="5"/>
  <c r="W344" i="5"/>
  <c r="W345" i="5"/>
  <c r="W360" i="5"/>
  <c r="W366" i="5"/>
  <c r="W380" i="5"/>
  <c r="W388" i="5"/>
  <c r="W396" i="5"/>
  <c r="W408" i="5"/>
  <c r="W424" i="5"/>
  <c r="W429" i="5"/>
  <c r="W440" i="5"/>
  <c r="W445" i="5"/>
  <c r="W452" i="5"/>
  <c r="W456" i="5"/>
  <c r="W457" i="5"/>
  <c r="W468" i="5"/>
  <c r="W472" i="5"/>
  <c r="W473" i="5"/>
  <c r="W484" i="5"/>
  <c r="W488" i="5"/>
  <c r="W489" i="5"/>
  <c r="W500" i="5"/>
  <c r="W504" i="5"/>
  <c r="W505" i="5"/>
  <c r="W674" i="5"/>
  <c r="W706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J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2" i="5"/>
  <c r="D24" i="3"/>
  <c r="D25" i="3"/>
  <c r="B24" i="3"/>
  <c r="I24" i="3" s="1"/>
  <c r="B25" i="3"/>
  <c r="I25" i="3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D3" i="5"/>
  <c r="W3" i="5" s="1"/>
  <c r="D4" i="5"/>
  <c r="W4" i="5" s="1"/>
  <c r="D5" i="5"/>
  <c r="W5" i="5" s="1"/>
  <c r="D6" i="5"/>
  <c r="W6" i="5" s="1"/>
  <c r="D7" i="5"/>
  <c r="W7" i="5" s="1"/>
  <c r="D8" i="5"/>
  <c r="W8" i="5" s="1"/>
  <c r="D9" i="5"/>
  <c r="W9" i="5" s="1"/>
  <c r="D10" i="5"/>
  <c r="W10" i="5" s="1"/>
  <c r="D11" i="5"/>
  <c r="W11" i="5" s="1"/>
  <c r="D12" i="5"/>
  <c r="D13" i="5"/>
  <c r="W13" i="5" s="1"/>
  <c r="D14" i="5"/>
  <c r="W14" i="5" s="1"/>
  <c r="D15" i="5"/>
  <c r="W15" i="5" s="1"/>
  <c r="D16" i="5"/>
  <c r="D17" i="5"/>
  <c r="W17" i="5" s="1"/>
  <c r="D18" i="5"/>
  <c r="W18" i="5" s="1"/>
  <c r="D19" i="5"/>
  <c r="W19" i="5" s="1"/>
  <c r="D20" i="5"/>
  <c r="W20" i="5" s="1"/>
  <c r="D21" i="5"/>
  <c r="W21" i="5" s="1"/>
  <c r="D22" i="5"/>
  <c r="W22" i="5" s="1"/>
  <c r="D23" i="5"/>
  <c r="W23" i="5" s="1"/>
  <c r="D24" i="5"/>
  <c r="W24" i="5" s="1"/>
  <c r="D25" i="5"/>
  <c r="W25" i="5" s="1"/>
  <c r="D26" i="5"/>
  <c r="W26" i="5" s="1"/>
  <c r="D27" i="5"/>
  <c r="W27" i="5" s="1"/>
  <c r="D28" i="5"/>
  <c r="W28" i="5" s="1"/>
  <c r="D29" i="5"/>
  <c r="W29" i="5" s="1"/>
  <c r="D30" i="5"/>
  <c r="W30" i="5" s="1"/>
  <c r="D31" i="5"/>
  <c r="W31" i="5" s="1"/>
  <c r="D32" i="5"/>
  <c r="D33" i="5"/>
  <c r="W33" i="5" s="1"/>
  <c r="D34" i="5"/>
  <c r="W34" i="5" s="1"/>
  <c r="D35" i="5"/>
  <c r="W35" i="5" s="1"/>
  <c r="D36" i="5"/>
  <c r="W36" i="5" s="1"/>
  <c r="D37" i="5"/>
  <c r="W37" i="5" s="1"/>
  <c r="D38" i="5"/>
  <c r="W38" i="5" s="1"/>
  <c r="D39" i="5"/>
  <c r="W39" i="5" s="1"/>
  <c r="D40" i="5"/>
  <c r="W40" i="5" s="1"/>
  <c r="D41" i="5"/>
  <c r="D42" i="5"/>
  <c r="W42" i="5" s="1"/>
  <c r="D43" i="5"/>
  <c r="W43" i="5" s="1"/>
  <c r="D44" i="5"/>
  <c r="W44" i="5" s="1"/>
  <c r="D45" i="5"/>
  <c r="W45" i="5" s="1"/>
  <c r="D46" i="5"/>
  <c r="W46" i="5" s="1"/>
  <c r="D47" i="5"/>
  <c r="W47" i="5" s="1"/>
  <c r="D48" i="5"/>
  <c r="W48" i="5" s="1"/>
  <c r="D49" i="5"/>
  <c r="W49" i="5" s="1"/>
  <c r="D50" i="5"/>
  <c r="W50" i="5" s="1"/>
  <c r="D51" i="5"/>
  <c r="W51" i="5" s="1"/>
  <c r="D52" i="5"/>
  <c r="D53" i="5"/>
  <c r="W53" i="5" s="1"/>
  <c r="D54" i="5"/>
  <c r="W54" i="5" s="1"/>
  <c r="D55" i="5"/>
  <c r="W55" i="5" s="1"/>
  <c r="D56" i="5"/>
  <c r="W56" i="5" s="1"/>
  <c r="D57" i="5"/>
  <c r="W57" i="5" s="1"/>
  <c r="D58" i="5"/>
  <c r="W58" i="5" s="1"/>
  <c r="D59" i="5"/>
  <c r="W59" i="5" s="1"/>
  <c r="D60" i="5"/>
  <c r="D61" i="5"/>
  <c r="W61" i="5" s="1"/>
  <c r="D62" i="5"/>
  <c r="W62" i="5" s="1"/>
  <c r="D63" i="5"/>
  <c r="W63" i="5" s="1"/>
  <c r="D64" i="5"/>
  <c r="W64" i="5" s="1"/>
  <c r="D65" i="5"/>
  <c r="W65" i="5" s="1"/>
  <c r="D66" i="5"/>
  <c r="W66" i="5" s="1"/>
  <c r="D67" i="5"/>
  <c r="W67" i="5" s="1"/>
  <c r="D68" i="5"/>
  <c r="W68" i="5" s="1"/>
  <c r="D69" i="5"/>
  <c r="W69" i="5" s="1"/>
  <c r="D70" i="5"/>
  <c r="W70" i="5" s="1"/>
  <c r="D71" i="5"/>
  <c r="W71" i="5" s="1"/>
  <c r="D72" i="5"/>
  <c r="W72" i="5" s="1"/>
  <c r="D73" i="5"/>
  <c r="W73" i="5" s="1"/>
  <c r="D74" i="5"/>
  <c r="W74" i="5" s="1"/>
  <c r="D75" i="5"/>
  <c r="W75" i="5" s="1"/>
  <c r="D76" i="5"/>
  <c r="W76" i="5" s="1"/>
  <c r="D77" i="5"/>
  <c r="W77" i="5" s="1"/>
  <c r="D78" i="5"/>
  <c r="W78" i="5" s="1"/>
  <c r="D79" i="5"/>
  <c r="W79" i="5" s="1"/>
  <c r="D80" i="5"/>
  <c r="D81" i="5"/>
  <c r="D82" i="5"/>
  <c r="W82" i="5" s="1"/>
  <c r="D83" i="5"/>
  <c r="W83" i="5" s="1"/>
  <c r="D84" i="5"/>
  <c r="W84" i="5" s="1"/>
  <c r="D85" i="5"/>
  <c r="W85" i="5" s="1"/>
  <c r="D86" i="5"/>
  <c r="W86" i="5" s="1"/>
  <c r="D87" i="5"/>
  <c r="W87" i="5" s="1"/>
  <c r="D88" i="5"/>
  <c r="W88" i="5" s="1"/>
  <c r="D89" i="5"/>
  <c r="W89" i="5" s="1"/>
  <c r="D90" i="5"/>
  <c r="W90" i="5" s="1"/>
  <c r="D91" i="5"/>
  <c r="W91" i="5" s="1"/>
  <c r="D92" i="5"/>
  <c r="W92" i="5" s="1"/>
  <c r="D93" i="5"/>
  <c r="W93" i="5" s="1"/>
  <c r="D94" i="5"/>
  <c r="W94" i="5" s="1"/>
  <c r="D95" i="5"/>
  <c r="W95" i="5" s="1"/>
  <c r="D96" i="5"/>
  <c r="W96" i="5" s="1"/>
  <c r="D97" i="5"/>
  <c r="W97" i="5" s="1"/>
  <c r="D98" i="5"/>
  <c r="W98" i="5" s="1"/>
  <c r="D99" i="5"/>
  <c r="W99" i="5" s="1"/>
  <c r="D100" i="5"/>
  <c r="W100" i="5" s="1"/>
  <c r="D101" i="5"/>
  <c r="W101" i="5" s="1"/>
  <c r="D102" i="5"/>
  <c r="W102" i="5" s="1"/>
  <c r="D103" i="5"/>
  <c r="W103" i="5" s="1"/>
  <c r="D104" i="5"/>
  <c r="W104" i="5" s="1"/>
  <c r="D105" i="5"/>
  <c r="W105" i="5" s="1"/>
  <c r="D106" i="5"/>
  <c r="W106" i="5" s="1"/>
  <c r="D107" i="5"/>
  <c r="W107" i="5" s="1"/>
  <c r="D108" i="5"/>
  <c r="D109" i="5"/>
  <c r="W109" i="5" s="1"/>
  <c r="D110" i="5"/>
  <c r="W110" i="5" s="1"/>
  <c r="D111" i="5"/>
  <c r="W111" i="5" s="1"/>
  <c r="D112" i="5"/>
  <c r="W112" i="5" s="1"/>
  <c r="D113" i="5"/>
  <c r="W113" i="5" s="1"/>
  <c r="D114" i="5"/>
  <c r="W114" i="5" s="1"/>
  <c r="D115" i="5"/>
  <c r="W115" i="5" s="1"/>
  <c r="D116" i="5"/>
  <c r="W116" i="5" s="1"/>
  <c r="D117" i="5"/>
  <c r="W117" i="5" s="1"/>
  <c r="D118" i="5"/>
  <c r="W118" i="5" s="1"/>
  <c r="D119" i="5"/>
  <c r="W119" i="5" s="1"/>
  <c r="D120" i="5"/>
  <c r="W120" i="5" s="1"/>
  <c r="D121" i="5"/>
  <c r="W121" i="5" s="1"/>
  <c r="D122" i="5"/>
  <c r="W122" i="5" s="1"/>
  <c r="D123" i="5"/>
  <c r="W123" i="5" s="1"/>
  <c r="D124" i="5"/>
  <c r="W124" i="5" s="1"/>
  <c r="D125" i="5"/>
  <c r="W125" i="5" s="1"/>
  <c r="D126" i="5"/>
  <c r="W126" i="5" s="1"/>
  <c r="D127" i="5"/>
  <c r="W127" i="5" s="1"/>
  <c r="D128" i="5"/>
  <c r="W128" i="5" s="1"/>
  <c r="D129" i="5"/>
  <c r="W129" i="5" s="1"/>
  <c r="D130" i="5"/>
  <c r="W130" i="5" s="1"/>
  <c r="D131" i="5"/>
  <c r="W131" i="5" s="1"/>
  <c r="D132" i="5"/>
  <c r="W132" i="5" s="1"/>
  <c r="D133" i="5"/>
  <c r="W133" i="5" s="1"/>
  <c r="D134" i="5"/>
  <c r="W134" i="5" s="1"/>
  <c r="D135" i="5"/>
  <c r="W135" i="5" s="1"/>
  <c r="D136" i="5"/>
  <c r="W136" i="5" s="1"/>
  <c r="D137" i="5"/>
  <c r="W137" i="5" s="1"/>
  <c r="D138" i="5"/>
  <c r="D139" i="5"/>
  <c r="W139" i="5" s="1"/>
  <c r="D140" i="5"/>
  <c r="W140" i="5" s="1"/>
  <c r="D141" i="5"/>
  <c r="W141" i="5" s="1"/>
  <c r="D142" i="5"/>
  <c r="W142" i="5" s="1"/>
  <c r="D143" i="5"/>
  <c r="W143" i="5" s="1"/>
  <c r="D144" i="5"/>
  <c r="W144" i="5" s="1"/>
  <c r="D145" i="5"/>
  <c r="W145" i="5" s="1"/>
  <c r="D146" i="5"/>
  <c r="W146" i="5" s="1"/>
  <c r="D147" i="5"/>
  <c r="W147" i="5" s="1"/>
  <c r="D148" i="5"/>
  <c r="D149" i="5"/>
  <c r="W149" i="5" s="1"/>
  <c r="D150" i="5"/>
  <c r="W150" i="5" s="1"/>
  <c r="D151" i="5"/>
  <c r="W151" i="5" s="1"/>
  <c r="D152" i="5"/>
  <c r="W152" i="5" s="1"/>
  <c r="D153" i="5"/>
  <c r="W153" i="5" s="1"/>
  <c r="D154" i="5"/>
  <c r="W154" i="5" s="1"/>
  <c r="D155" i="5"/>
  <c r="W155" i="5" s="1"/>
  <c r="D156" i="5"/>
  <c r="W156" i="5" s="1"/>
  <c r="D157" i="5"/>
  <c r="W157" i="5" s="1"/>
  <c r="D158" i="5"/>
  <c r="W158" i="5" s="1"/>
  <c r="D159" i="5"/>
  <c r="W159" i="5" s="1"/>
  <c r="D160" i="5"/>
  <c r="W160" i="5" s="1"/>
  <c r="D161" i="5"/>
  <c r="W161" i="5" s="1"/>
  <c r="D162" i="5"/>
  <c r="W162" i="5" s="1"/>
  <c r="D163" i="5"/>
  <c r="W163" i="5" s="1"/>
  <c r="D164" i="5"/>
  <c r="W164" i="5" s="1"/>
  <c r="D165" i="5"/>
  <c r="W165" i="5" s="1"/>
  <c r="D166" i="5"/>
  <c r="W166" i="5" s="1"/>
  <c r="D167" i="5"/>
  <c r="W167" i="5" s="1"/>
  <c r="D168" i="5"/>
  <c r="W168" i="5" s="1"/>
  <c r="D169" i="5"/>
  <c r="W169" i="5" s="1"/>
  <c r="D170" i="5"/>
  <c r="W170" i="5" s="1"/>
  <c r="D171" i="5"/>
  <c r="W171" i="5" s="1"/>
  <c r="D172" i="5"/>
  <c r="W172" i="5" s="1"/>
  <c r="D173" i="5"/>
  <c r="W173" i="5" s="1"/>
  <c r="D174" i="5"/>
  <c r="W174" i="5" s="1"/>
  <c r="D175" i="5"/>
  <c r="W175" i="5" s="1"/>
  <c r="D176" i="5"/>
  <c r="D177" i="5"/>
  <c r="W177" i="5" s="1"/>
  <c r="D178" i="5"/>
  <c r="W178" i="5" s="1"/>
  <c r="D179" i="5"/>
  <c r="W179" i="5" s="1"/>
  <c r="D180" i="5"/>
  <c r="W180" i="5" s="1"/>
  <c r="D181" i="5"/>
  <c r="W181" i="5" s="1"/>
  <c r="D182" i="5"/>
  <c r="W182" i="5" s="1"/>
  <c r="D183" i="5"/>
  <c r="W183" i="5" s="1"/>
  <c r="D184" i="5"/>
  <c r="W184" i="5" s="1"/>
  <c r="D185" i="5"/>
  <c r="W185" i="5" s="1"/>
  <c r="D186" i="5"/>
  <c r="W186" i="5" s="1"/>
  <c r="D187" i="5"/>
  <c r="W187" i="5" s="1"/>
  <c r="D188" i="5"/>
  <c r="W188" i="5" s="1"/>
  <c r="D189" i="5"/>
  <c r="W189" i="5" s="1"/>
  <c r="D190" i="5"/>
  <c r="W190" i="5" s="1"/>
  <c r="D191" i="5"/>
  <c r="W191" i="5" s="1"/>
  <c r="D192" i="5"/>
  <c r="W192" i="5" s="1"/>
  <c r="D193" i="5"/>
  <c r="W193" i="5" s="1"/>
  <c r="D194" i="5"/>
  <c r="W194" i="5" s="1"/>
  <c r="D195" i="5"/>
  <c r="W195" i="5" s="1"/>
  <c r="D196" i="5"/>
  <c r="D197" i="5"/>
  <c r="W197" i="5" s="1"/>
  <c r="D198" i="5"/>
  <c r="W198" i="5" s="1"/>
  <c r="D199" i="5"/>
  <c r="W199" i="5" s="1"/>
  <c r="D200" i="5"/>
  <c r="W200" i="5" s="1"/>
  <c r="D201" i="5"/>
  <c r="W201" i="5" s="1"/>
  <c r="D202" i="5"/>
  <c r="W202" i="5" s="1"/>
  <c r="D203" i="5"/>
  <c r="W203" i="5" s="1"/>
  <c r="D204" i="5"/>
  <c r="D205" i="5"/>
  <c r="W205" i="5" s="1"/>
  <c r="D206" i="5"/>
  <c r="W206" i="5" s="1"/>
  <c r="D207" i="5"/>
  <c r="W207" i="5" s="1"/>
  <c r="D208" i="5"/>
  <c r="W208" i="5" s="1"/>
  <c r="D209" i="5"/>
  <c r="W209" i="5" s="1"/>
  <c r="D210" i="5"/>
  <c r="W210" i="5" s="1"/>
  <c r="D211" i="5"/>
  <c r="W211" i="5" s="1"/>
  <c r="D212" i="5"/>
  <c r="D213" i="5"/>
  <c r="W213" i="5" s="1"/>
  <c r="D214" i="5"/>
  <c r="W214" i="5" s="1"/>
  <c r="D215" i="5"/>
  <c r="W215" i="5" s="1"/>
  <c r="D216" i="5"/>
  <c r="W216" i="5" s="1"/>
  <c r="D217" i="5"/>
  <c r="W217" i="5" s="1"/>
  <c r="D218" i="5"/>
  <c r="W218" i="5" s="1"/>
  <c r="D219" i="5"/>
  <c r="W219" i="5" s="1"/>
  <c r="D220" i="5"/>
  <c r="W220" i="5" s="1"/>
  <c r="D221" i="5"/>
  <c r="W221" i="5" s="1"/>
  <c r="D222" i="5"/>
  <c r="W222" i="5" s="1"/>
  <c r="D223" i="5"/>
  <c r="W223" i="5" s="1"/>
  <c r="D224" i="5"/>
  <c r="D225" i="5"/>
  <c r="W225" i="5" s="1"/>
  <c r="D226" i="5"/>
  <c r="W226" i="5" s="1"/>
  <c r="D227" i="5"/>
  <c r="W227" i="5" s="1"/>
  <c r="D228" i="5"/>
  <c r="W228" i="5" s="1"/>
  <c r="D229" i="5"/>
  <c r="W229" i="5" s="1"/>
  <c r="D230" i="5"/>
  <c r="W230" i="5" s="1"/>
  <c r="D231" i="5"/>
  <c r="W231" i="5" s="1"/>
  <c r="D232" i="5"/>
  <c r="W232" i="5" s="1"/>
  <c r="D233" i="5"/>
  <c r="W233" i="5" s="1"/>
  <c r="D234" i="5"/>
  <c r="W234" i="5" s="1"/>
  <c r="D235" i="5"/>
  <c r="W235" i="5" s="1"/>
  <c r="D236" i="5"/>
  <c r="W236" i="5" s="1"/>
  <c r="D237" i="5"/>
  <c r="W237" i="5" s="1"/>
  <c r="D238" i="5"/>
  <c r="W238" i="5" s="1"/>
  <c r="D239" i="5"/>
  <c r="W239" i="5" s="1"/>
  <c r="D240" i="5"/>
  <c r="D241" i="5"/>
  <c r="W241" i="5" s="1"/>
  <c r="D242" i="5"/>
  <c r="W242" i="5" s="1"/>
  <c r="D243" i="5"/>
  <c r="W243" i="5" s="1"/>
  <c r="D244" i="5"/>
  <c r="W244" i="5" s="1"/>
  <c r="D245" i="5"/>
  <c r="W245" i="5" s="1"/>
  <c r="D246" i="5"/>
  <c r="W246" i="5" s="1"/>
  <c r="D247" i="5"/>
  <c r="W247" i="5" s="1"/>
  <c r="D248" i="5"/>
  <c r="W248" i="5" s="1"/>
  <c r="D249" i="5"/>
  <c r="W249" i="5" s="1"/>
  <c r="D250" i="5"/>
  <c r="W250" i="5" s="1"/>
  <c r="D251" i="5"/>
  <c r="W251" i="5" s="1"/>
  <c r="D252" i="5"/>
  <c r="D253" i="5"/>
  <c r="W253" i="5" s="1"/>
  <c r="D254" i="5"/>
  <c r="W254" i="5" s="1"/>
  <c r="D255" i="5"/>
  <c r="W255" i="5" s="1"/>
  <c r="D256" i="5"/>
  <c r="W256" i="5" s="1"/>
  <c r="D257" i="5"/>
  <c r="W257" i="5" s="1"/>
  <c r="D258" i="5"/>
  <c r="W258" i="5" s="1"/>
  <c r="D259" i="5"/>
  <c r="W259" i="5" s="1"/>
  <c r="D260" i="5"/>
  <c r="D261" i="5"/>
  <c r="D262" i="5"/>
  <c r="W262" i="5" s="1"/>
  <c r="D263" i="5"/>
  <c r="W263" i="5" s="1"/>
  <c r="D264" i="5"/>
  <c r="W264" i="5" s="1"/>
  <c r="D265" i="5"/>
  <c r="W265" i="5" s="1"/>
  <c r="D266" i="5"/>
  <c r="W266" i="5" s="1"/>
  <c r="D267" i="5"/>
  <c r="W267" i="5" s="1"/>
  <c r="D268" i="5"/>
  <c r="W268" i="5" s="1"/>
  <c r="D269" i="5"/>
  <c r="W269" i="5" s="1"/>
  <c r="D270" i="5"/>
  <c r="W270" i="5" s="1"/>
  <c r="D271" i="5"/>
  <c r="W271" i="5" s="1"/>
  <c r="D272" i="5"/>
  <c r="D273" i="5"/>
  <c r="W273" i="5" s="1"/>
  <c r="D274" i="5"/>
  <c r="W274" i="5" s="1"/>
  <c r="D275" i="5"/>
  <c r="W275" i="5" s="1"/>
  <c r="D276" i="5"/>
  <c r="W276" i="5" s="1"/>
  <c r="D277" i="5"/>
  <c r="W277" i="5" s="1"/>
  <c r="D278" i="5"/>
  <c r="W278" i="5" s="1"/>
  <c r="D279" i="5"/>
  <c r="W279" i="5" s="1"/>
  <c r="D280" i="5"/>
  <c r="W280" i="5" s="1"/>
  <c r="D281" i="5"/>
  <c r="W281" i="5" s="1"/>
  <c r="D282" i="5"/>
  <c r="W282" i="5" s="1"/>
  <c r="D283" i="5"/>
  <c r="W283" i="5" s="1"/>
  <c r="D284" i="5"/>
  <c r="W284" i="5" s="1"/>
  <c r="D285" i="5"/>
  <c r="W285" i="5" s="1"/>
  <c r="D286" i="5"/>
  <c r="W286" i="5" s="1"/>
  <c r="D287" i="5"/>
  <c r="W287" i="5" s="1"/>
  <c r="D288" i="5"/>
  <c r="D289" i="5"/>
  <c r="W289" i="5" s="1"/>
  <c r="D290" i="5"/>
  <c r="W290" i="5" s="1"/>
  <c r="D291" i="5"/>
  <c r="W291" i="5" s="1"/>
  <c r="D292" i="5"/>
  <c r="W292" i="5" s="1"/>
  <c r="D293" i="5"/>
  <c r="W293" i="5" s="1"/>
  <c r="D294" i="5"/>
  <c r="W294" i="5" s="1"/>
  <c r="D295" i="5"/>
  <c r="W295" i="5" s="1"/>
  <c r="D296" i="5"/>
  <c r="W296" i="5" s="1"/>
  <c r="D297" i="5"/>
  <c r="W297" i="5" s="1"/>
  <c r="D298" i="5"/>
  <c r="W298" i="5" s="1"/>
  <c r="D299" i="5"/>
  <c r="W299" i="5" s="1"/>
  <c r="D300" i="5"/>
  <c r="D301" i="5"/>
  <c r="W301" i="5" s="1"/>
  <c r="D302" i="5"/>
  <c r="W302" i="5" s="1"/>
  <c r="D303" i="5"/>
  <c r="W303" i="5" s="1"/>
  <c r="D304" i="5"/>
  <c r="W304" i="5" s="1"/>
  <c r="D305" i="5"/>
  <c r="W305" i="5" s="1"/>
  <c r="D306" i="5"/>
  <c r="W306" i="5" s="1"/>
  <c r="D307" i="5"/>
  <c r="W307" i="5" s="1"/>
  <c r="D308" i="5"/>
  <c r="D309" i="5"/>
  <c r="W309" i="5" s="1"/>
  <c r="D310" i="5"/>
  <c r="W310" i="5" s="1"/>
  <c r="D311" i="5"/>
  <c r="W311" i="5" s="1"/>
  <c r="D312" i="5"/>
  <c r="W312" i="5" s="1"/>
  <c r="D313" i="5"/>
  <c r="W313" i="5" s="1"/>
  <c r="D314" i="5"/>
  <c r="W314" i="5" s="1"/>
  <c r="D315" i="5"/>
  <c r="W315" i="5" s="1"/>
  <c r="D316" i="5"/>
  <c r="D317" i="5"/>
  <c r="W317" i="5" s="1"/>
  <c r="D318" i="5"/>
  <c r="W318" i="5" s="1"/>
  <c r="D319" i="5"/>
  <c r="W319" i="5" s="1"/>
  <c r="D320" i="5"/>
  <c r="W320" i="5" s="1"/>
  <c r="D321" i="5"/>
  <c r="W321" i="5" s="1"/>
  <c r="D322" i="5"/>
  <c r="W322" i="5" s="1"/>
  <c r="D323" i="5"/>
  <c r="W323" i="5" s="1"/>
  <c r="D324" i="5"/>
  <c r="W324" i="5" s="1"/>
  <c r="D325" i="5"/>
  <c r="W325" i="5" s="1"/>
  <c r="D326" i="5"/>
  <c r="W326" i="5" s="1"/>
  <c r="D327" i="5"/>
  <c r="W327" i="5" s="1"/>
  <c r="D328" i="5"/>
  <c r="W328" i="5" s="1"/>
  <c r="D329" i="5"/>
  <c r="D330" i="5"/>
  <c r="W330" i="5" s="1"/>
  <c r="D331" i="5"/>
  <c r="W331" i="5" s="1"/>
  <c r="D332" i="5"/>
  <c r="W332" i="5" s="1"/>
  <c r="D333" i="5"/>
  <c r="W333" i="5" s="1"/>
  <c r="D334" i="5"/>
  <c r="W334" i="5" s="1"/>
  <c r="D335" i="5"/>
  <c r="W335" i="5" s="1"/>
  <c r="D336" i="5"/>
  <c r="W336" i="5" s="1"/>
  <c r="D337" i="5"/>
  <c r="W337" i="5" s="1"/>
  <c r="D338" i="5"/>
  <c r="W338" i="5" s="1"/>
  <c r="D339" i="5"/>
  <c r="W339" i="5" s="1"/>
  <c r="D340" i="5"/>
  <c r="W340" i="5" s="1"/>
  <c r="D341" i="5"/>
  <c r="W341" i="5" s="1"/>
  <c r="D342" i="5"/>
  <c r="W342" i="5" s="1"/>
  <c r="D343" i="5"/>
  <c r="W343" i="5" s="1"/>
  <c r="D344" i="5"/>
  <c r="D345" i="5"/>
  <c r="D346" i="5"/>
  <c r="W346" i="5" s="1"/>
  <c r="D347" i="5"/>
  <c r="W347" i="5" s="1"/>
  <c r="D348" i="5"/>
  <c r="W348" i="5" s="1"/>
  <c r="D349" i="5"/>
  <c r="W349" i="5" s="1"/>
  <c r="D350" i="5"/>
  <c r="W350" i="5" s="1"/>
  <c r="D351" i="5"/>
  <c r="W351" i="5" s="1"/>
  <c r="D352" i="5"/>
  <c r="W352" i="5" s="1"/>
  <c r="D353" i="5"/>
  <c r="W353" i="5" s="1"/>
  <c r="D354" i="5"/>
  <c r="W354" i="5" s="1"/>
  <c r="D355" i="5"/>
  <c r="W355" i="5" s="1"/>
  <c r="D356" i="5"/>
  <c r="W356" i="5" s="1"/>
  <c r="D357" i="5"/>
  <c r="W357" i="5" s="1"/>
  <c r="D358" i="5"/>
  <c r="W358" i="5" s="1"/>
  <c r="D359" i="5"/>
  <c r="W359" i="5" s="1"/>
  <c r="D360" i="5"/>
  <c r="D361" i="5"/>
  <c r="W361" i="5" s="1"/>
  <c r="D362" i="5"/>
  <c r="W362" i="5" s="1"/>
  <c r="D363" i="5"/>
  <c r="W363" i="5" s="1"/>
  <c r="D364" i="5"/>
  <c r="W364" i="5" s="1"/>
  <c r="D365" i="5"/>
  <c r="W365" i="5" s="1"/>
  <c r="D366" i="5"/>
  <c r="D367" i="5"/>
  <c r="W367" i="5" s="1"/>
  <c r="D368" i="5"/>
  <c r="W368" i="5" s="1"/>
  <c r="D369" i="5"/>
  <c r="W369" i="5" s="1"/>
  <c r="D370" i="5"/>
  <c r="W370" i="5" s="1"/>
  <c r="D371" i="5"/>
  <c r="W371" i="5" s="1"/>
  <c r="D372" i="5"/>
  <c r="W372" i="5" s="1"/>
  <c r="D373" i="5"/>
  <c r="W373" i="5" s="1"/>
  <c r="D374" i="5"/>
  <c r="W374" i="5" s="1"/>
  <c r="D375" i="5"/>
  <c r="W375" i="5" s="1"/>
  <c r="D376" i="5"/>
  <c r="W376" i="5" s="1"/>
  <c r="D377" i="5"/>
  <c r="W377" i="5" s="1"/>
  <c r="D378" i="5"/>
  <c r="W378" i="5" s="1"/>
  <c r="D379" i="5"/>
  <c r="W379" i="5" s="1"/>
  <c r="D380" i="5"/>
  <c r="D381" i="5"/>
  <c r="W381" i="5" s="1"/>
  <c r="D382" i="5"/>
  <c r="W382" i="5" s="1"/>
  <c r="D383" i="5"/>
  <c r="W383" i="5" s="1"/>
  <c r="D384" i="5"/>
  <c r="W384" i="5" s="1"/>
  <c r="D385" i="5"/>
  <c r="W385" i="5" s="1"/>
  <c r="D386" i="5"/>
  <c r="W386" i="5" s="1"/>
  <c r="D387" i="5"/>
  <c r="W387" i="5" s="1"/>
  <c r="D388" i="5"/>
  <c r="D389" i="5"/>
  <c r="W389" i="5" s="1"/>
  <c r="D390" i="5"/>
  <c r="W390" i="5" s="1"/>
  <c r="D391" i="5"/>
  <c r="W391" i="5" s="1"/>
  <c r="D392" i="5"/>
  <c r="W392" i="5" s="1"/>
  <c r="D393" i="5"/>
  <c r="W393" i="5" s="1"/>
  <c r="D394" i="5"/>
  <c r="W394" i="5" s="1"/>
  <c r="D395" i="5"/>
  <c r="W395" i="5" s="1"/>
  <c r="D396" i="5"/>
  <c r="D397" i="5"/>
  <c r="W397" i="5" s="1"/>
  <c r="D398" i="5"/>
  <c r="W398" i="5" s="1"/>
  <c r="D399" i="5"/>
  <c r="W399" i="5" s="1"/>
  <c r="D400" i="5"/>
  <c r="W400" i="5" s="1"/>
  <c r="D401" i="5"/>
  <c r="W401" i="5" s="1"/>
  <c r="D402" i="5"/>
  <c r="W402" i="5" s="1"/>
  <c r="D403" i="5"/>
  <c r="W403" i="5" s="1"/>
  <c r="D404" i="5"/>
  <c r="W404" i="5" s="1"/>
  <c r="D405" i="5"/>
  <c r="W405" i="5" s="1"/>
  <c r="D406" i="5"/>
  <c r="W406" i="5" s="1"/>
  <c r="D407" i="5"/>
  <c r="W407" i="5" s="1"/>
  <c r="D408" i="5"/>
  <c r="D409" i="5"/>
  <c r="W409" i="5" s="1"/>
  <c r="D410" i="5"/>
  <c r="W410" i="5" s="1"/>
  <c r="D411" i="5"/>
  <c r="W411" i="5" s="1"/>
  <c r="D412" i="5"/>
  <c r="W412" i="5" s="1"/>
  <c r="D413" i="5"/>
  <c r="W413" i="5" s="1"/>
  <c r="D414" i="5"/>
  <c r="W414" i="5" s="1"/>
  <c r="D415" i="5"/>
  <c r="W415" i="5" s="1"/>
  <c r="D416" i="5"/>
  <c r="W416" i="5" s="1"/>
  <c r="D417" i="5"/>
  <c r="W417" i="5" s="1"/>
  <c r="D418" i="5"/>
  <c r="W418" i="5" s="1"/>
  <c r="D419" i="5"/>
  <c r="W419" i="5" s="1"/>
  <c r="D420" i="5"/>
  <c r="W420" i="5" s="1"/>
  <c r="D421" i="5"/>
  <c r="W421" i="5" s="1"/>
  <c r="D422" i="5"/>
  <c r="W422" i="5" s="1"/>
  <c r="D423" i="5"/>
  <c r="W423" i="5" s="1"/>
  <c r="D424" i="5"/>
  <c r="D425" i="5"/>
  <c r="W425" i="5" s="1"/>
  <c r="D426" i="5"/>
  <c r="W426" i="5" s="1"/>
  <c r="D427" i="5"/>
  <c r="W427" i="5" s="1"/>
  <c r="D428" i="5"/>
  <c r="W428" i="5" s="1"/>
  <c r="D429" i="5"/>
  <c r="D430" i="5"/>
  <c r="W430" i="5" s="1"/>
  <c r="D431" i="5"/>
  <c r="W431" i="5" s="1"/>
  <c r="D432" i="5"/>
  <c r="W432" i="5" s="1"/>
  <c r="D433" i="5"/>
  <c r="W433" i="5" s="1"/>
  <c r="D434" i="5"/>
  <c r="W434" i="5" s="1"/>
  <c r="D435" i="5"/>
  <c r="W435" i="5" s="1"/>
  <c r="D436" i="5"/>
  <c r="W436" i="5" s="1"/>
  <c r="D437" i="5"/>
  <c r="W437" i="5" s="1"/>
  <c r="D438" i="5"/>
  <c r="W438" i="5" s="1"/>
  <c r="D439" i="5"/>
  <c r="W439" i="5" s="1"/>
  <c r="D440" i="5"/>
  <c r="D441" i="5"/>
  <c r="W441" i="5" s="1"/>
  <c r="D442" i="5"/>
  <c r="W442" i="5" s="1"/>
  <c r="D443" i="5"/>
  <c r="W443" i="5" s="1"/>
  <c r="D444" i="5"/>
  <c r="W444" i="5" s="1"/>
  <c r="D445" i="5"/>
  <c r="D446" i="5"/>
  <c r="W446" i="5" s="1"/>
  <c r="D447" i="5"/>
  <c r="W447" i="5" s="1"/>
  <c r="D448" i="5"/>
  <c r="W448" i="5" s="1"/>
  <c r="D449" i="5"/>
  <c r="W449" i="5" s="1"/>
  <c r="D450" i="5"/>
  <c r="W450" i="5" s="1"/>
  <c r="D451" i="5"/>
  <c r="W451" i="5" s="1"/>
  <c r="D452" i="5"/>
  <c r="D453" i="5"/>
  <c r="W453" i="5" s="1"/>
  <c r="D454" i="5"/>
  <c r="W454" i="5" s="1"/>
  <c r="D455" i="5"/>
  <c r="W455" i="5" s="1"/>
  <c r="D456" i="5"/>
  <c r="D457" i="5"/>
  <c r="D458" i="5"/>
  <c r="W458" i="5" s="1"/>
  <c r="D459" i="5"/>
  <c r="W459" i="5" s="1"/>
  <c r="D460" i="5"/>
  <c r="W460" i="5" s="1"/>
  <c r="D461" i="5"/>
  <c r="W461" i="5" s="1"/>
  <c r="D462" i="5"/>
  <c r="W462" i="5" s="1"/>
  <c r="D463" i="5"/>
  <c r="W463" i="5" s="1"/>
  <c r="D464" i="5"/>
  <c r="W464" i="5" s="1"/>
  <c r="D465" i="5"/>
  <c r="W465" i="5" s="1"/>
  <c r="D466" i="5"/>
  <c r="W466" i="5" s="1"/>
  <c r="D467" i="5"/>
  <c r="W467" i="5" s="1"/>
  <c r="D468" i="5"/>
  <c r="D469" i="5"/>
  <c r="W469" i="5" s="1"/>
  <c r="D470" i="5"/>
  <c r="W470" i="5" s="1"/>
  <c r="D471" i="5"/>
  <c r="W471" i="5" s="1"/>
  <c r="D472" i="5"/>
  <c r="D473" i="5"/>
  <c r="D474" i="5"/>
  <c r="W474" i="5" s="1"/>
  <c r="D475" i="5"/>
  <c r="W475" i="5" s="1"/>
  <c r="D476" i="5"/>
  <c r="W476" i="5" s="1"/>
  <c r="D477" i="5"/>
  <c r="W477" i="5" s="1"/>
  <c r="D478" i="5"/>
  <c r="W478" i="5" s="1"/>
  <c r="D479" i="5"/>
  <c r="W479" i="5" s="1"/>
  <c r="D480" i="5"/>
  <c r="W480" i="5" s="1"/>
  <c r="D481" i="5"/>
  <c r="W481" i="5" s="1"/>
  <c r="D482" i="5"/>
  <c r="W482" i="5" s="1"/>
  <c r="D483" i="5"/>
  <c r="W483" i="5" s="1"/>
  <c r="D484" i="5"/>
  <c r="D485" i="5"/>
  <c r="W485" i="5" s="1"/>
  <c r="D486" i="5"/>
  <c r="W486" i="5" s="1"/>
  <c r="D487" i="5"/>
  <c r="W487" i="5" s="1"/>
  <c r="D488" i="5"/>
  <c r="D489" i="5"/>
  <c r="D490" i="5"/>
  <c r="W490" i="5" s="1"/>
  <c r="D491" i="5"/>
  <c r="W491" i="5" s="1"/>
  <c r="D492" i="5"/>
  <c r="W492" i="5" s="1"/>
  <c r="D493" i="5"/>
  <c r="W493" i="5" s="1"/>
  <c r="D494" i="5"/>
  <c r="W494" i="5" s="1"/>
  <c r="D495" i="5"/>
  <c r="W495" i="5" s="1"/>
  <c r="D496" i="5"/>
  <c r="W496" i="5" s="1"/>
  <c r="D497" i="5"/>
  <c r="W497" i="5" s="1"/>
  <c r="D498" i="5"/>
  <c r="W498" i="5" s="1"/>
  <c r="D499" i="5"/>
  <c r="W499" i="5" s="1"/>
  <c r="D500" i="5"/>
  <c r="D501" i="5"/>
  <c r="W501" i="5" s="1"/>
  <c r="D502" i="5"/>
  <c r="W502" i="5" s="1"/>
  <c r="D503" i="5"/>
  <c r="W503" i="5" s="1"/>
  <c r="D504" i="5"/>
  <c r="D505" i="5"/>
  <c r="D506" i="5"/>
  <c r="W506" i="5" s="1"/>
  <c r="D507" i="5"/>
  <c r="W507" i="5" s="1"/>
  <c r="D508" i="5"/>
  <c r="W508" i="5" s="1"/>
  <c r="D509" i="5"/>
  <c r="W509" i="5" s="1"/>
  <c r="D510" i="5"/>
  <c r="W510" i="5" s="1"/>
  <c r="D511" i="5"/>
  <c r="W511" i="5" s="1"/>
  <c r="D512" i="5"/>
  <c r="W512" i="5" s="1"/>
  <c r="D513" i="5"/>
  <c r="W513" i="5" s="1"/>
  <c r="D514" i="5"/>
  <c r="W514" i="5" s="1"/>
  <c r="D515" i="5"/>
  <c r="W515" i="5" s="1"/>
  <c r="D516" i="5"/>
  <c r="W516" i="5" s="1"/>
  <c r="D517" i="5"/>
  <c r="W517" i="5" s="1"/>
  <c r="D518" i="5"/>
  <c r="W518" i="5" s="1"/>
  <c r="D519" i="5"/>
  <c r="W519" i="5" s="1"/>
  <c r="D520" i="5"/>
  <c r="W520" i="5" s="1"/>
  <c r="D521" i="5"/>
  <c r="W521" i="5" s="1"/>
  <c r="D522" i="5"/>
  <c r="W522" i="5" s="1"/>
  <c r="D523" i="5"/>
  <c r="W523" i="5" s="1"/>
  <c r="D524" i="5"/>
  <c r="W524" i="5" s="1"/>
  <c r="D525" i="5"/>
  <c r="W525" i="5" s="1"/>
  <c r="D526" i="5"/>
  <c r="W526" i="5" s="1"/>
  <c r="D527" i="5"/>
  <c r="W527" i="5" s="1"/>
  <c r="D528" i="5"/>
  <c r="W528" i="5" s="1"/>
  <c r="D529" i="5"/>
  <c r="W529" i="5" s="1"/>
  <c r="D530" i="5"/>
  <c r="W530" i="5" s="1"/>
  <c r="D531" i="5"/>
  <c r="W531" i="5" s="1"/>
  <c r="D532" i="5"/>
  <c r="W532" i="5" s="1"/>
  <c r="D533" i="5"/>
  <c r="W533" i="5" s="1"/>
  <c r="D534" i="5"/>
  <c r="W534" i="5" s="1"/>
  <c r="D535" i="5"/>
  <c r="W535" i="5" s="1"/>
  <c r="D536" i="5"/>
  <c r="W536" i="5" s="1"/>
  <c r="D537" i="5"/>
  <c r="W537" i="5" s="1"/>
  <c r="D538" i="5"/>
  <c r="W538" i="5" s="1"/>
  <c r="D539" i="5"/>
  <c r="W539" i="5" s="1"/>
  <c r="D540" i="5"/>
  <c r="W540" i="5" s="1"/>
  <c r="D541" i="5"/>
  <c r="W541" i="5" s="1"/>
  <c r="D542" i="5"/>
  <c r="W542" i="5" s="1"/>
  <c r="D543" i="5"/>
  <c r="W543" i="5" s="1"/>
  <c r="D544" i="5"/>
  <c r="W544" i="5" s="1"/>
  <c r="D545" i="5"/>
  <c r="W545" i="5" s="1"/>
  <c r="D546" i="5"/>
  <c r="W546" i="5" s="1"/>
  <c r="D547" i="5"/>
  <c r="W547" i="5" s="1"/>
  <c r="D548" i="5"/>
  <c r="W548" i="5" s="1"/>
  <c r="D549" i="5"/>
  <c r="W549" i="5" s="1"/>
  <c r="D550" i="5"/>
  <c r="W550" i="5" s="1"/>
  <c r="D551" i="5"/>
  <c r="W551" i="5" s="1"/>
  <c r="D552" i="5"/>
  <c r="W552" i="5" s="1"/>
  <c r="D553" i="5"/>
  <c r="W553" i="5" s="1"/>
  <c r="D554" i="5"/>
  <c r="W554" i="5" s="1"/>
  <c r="D555" i="5"/>
  <c r="W555" i="5" s="1"/>
  <c r="D556" i="5"/>
  <c r="W556" i="5" s="1"/>
  <c r="D557" i="5"/>
  <c r="W557" i="5" s="1"/>
  <c r="D558" i="5"/>
  <c r="W558" i="5" s="1"/>
  <c r="D559" i="5"/>
  <c r="W559" i="5" s="1"/>
  <c r="D560" i="5"/>
  <c r="W560" i="5" s="1"/>
  <c r="D561" i="5"/>
  <c r="W561" i="5" s="1"/>
  <c r="D562" i="5"/>
  <c r="W562" i="5" s="1"/>
  <c r="D563" i="5"/>
  <c r="W563" i="5" s="1"/>
  <c r="D564" i="5"/>
  <c r="W564" i="5" s="1"/>
  <c r="D565" i="5"/>
  <c r="W565" i="5" s="1"/>
  <c r="D566" i="5"/>
  <c r="W566" i="5" s="1"/>
  <c r="D567" i="5"/>
  <c r="W567" i="5" s="1"/>
  <c r="D568" i="5"/>
  <c r="W568" i="5" s="1"/>
  <c r="D569" i="5"/>
  <c r="W569" i="5" s="1"/>
  <c r="D570" i="5"/>
  <c r="W570" i="5" s="1"/>
  <c r="D571" i="5"/>
  <c r="W571" i="5" s="1"/>
  <c r="D572" i="5"/>
  <c r="W572" i="5" s="1"/>
  <c r="D573" i="5"/>
  <c r="W573" i="5" s="1"/>
  <c r="D574" i="5"/>
  <c r="W574" i="5" s="1"/>
  <c r="D575" i="5"/>
  <c r="W575" i="5" s="1"/>
  <c r="D576" i="5"/>
  <c r="W576" i="5" s="1"/>
  <c r="D577" i="5"/>
  <c r="W577" i="5" s="1"/>
  <c r="D578" i="5"/>
  <c r="W578" i="5" s="1"/>
  <c r="D579" i="5"/>
  <c r="W579" i="5" s="1"/>
  <c r="D580" i="5"/>
  <c r="W580" i="5" s="1"/>
  <c r="D581" i="5"/>
  <c r="W581" i="5" s="1"/>
  <c r="D582" i="5"/>
  <c r="W582" i="5" s="1"/>
  <c r="D583" i="5"/>
  <c r="W583" i="5" s="1"/>
  <c r="D584" i="5"/>
  <c r="W584" i="5" s="1"/>
  <c r="D585" i="5"/>
  <c r="W585" i="5" s="1"/>
  <c r="D586" i="5"/>
  <c r="W586" i="5" s="1"/>
  <c r="D587" i="5"/>
  <c r="W587" i="5" s="1"/>
  <c r="D588" i="5"/>
  <c r="W588" i="5" s="1"/>
  <c r="D589" i="5"/>
  <c r="W589" i="5" s="1"/>
  <c r="D590" i="5"/>
  <c r="W590" i="5" s="1"/>
  <c r="D591" i="5"/>
  <c r="W591" i="5" s="1"/>
  <c r="D592" i="5"/>
  <c r="W592" i="5" s="1"/>
  <c r="D593" i="5"/>
  <c r="W593" i="5" s="1"/>
  <c r="D594" i="5"/>
  <c r="W594" i="5" s="1"/>
  <c r="D595" i="5"/>
  <c r="W595" i="5" s="1"/>
  <c r="D596" i="5"/>
  <c r="W596" i="5" s="1"/>
  <c r="D597" i="5"/>
  <c r="W597" i="5" s="1"/>
  <c r="D598" i="5"/>
  <c r="W598" i="5" s="1"/>
  <c r="D599" i="5"/>
  <c r="W599" i="5" s="1"/>
  <c r="D600" i="5"/>
  <c r="W600" i="5" s="1"/>
  <c r="D601" i="5"/>
  <c r="W601" i="5" s="1"/>
  <c r="D602" i="5"/>
  <c r="W602" i="5" s="1"/>
  <c r="D603" i="5"/>
  <c r="W603" i="5" s="1"/>
  <c r="D604" i="5"/>
  <c r="W604" i="5" s="1"/>
  <c r="D605" i="5"/>
  <c r="W605" i="5" s="1"/>
  <c r="D606" i="5"/>
  <c r="W606" i="5" s="1"/>
  <c r="D607" i="5"/>
  <c r="W607" i="5" s="1"/>
  <c r="D608" i="5"/>
  <c r="W608" i="5" s="1"/>
  <c r="D609" i="5"/>
  <c r="W609" i="5" s="1"/>
  <c r="D610" i="5"/>
  <c r="W610" i="5" s="1"/>
  <c r="D611" i="5"/>
  <c r="W611" i="5" s="1"/>
  <c r="D612" i="5"/>
  <c r="W612" i="5" s="1"/>
  <c r="D613" i="5"/>
  <c r="W613" i="5" s="1"/>
  <c r="D614" i="5"/>
  <c r="W614" i="5" s="1"/>
  <c r="D615" i="5"/>
  <c r="W615" i="5" s="1"/>
  <c r="D616" i="5"/>
  <c r="W616" i="5" s="1"/>
  <c r="D617" i="5"/>
  <c r="W617" i="5" s="1"/>
  <c r="D618" i="5"/>
  <c r="W618" i="5" s="1"/>
  <c r="D619" i="5"/>
  <c r="W619" i="5" s="1"/>
  <c r="D620" i="5"/>
  <c r="W620" i="5" s="1"/>
  <c r="D621" i="5"/>
  <c r="W621" i="5" s="1"/>
  <c r="D622" i="5"/>
  <c r="W622" i="5" s="1"/>
  <c r="D623" i="5"/>
  <c r="W623" i="5" s="1"/>
  <c r="D624" i="5"/>
  <c r="W624" i="5" s="1"/>
  <c r="D625" i="5"/>
  <c r="W625" i="5" s="1"/>
  <c r="D626" i="5"/>
  <c r="W626" i="5" s="1"/>
  <c r="D627" i="5"/>
  <c r="W627" i="5" s="1"/>
  <c r="D628" i="5"/>
  <c r="W628" i="5" s="1"/>
  <c r="D629" i="5"/>
  <c r="W629" i="5" s="1"/>
  <c r="D630" i="5"/>
  <c r="W630" i="5" s="1"/>
  <c r="D631" i="5"/>
  <c r="W631" i="5" s="1"/>
  <c r="D632" i="5"/>
  <c r="W632" i="5" s="1"/>
  <c r="D633" i="5"/>
  <c r="W633" i="5" s="1"/>
  <c r="D634" i="5"/>
  <c r="W634" i="5" s="1"/>
  <c r="D635" i="5"/>
  <c r="W635" i="5" s="1"/>
  <c r="D636" i="5"/>
  <c r="W636" i="5" s="1"/>
  <c r="D637" i="5"/>
  <c r="W637" i="5" s="1"/>
  <c r="D638" i="5"/>
  <c r="W638" i="5" s="1"/>
  <c r="D639" i="5"/>
  <c r="W639" i="5" s="1"/>
  <c r="D640" i="5"/>
  <c r="W640" i="5" s="1"/>
  <c r="D641" i="5"/>
  <c r="W641" i="5" s="1"/>
  <c r="D642" i="5"/>
  <c r="W642" i="5" s="1"/>
  <c r="D643" i="5"/>
  <c r="W643" i="5" s="1"/>
  <c r="D644" i="5"/>
  <c r="W644" i="5" s="1"/>
  <c r="D645" i="5"/>
  <c r="W645" i="5" s="1"/>
  <c r="D646" i="5"/>
  <c r="W646" i="5" s="1"/>
  <c r="D647" i="5"/>
  <c r="W647" i="5" s="1"/>
  <c r="D648" i="5"/>
  <c r="W648" i="5" s="1"/>
  <c r="D649" i="5"/>
  <c r="W649" i="5" s="1"/>
  <c r="D650" i="5"/>
  <c r="W650" i="5" s="1"/>
  <c r="D651" i="5"/>
  <c r="W651" i="5" s="1"/>
  <c r="D652" i="5"/>
  <c r="W652" i="5" s="1"/>
  <c r="D653" i="5"/>
  <c r="W653" i="5" s="1"/>
  <c r="D654" i="5"/>
  <c r="W654" i="5" s="1"/>
  <c r="D655" i="5"/>
  <c r="W655" i="5" s="1"/>
  <c r="D656" i="5"/>
  <c r="W656" i="5" s="1"/>
  <c r="D657" i="5"/>
  <c r="W657" i="5" s="1"/>
  <c r="D658" i="5"/>
  <c r="W658" i="5" s="1"/>
  <c r="D659" i="5"/>
  <c r="W659" i="5" s="1"/>
  <c r="D660" i="5"/>
  <c r="W660" i="5" s="1"/>
  <c r="D661" i="5"/>
  <c r="W661" i="5" s="1"/>
  <c r="D662" i="5"/>
  <c r="W662" i="5" s="1"/>
  <c r="D663" i="5"/>
  <c r="W663" i="5" s="1"/>
  <c r="D664" i="5"/>
  <c r="W664" i="5" s="1"/>
  <c r="D665" i="5"/>
  <c r="W665" i="5" s="1"/>
  <c r="D666" i="5"/>
  <c r="W666" i="5" s="1"/>
  <c r="D667" i="5"/>
  <c r="W667" i="5" s="1"/>
  <c r="D668" i="5"/>
  <c r="W668" i="5" s="1"/>
  <c r="D669" i="5"/>
  <c r="W669" i="5" s="1"/>
  <c r="D670" i="5"/>
  <c r="W670" i="5" s="1"/>
  <c r="D671" i="5"/>
  <c r="W671" i="5" s="1"/>
  <c r="D672" i="5"/>
  <c r="W672" i="5" s="1"/>
  <c r="D673" i="5"/>
  <c r="W673" i="5" s="1"/>
  <c r="D674" i="5"/>
  <c r="D675" i="5"/>
  <c r="W675" i="5" s="1"/>
  <c r="D676" i="5"/>
  <c r="W676" i="5" s="1"/>
  <c r="D677" i="5"/>
  <c r="W677" i="5" s="1"/>
  <c r="D678" i="5"/>
  <c r="W678" i="5" s="1"/>
  <c r="D679" i="5"/>
  <c r="W679" i="5" s="1"/>
  <c r="D680" i="5"/>
  <c r="W680" i="5" s="1"/>
  <c r="D681" i="5"/>
  <c r="W681" i="5" s="1"/>
  <c r="D682" i="5"/>
  <c r="W682" i="5" s="1"/>
  <c r="D683" i="5"/>
  <c r="W683" i="5" s="1"/>
  <c r="D684" i="5"/>
  <c r="W684" i="5" s="1"/>
  <c r="D685" i="5"/>
  <c r="W685" i="5" s="1"/>
  <c r="D686" i="5"/>
  <c r="W686" i="5" s="1"/>
  <c r="D687" i="5"/>
  <c r="W687" i="5" s="1"/>
  <c r="D688" i="5"/>
  <c r="W688" i="5" s="1"/>
  <c r="D689" i="5"/>
  <c r="W689" i="5" s="1"/>
  <c r="D690" i="5"/>
  <c r="W690" i="5" s="1"/>
  <c r="D691" i="5"/>
  <c r="W691" i="5" s="1"/>
  <c r="D692" i="5"/>
  <c r="W692" i="5" s="1"/>
  <c r="D693" i="5"/>
  <c r="W693" i="5" s="1"/>
  <c r="D694" i="5"/>
  <c r="W694" i="5" s="1"/>
  <c r="D695" i="5"/>
  <c r="W695" i="5" s="1"/>
  <c r="D696" i="5"/>
  <c r="W696" i="5" s="1"/>
  <c r="D697" i="5"/>
  <c r="W697" i="5" s="1"/>
  <c r="D698" i="5"/>
  <c r="W698" i="5" s="1"/>
  <c r="D699" i="5"/>
  <c r="W699" i="5" s="1"/>
  <c r="D700" i="5"/>
  <c r="W700" i="5" s="1"/>
  <c r="D701" i="5"/>
  <c r="W701" i="5" s="1"/>
  <c r="D702" i="5"/>
  <c r="W702" i="5" s="1"/>
  <c r="D703" i="5"/>
  <c r="W703" i="5" s="1"/>
  <c r="D704" i="5"/>
  <c r="W704" i="5" s="1"/>
  <c r="D705" i="5"/>
  <c r="W705" i="5" s="1"/>
  <c r="D706" i="5"/>
  <c r="D707" i="5"/>
  <c r="W707" i="5" s="1"/>
  <c r="D708" i="5"/>
  <c r="W708" i="5" s="1"/>
  <c r="D709" i="5"/>
  <c r="W709" i="5" s="1"/>
  <c r="D710" i="5"/>
  <c r="W710" i="5" s="1"/>
  <c r="D711" i="5"/>
  <c r="W711" i="5" s="1"/>
  <c r="D712" i="5"/>
  <c r="W712" i="5" s="1"/>
  <c r="D713" i="5"/>
  <c r="W713" i="5" s="1"/>
  <c r="D714" i="5"/>
  <c r="W714" i="5" s="1"/>
  <c r="D715" i="5"/>
  <c r="W715" i="5" s="1"/>
  <c r="D2" i="5"/>
  <c r="W2" i="5" s="1"/>
  <c r="I99" i="6"/>
  <c r="I255" i="6"/>
  <c r="I284" i="6"/>
  <c r="I316" i="6"/>
  <c r="I440" i="6"/>
  <c r="L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L415" i="4"/>
  <c r="L416" i="4"/>
  <c r="L419" i="4"/>
  <c r="L420" i="4"/>
  <c r="L423" i="4"/>
  <c r="L424" i="4"/>
  <c r="L427" i="4"/>
  <c r="L428" i="4"/>
  <c r="L431" i="4"/>
  <c r="L435" i="4"/>
  <c r="L436" i="4"/>
  <c r="L439" i="4"/>
  <c r="L440" i="4"/>
  <c r="L442" i="4"/>
  <c r="L443" i="4"/>
  <c r="L444" i="4"/>
  <c r="L447" i="4"/>
  <c r="L451" i="4"/>
  <c r="L452" i="4"/>
  <c r="L455" i="4"/>
  <c r="L456" i="4"/>
  <c r="L458" i="4"/>
  <c r="L459" i="4"/>
  <c r="L460" i="4"/>
  <c r="L463" i="4"/>
  <c r="L467" i="4"/>
  <c r="L468" i="4"/>
  <c r="L471" i="4"/>
  <c r="L472" i="4"/>
  <c r="L474" i="4"/>
  <c r="L475" i="4"/>
  <c r="L476" i="4"/>
  <c r="L479" i="4"/>
  <c r="L483" i="4"/>
  <c r="L484" i="4"/>
  <c r="L487" i="4"/>
  <c r="L488" i="4"/>
  <c r="L490" i="4"/>
  <c r="L491" i="4"/>
  <c r="L492" i="4"/>
  <c r="L495" i="4"/>
  <c r="L499" i="4"/>
  <c r="L500" i="4"/>
  <c r="L503" i="4"/>
  <c r="L504" i="4"/>
  <c r="L506" i="4"/>
  <c r="L507" i="4"/>
  <c r="L508" i="4"/>
  <c r="L511" i="4"/>
  <c r="L515" i="4"/>
  <c r="L516" i="4"/>
  <c r="L519" i="4"/>
  <c r="L520" i="4"/>
  <c r="L522" i="4"/>
  <c r="L523" i="4"/>
  <c r="L524" i="4"/>
  <c r="L527" i="4"/>
  <c r="L531" i="4"/>
  <c r="L532" i="4"/>
  <c r="L535" i="4"/>
  <c r="L536" i="4"/>
  <c r="L538" i="4"/>
  <c r="L539" i="4"/>
  <c r="L540" i="4"/>
  <c r="L543" i="4"/>
  <c r="L547" i="4"/>
  <c r="L548" i="4"/>
  <c r="L551" i="4"/>
  <c r="L552" i="4"/>
  <c r="L554" i="4"/>
  <c r="L555" i="4"/>
  <c r="L556" i="4"/>
  <c r="L559" i="4"/>
  <c r="L563" i="4"/>
  <c r="L564" i="4"/>
  <c r="L567" i="4"/>
  <c r="L568" i="4"/>
  <c r="L570" i="4"/>
  <c r="L571" i="4"/>
  <c r="L572" i="4"/>
  <c r="L575" i="4"/>
  <c r="L579" i="4"/>
  <c r="L580" i="4"/>
  <c r="L58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2" i="4"/>
  <c r="H413" i="4"/>
  <c r="L413" i="4" s="1"/>
  <c r="H414" i="4"/>
  <c r="L414" i="4" s="1"/>
  <c r="H415" i="4"/>
  <c r="H416" i="4"/>
  <c r="H417" i="4"/>
  <c r="L417" i="4" s="1"/>
  <c r="H418" i="4"/>
  <c r="L418" i="4" s="1"/>
  <c r="H419" i="4"/>
  <c r="H420" i="4"/>
  <c r="H421" i="4"/>
  <c r="L421" i="4" s="1"/>
  <c r="H422" i="4"/>
  <c r="L422" i="4" s="1"/>
  <c r="H423" i="4"/>
  <c r="H424" i="4"/>
  <c r="H425" i="4"/>
  <c r="L425" i="4" s="1"/>
  <c r="H426" i="4"/>
  <c r="L426" i="4" s="1"/>
  <c r="H427" i="4"/>
  <c r="H428" i="4"/>
  <c r="H429" i="4"/>
  <c r="L429" i="4" s="1"/>
  <c r="H430" i="4"/>
  <c r="L430" i="4" s="1"/>
  <c r="H431" i="4"/>
  <c r="H432" i="4"/>
  <c r="L432" i="4" s="1"/>
  <c r="H433" i="4"/>
  <c r="L433" i="4" s="1"/>
  <c r="H434" i="4"/>
  <c r="L434" i="4" s="1"/>
  <c r="H435" i="4"/>
  <c r="H436" i="4"/>
  <c r="H437" i="4"/>
  <c r="L437" i="4" s="1"/>
  <c r="H438" i="4"/>
  <c r="L438" i="4" s="1"/>
  <c r="H439" i="4"/>
  <c r="H440" i="4"/>
  <c r="H441" i="4"/>
  <c r="L441" i="4" s="1"/>
  <c r="H442" i="4"/>
  <c r="H443" i="4"/>
  <c r="H444" i="4"/>
  <c r="H445" i="4"/>
  <c r="L445" i="4" s="1"/>
  <c r="H446" i="4"/>
  <c r="L446" i="4" s="1"/>
  <c r="H447" i="4"/>
  <c r="H448" i="4"/>
  <c r="L448" i="4" s="1"/>
  <c r="H449" i="4"/>
  <c r="L449" i="4" s="1"/>
  <c r="H450" i="4"/>
  <c r="L450" i="4" s="1"/>
  <c r="H451" i="4"/>
  <c r="H452" i="4"/>
  <c r="H453" i="4"/>
  <c r="L453" i="4" s="1"/>
  <c r="H454" i="4"/>
  <c r="L454" i="4" s="1"/>
  <c r="H455" i="4"/>
  <c r="H456" i="4"/>
  <c r="H457" i="4"/>
  <c r="L457" i="4" s="1"/>
  <c r="H458" i="4"/>
  <c r="H459" i="4"/>
  <c r="H460" i="4"/>
  <c r="H461" i="4"/>
  <c r="L461" i="4" s="1"/>
  <c r="H462" i="4"/>
  <c r="L462" i="4" s="1"/>
  <c r="H463" i="4"/>
  <c r="H464" i="4"/>
  <c r="L464" i="4" s="1"/>
  <c r="H465" i="4"/>
  <c r="L465" i="4" s="1"/>
  <c r="H466" i="4"/>
  <c r="L466" i="4" s="1"/>
  <c r="H467" i="4"/>
  <c r="H468" i="4"/>
  <c r="H469" i="4"/>
  <c r="L469" i="4" s="1"/>
  <c r="H470" i="4"/>
  <c r="L470" i="4" s="1"/>
  <c r="H471" i="4"/>
  <c r="H472" i="4"/>
  <c r="H473" i="4"/>
  <c r="L473" i="4" s="1"/>
  <c r="H474" i="4"/>
  <c r="H475" i="4"/>
  <c r="H476" i="4"/>
  <c r="H477" i="4"/>
  <c r="L477" i="4" s="1"/>
  <c r="H478" i="4"/>
  <c r="L478" i="4" s="1"/>
  <c r="H479" i="4"/>
  <c r="H480" i="4"/>
  <c r="L480" i="4" s="1"/>
  <c r="H481" i="4"/>
  <c r="L481" i="4" s="1"/>
  <c r="H482" i="4"/>
  <c r="L482" i="4" s="1"/>
  <c r="H483" i="4"/>
  <c r="H484" i="4"/>
  <c r="H485" i="4"/>
  <c r="L485" i="4" s="1"/>
  <c r="H486" i="4"/>
  <c r="L486" i="4" s="1"/>
  <c r="H487" i="4"/>
  <c r="H488" i="4"/>
  <c r="H489" i="4"/>
  <c r="L489" i="4" s="1"/>
  <c r="H490" i="4"/>
  <c r="H491" i="4"/>
  <c r="H492" i="4"/>
  <c r="H493" i="4"/>
  <c r="L493" i="4" s="1"/>
  <c r="H494" i="4"/>
  <c r="L494" i="4" s="1"/>
  <c r="H495" i="4"/>
  <c r="H496" i="4"/>
  <c r="L496" i="4" s="1"/>
  <c r="H497" i="4"/>
  <c r="L497" i="4" s="1"/>
  <c r="H498" i="4"/>
  <c r="L498" i="4" s="1"/>
  <c r="H499" i="4"/>
  <c r="H500" i="4"/>
  <c r="H501" i="4"/>
  <c r="L501" i="4" s="1"/>
  <c r="H502" i="4"/>
  <c r="L502" i="4" s="1"/>
  <c r="H503" i="4"/>
  <c r="H504" i="4"/>
  <c r="H505" i="4"/>
  <c r="L505" i="4" s="1"/>
  <c r="H506" i="4"/>
  <c r="H507" i="4"/>
  <c r="H508" i="4"/>
  <c r="H509" i="4"/>
  <c r="L509" i="4" s="1"/>
  <c r="H510" i="4"/>
  <c r="L510" i="4" s="1"/>
  <c r="H511" i="4"/>
  <c r="H512" i="4"/>
  <c r="L512" i="4" s="1"/>
  <c r="H513" i="4"/>
  <c r="L513" i="4" s="1"/>
  <c r="H514" i="4"/>
  <c r="L514" i="4" s="1"/>
  <c r="H515" i="4"/>
  <c r="H516" i="4"/>
  <c r="H517" i="4"/>
  <c r="L517" i="4" s="1"/>
  <c r="H518" i="4"/>
  <c r="L518" i="4" s="1"/>
  <c r="H519" i="4"/>
  <c r="H520" i="4"/>
  <c r="H521" i="4"/>
  <c r="L521" i="4" s="1"/>
  <c r="H522" i="4"/>
  <c r="H523" i="4"/>
  <c r="H524" i="4"/>
  <c r="H525" i="4"/>
  <c r="L525" i="4" s="1"/>
  <c r="H526" i="4"/>
  <c r="L526" i="4" s="1"/>
  <c r="H527" i="4"/>
  <c r="H528" i="4"/>
  <c r="L528" i="4" s="1"/>
  <c r="H529" i="4"/>
  <c r="L529" i="4" s="1"/>
  <c r="H530" i="4"/>
  <c r="L530" i="4" s="1"/>
  <c r="H531" i="4"/>
  <c r="H532" i="4"/>
  <c r="H533" i="4"/>
  <c r="L533" i="4" s="1"/>
  <c r="H534" i="4"/>
  <c r="L534" i="4" s="1"/>
  <c r="H535" i="4"/>
  <c r="H536" i="4"/>
  <c r="H537" i="4"/>
  <c r="L537" i="4" s="1"/>
  <c r="H538" i="4"/>
  <c r="H539" i="4"/>
  <c r="H540" i="4"/>
  <c r="H541" i="4"/>
  <c r="L541" i="4" s="1"/>
  <c r="H542" i="4"/>
  <c r="L542" i="4" s="1"/>
  <c r="H543" i="4"/>
  <c r="H544" i="4"/>
  <c r="L544" i="4" s="1"/>
  <c r="H545" i="4"/>
  <c r="L545" i="4" s="1"/>
  <c r="H546" i="4"/>
  <c r="L546" i="4" s="1"/>
  <c r="H547" i="4"/>
  <c r="H548" i="4"/>
  <c r="H549" i="4"/>
  <c r="L549" i="4" s="1"/>
  <c r="H550" i="4"/>
  <c r="L550" i="4" s="1"/>
  <c r="H551" i="4"/>
  <c r="H552" i="4"/>
  <c r="H553" i="4"/>
  <c r="L553" i="4" s="1"/>
  <c r="H554" i="4"/>
  <c r="H555" i="4"/>
  <c r="H556" i="4"/>
  <c r="H557" i="4"/>
  <c r="L557" i="4" s="1"/>
  <c r="H558" i="4"/>
  <c r="L558" i="4" s="1"/>
  <c r="H559" i="4"/>
  <c r="H560" i="4"/>
  <c r="L560" i="4" s="1"/>
  <c r="H561" i="4"/>
  <c r="L561" i="4" s="1"/>
  <c r="H562" i="4"/>
  <c r="L562" i="4" s="1"/>
  <c r="H563" i="4"/>
  <c r="H564" i="4"/>
  <c r="H565" i="4"/>
  <c r="L565" i="4" s="1"/>
  <c r="H566" i="4"/>
  <c r="L566" i="4" s="1"/>
  <c r="H567" i="4"/>
  <c r="H568" i="4"/>
  <c r="H569" i="4"/>
  <c r="L569" i="4" s="1"/>
  <c r="H570" i="4"/>
  <c r="H571" i="4"/>
  <c r="H572" i="4"/>
  <c r="H573" i="4"/>
  <c r="L573" i="4" s="1"/>
  <c r="H574" i="4"/>
  <c r="L574" i="4" s="1"/>
  <c r="H575" i="4"/>
  <c r="H576" i="4"/>
  <c r="L576" i="4" s="1"/>
  <c r="H577" i="4"/>
  <c r="L577" i="4" s="1"/>
  <c r="H578" i="4"/>
  <c r="L578" i="4" s="1"/>
  <c r="H579" i="4"/>
  <c r="H580" i="4"/>
  <c r="H581" i="4"/>
  <c r="L581" i="4" s="1"/>
  <c r="H582" i="4"/>
  <c r="L582" i="4" s="1"/>
  <c r="H58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B2" i="3"/>
  <c r="B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  <c r="A3" i="2"/>
  <c r="A4" i="2"/>
  <c r="A5" i="2"/>
  <c r="A6" i="2"/>
  <c r="A7" i="2"/>
  <c r="A8" i="2"/>
  <c r="A2" i="2"/>
  <c r="I23" i="3" l="1"/>
  <c r="N2" i="4"/>
  <c r="H3" i="4"/>
  <c r="L3" i="4" s="1"/>
  <c r="H4" i="4"/>
  <c r="L4" i="4" s="1"/>
  <c r="H5" i="4"/>
  <c r="L5" i="4" s="1"/>
  <c r="H6" i="4"/>
  <c r="L6" i="4" s="1"/>
  <c r="H7" i="4"/>
  <c r="L7" i="4" s="1"/>
  <c r="H8" i="4"/>
  <c r="L8" i="4" s="1"/>
  <c r="H9" i="4"/>
  <c r="L9" i="4" s="1"/>
  <c r="H10" i="4"/>
  <c r="L10" i="4" s="1"/>
  <c r="H11" i="4"/>
  <c r="L11" i="4" s="1"/>
  <c r="H12" i="4"/>
  <c r="L12" i="4" s="1"/>
  <c r="H13" i="4"/>
  <c r="L13" i="4" s="1"/>
  <c r="H14" i="4"/>
  <c r="L14" i="4" s="1"/>
  <c r="H15" i="4"/>
  <c r="L15" i="4" s="1"/>
  <c r="H16" i="4"/>
  <c r="L16" i="4" s="1"/>
  <c r="H17" i="4"/>
  <c r="L17" i="4" s="1"/>
  <c r="H18" i="4"/>
  <c r="L18" i="4" s="1"/>
  <c r="H19" i="4"/>
  <c r="L19" i="4" s="1"/>
  <c r="H20" i="4"/>
  <c r="L20" i="4" s="1"/>
  <c r="H21" i="4"/>
  <c r="L21" i="4" s="1"/>
  <c r="H22" i="4"/>
  <c r="L22" i="4" s="1"/>
  <c r="H23" i="4"/>
  <c r="L23" i="4" s="1"/>
  <c r="H24" i="4"/>
  <c r="L24" i="4" s="1"/>
  <c r="H25" i="4"/>
  <c r="L25" i="4" s="1"/>
  <c r="H26" i="4"/>
  <c r="L26" i="4" s="1"/>
  <c r="H27" i="4"/>
  <c r="L27" i="4" s="1"/>
  <c r="H28" i="4"/>
  <c r="L28" i="4" s="1"/>
  <c r="H29" i="4"/>
  <c r="L29" i="4" s="1"/>
  <c r="H30" i="4"/>
  <c r="L30" i="4" s="1"/>
  <c r="H31" i="4"/>
  <c r="L31" i="4" s="1"/>
  <c r="H32" i="4"/>
  <c r="L32" i="4" s="1"/>
  <c r="H33" i="4"/>
  <c r="L33" i="4" s="1"/>
  <c r="H34" i="4"/>
  <c r="L34" i="4" s="1"/>
  <c r="H35" i="4"/>
  <c r="L35" i="4" s="1"/>
  <c r="H36" i="4"/>
  <c r="L36" i="4" s="1"/>
  <c r="H37" i="4"/>
  <c r="L37" i="4" s="1"/>
  <c r="H38" i="4"/>
  <c r="L38" i="4" s="1"/>
  <c r="H39" i="4"/>
  <c r="L39" i="4" s="1"/>
  <c r="H40" i="4"/>
  <c r="L40" i="4" s="1"/>
  <c r="H41" i="4"/>
  <c r="L41" i="4" s="1"/>
  <c r="H42" i="4"/>
  <c r="L42" i="4" s="1"/>
  <c r="H43" i="4"/>
  <c r="L43" i="4" s="1"/>
  <c r="H44" i="4"/>
  <c r="L44" i="4" s="1"/>
  <c r="H45" i="4"/>
  <c r="L45" i="4" s="1"/>
  <c r="H46" i="4"/>
  <c r="L46" i="4" s="1"/>
  <c r="H47" i="4"/>
  <c r="L47" i="4" s="1"/>
  <c r="H48" i="4"/>
  <c r="L48" i="4" s="1"/>
  <c r="H49" i="4"/>
  <c r="L49" i="4" s="1"/>
  <c r="H50" i="4"/>
  <c r="L50" i="4" s="1"/>
  <c r="H51" i="4"/>
  <c r="L51" i="4" s="1"/>
  <c r="H52" i="4"/>
  <c r="L52" i="4" s="1"/>
  <c r="H53" i="4"/>
  <c r="L53" i="4" s="1"/>
  <c r="H54" i="4"/>
  <c r="L54" i="4" s="1"/>
  <c r="H55" i="4"/>
  <c r="L55" i="4" s="1"/>
  <c r="H56" i="4"/>
  <c r="L56" i="4" s="1"/>
  <c r="H57" i="4"/>
  <c r="L57" i="4" s="1"/>
  <c r="H58" i="4"/>
  <c r="L58" i="4" s="1"/>
  <c r="H59" i="4"/>
  <c r="L59" i="4" s="1"/>
  <c r="H60" i="4"/>
  <c r="L60" i="4" s="1"/>
  <c r="H61" i="4"/>
  <c r="L61" i="4" s="1"/>
  <c r="H62" i="4"/>
  <c r="L62" i="4" s="1"/>
  <c r="H63" i="4"/>
  <c r="L63" i="4" s="1"/>
  <c r="H64" i="4"/>
  <c r="L64" i="4" s="1"/>
  <c r="H65" i="4"/>
  <c r="L65" i="4" s="1"/>
  <c r="H66" i="4"/>
  <c r="L66" i="4" s="1"/>
  <c r="H67" i="4"/>
  <c r="L67" i="4" s="1"/>
  <c r="H68" i="4"/>
  <c r="L68" i="4" s="1"/>
  <c r="H69" i="4"/>
  <c r="L69" i="4" s="1"/>
  <c r="H70" i="4"/>
  <c r="L70" i="4" s="1"/>
  <c r="H71" i="4"/>
  <c r="L71" i="4" s="1"/>
  <c r="H72" i="4"/>
  <c r="L72" i="4" s="1"/>
  <c r="H73" i="4"/>
  <c r="L73" i="4" s="1"/>
  <c r="H74" i="4"/>
  <c r="L74" i="4" s="1"/>
  <c r="H75" i="4"/>
  <c r="L75" i="4" s="1"/>
  <c r="H76" i="4"/>
  <c r="L76" i="4" s="1"/>
  <c r="H77" i="4"/>
  <c r="L77" i="4" s="1"/>
  <c r="H78" i="4"/>
  <c r="L78" i="4" s="1"/>
  <c r="H79" i="4"/>
  <c r="L79" i="4" s="1"/>
  <c r="H80" i="4"/>
  <c r="L80" i="4" s="1"/>
  <c r="H81" i="4"/>
  <c r="L81" i="4" s="1"/>
  <c r="H82" i="4"/>
  <c r="L82" i="4" s="1"/>
  <c r="H83" i="4"/>
  <c r="L83" i="4" s="1"/>
  <c r="H84" i="4"/>
  <c r="L84" i="4" s="1"/>
  <c r="H85" i="4"/>
  <c r="L85" i="4" s="1"/>
  <c r="H86" i="4"/>
  <c r="L86" i="4" s="1"/>
  <c r="H87" i="4"/>
  <c r="L87" i="4" s="1"/>
  <c r="H88" i="4"/>
  <c r="L88" i="4" s="1"/>
  <c r="H89" i="4"/>
  <c r="L89" i="4" s="1"/>
  <c r="H90" i="4"/>
  <c r="L90" i="4" s="1"/>
  <c r="H91" i="4"/>
  <c r="L91" i="4" s="1"/>
  <c r="H92" i="4"/>
  <c r="L92" i="4" s="1"/>
  <c r="H93" i="4"/>
  <c r="L93" i="4" s="1"/>
  <c r="H94" i="4"/>
  <c r="L94" i="4" s="1"/>
  <c r="H95" i="4"/>
  <c r="L95" i="4" s="1"/>
  <c r="H96" i="4"/>
  <c r="L96" i="4" s="1"/>
  <c r="H97" i="4"/>
  <c r="L97" i="4" s="1"/>
  <c r="H98" i="4"/>
  <c r="L98" i="4" s="1"/>
  <c r="H99" i="4"/>
  <c r="L99" i="4" s="1"/>
  <c r="H100" i="4"/>
  <c r="L100" i="4" s="1"/>
  <c r="H101" i="4"/>
  <c r="L101" i="4" s="1"/>
  <c r="H102" i="4"/>
  <c r="L102" i="4" s="1"/>
  <c r="H103" i="4"/>
  <c r="L103" i="4" s="1"/>
  <c r="H104" i="4"/>
  <c r="L104" i="4" s="1"/>
  <c r="H105" i="4"/>
  <c r="L105" i="4" s="1"/>
  <c r="H106" i="4"/>
  <c r="L106" i="4" s="1"/>
  <c r="H107" i="4"/>
  <c r="L107" i="4" s="1"/>
  <c r="H108" i="4"/>
  <c r="L108" i="4" s="1"/>
  <c r="H109" i="4"/>
  <c r="L109" i="4" s="1"/>
  <c r="H110" i="4"/>
  <c r="L110" i="4" s="1"/>
  <c r="H111" i="4"/>
  <c r="L111" i="4" s="1"/>
  <c r="H112" i="4"/>
  <c r="L112" i="4" s="1"/>
  <c r="H113" i="4"/>
  <c r="L113" i="4" s="1"/>
  <c r="H114" i="4"/>
  <c r="L114" i="4" s="1"/>
  <c r="H115" i="4"/>
  <c r="L115" i="4" s="1"/>
  <c r="H116" i="4"/>
  <c r="L116" i="4" s="1"/>
  <c r="H117" i="4"/>
  <c r="L117" i="4" s="1"/>
  <c r="H118" i="4"/>
  <c r="L118" i="4" s="1"/>
  <c r="H119" i="4"/>
  <c r="L119" i="4" s="1"/>
  <c r="H120" i="4"/>
  <c r="L120" i="4" s="1"/>
  <c r="H121" i="4"/>
  <c r="L121" i="4" s="1"/>
  <c r="H122" i="4"/>
  <c r="L122" i="4" s="1"/>
  <c r="H123" i="4"/>
  <c r="L123" i="4" s="1"/>
  <c r="H124" i="4"/>
  <c r="L124" i="4" s="1"/>
  <c r="H125" i="4"/>
  <c r="L125" i="4" s="1"/>
  <c r="H126" i="4"/>
  <c r="L126" i="4" s="1"/>
  <c r="H127" i="4"/>
  <c r="L127" i="4" s="1"/>
  <c r="H128" i="4"/>
  <c r="L128" i="4" s="1"/>
  <c r="H129" i="4"/>
  <c r="L129" i="4" s="1"/>
  <c r="H130" i="4"/>
  <c r="L130" i="4" s="1"/>
  <c r="H131" i="4"/>
  <c r="L131" i="4" s="1"/>
  <c r="H132" i="4"/>
  <c r="L132" i="4" s="1"/>
  <c r="H133" i="4"/>
  <c r="L133" i="4" s="1"/>
  <c r="H134" i="4"/>
  <c r="L134" i="4" s="1"/>
  <c r="H135" i="4"/>
  <c r="L135" i="4" s="1"/>
  <c r="H136" i="4"/>
  <c r="L136" i="4" s="1"/>
  <c r="H137" i="4"/>
  <c r="L137" i="4" s="1"/>
  <c r="H138" i="4"/>
  <c r="L138" i="4" s="1"/>
  <c r="H139" i="4"/>
  <c r="L139" i="4" s="1"/>
  <c r="H140" i="4"/>
  <c r="L140" i="4" s="1"/>
  <c r="H141" i="4"/>
  <c r="L141" i="4" s="1"/>
  <c r="H142" i="4"/>
  <c r="L142" i="4" s="1"/>
  <c r="H143" i="4"/>
  <c r="L143" i="4" s="1"/>
  <c r="H144" i="4"/>
  <c r="L144" i="4" s="1"/>
  <c r="H145" i="4"/>
  <c r="L145" i="4" s="1"/>
  <c r="H146" i="4"/>
  <c r="L146" i="4" s="1"/>
  <c r="H147" i="4"/>
  <c r="L147" i="4" s="1"/>
  <c r="H148" i="4"/>
  <c r="L148" i="4" s="1"/>
  <c r="H149" i="4"/>
  <c r="L149" i="4" s="1"/>
  <c r="H150" i="4"/>
  <c r="L150" i="4" s="1"/>
  <c r="H151" i="4"/>
  <c r="L151" i="4" s="1"/>
  <c r="H152" i="4"/>
  <c r="L152" i="4" s="1"/>
  <c r="H153" i="4"/>
  <c r="L153" i="4" s="1"/>
  <c r="H154" i="4"/>
  <c r="L154" i="4" s="1"/>
  <c r="H155" i="4"/>
  <c r="L155" i="4" s="1"/>
  <c r="H156" i="4"/>
  <c r="L156" i="4" s="1"/>
  <c r="H157" i="4"/>
  <c r="L157" i="4" s="1"/>
  <c r="H158" i="4"/>
  <c r="L158" i="4" s="1"/>
  <c r="H159" i="4"/>
  <c r="L159" i="4" s="1"/>
  <c r="H160" i="4"/>
  <c r="L160" i="4" s="1"/>
  <c r="H161" i="4"/>
  <c r="L161" i="4" s="1"/>
  <c r="H162" i="4"/>
  <c r="L162" i="4" s="1"/>
  <c r="H163" i="4"/>
  <c r="L163" i="4" s="1"/>
  <c r="H164" i="4"/>
  <c r="L164" i="4" s="1"/>
  <c r="H165" i="4"/>
  <c r="L165" i="4" s="1"/>
  <c r="H166" i="4"/>
  <c r="L166" i="4" s="1"/>
  <c r="H167" i="4"/>
  <c r="L167" i="4" s="1"/>
  <c r="H168" i="4"/>
  <c r="L168" i="4" s="1"/>
  <c r="H169" i="4"/>
  <c r="L169" i="4" s="1"/>
  <c r="H170" i="4"/>
  <c r="L170" i="4" s="1"/>
  <c r="H171" i="4"/>
  <c r="L171" i="4" s="1"/>
  <c r="H172" i="4"/>
  <c r="L172" i="4" s="1"/>
  <c r="H173" i="4"/>
  <c r="L173" i="4" s="1"/>
  <c r="H174" i="4"/>
  <c r="L174" i="4" s="1"/>
  <c r="H175" i="4"/>
  <c r="L175" i="4" s="1"/>
  <c r="H176" i="4"/>
  <c r="L176" i="4" s="1"/>
  <c r="H177" i="4"/>
  <c r="L177" i="4" s="1"/>
  <c r="H178" i="4"/>
  <c r="L178" i="4" s="1"/>
  <c r="H179" i="4"/>
  <c r="L179" i="4" s="1"/>
  <c r="H180" i="4"/>
  <c r="L180" i="4" s="1"/>
  <c r="H181" i="4"/>
  <c r="L181" i="4" s="1"/>
  <c r="H182" i="4"/>
  <c r="L182" i="4" s="1"/>
  <c r="H183" i="4"/>
  <c r="L183" i="4" s="1"/>
  <c r="H184" i="4"/>
  <c r="L184" i="4" s="1"/>
  <c r="H185" i="4"/>
  <c r="L185" i="4" s="1"/>
  <c r="H186" i="4"/>
  <c r="L186" i="4" s="1"/>
  <c r="H187" i="4"/>
  <c r="L187" i="4" s="1"/>
  <c r="H188" i="4"/>
  <c r="L188" i="4" s="1"/>
  <c r="H189" i="4"/>
  <c r="L189" i="4" s="1"/>
  <c r="H190" i="4"/>
  <c r="L190" i="4" s="1"/>
  <c r="H191" i="4"/>
  <c r="L191" i="4" s="1"/>
  <c r="H192" i="4"/>
  <c r="L192" i="4" s="1"/>
  <c r="H193" i="4"/>
  <c r="L193" i="4" s="1"/>
  <c r="H194" i="4"/>
  <c r="L194" i="4" s="1"/>
  <c r="H195" i="4"/>
  <c r="L195" i="4" s="1"/>
  <c r="H196" i="4"/>
  <c r="L196" i="4" s="1"/>
  <c r="H197" i="4"/>
  <c r="L197" i="4" s="1"/>
  <c r="H198" i="4"/>
  <c r="L198" i="4" s="1"/>
  <c r="H199" i="4"/>
  <c r="L199" i="4" s="1"/>
  <c r="H200" i="4"/>
  <c r="L200" i="4" s="1"/>
  <c r="H201" i="4"/>
  <c r="L201" i="4" s="1"/>
  <c r="H202" i="4"/>
  <c r="L202" i="4" s="1"/>
  <c r="H203" i="4"/>
  <c r="L203" i="4" s="1"/>
  <c r="H204" i="4"/>
  <c r="L204" i="4" s="1"/>
  <c r="H205" i="4"/>
  <c r="L205" i="4" s="1"/>
  <c r="H206" i="4"/>
  <c r="L206" i="4" s="1"/>
  <c r="H207" i="4"/>
  <c r="L207" i="4" s="1"/>
  <c r="H208" i="4"/>
  <c r="L208" i="4" s="1"/>
  <c r="H209" i="4"/>
  <c r="L209" i="4" s="1"/>
  <c r="H210" i="4"/>
  <c r="L210" i="4" s="1"/>
  <c r="H211" i="4"/>
  <c r="L211" i="4" s="1"/>
  <c r="H212" i="4"/>
  <c r="L212" i="4" s="1"/>
  <c r="H213" i="4"/>
  <c r="L213" i="4" s="1"/>
  <c r="H214" i="4"/>
  <c r="L214" i="4" s="1"/>
  <c r="H215" i="4"/>
  <c r="L215" i="4" s="1"/>
  <c r="H216" i="4"/>
  <c r="L216" i="4" s="1"/>
  <c r="H217" i="4"/>
  <c r="L217" i="4" s="1"/>
  <c r="H218" i="4"/>
  <c r="L218" i="4" s="1"/>
  <c r="H219" i="4"/>
  <c r="L219" i="4" s="1"/>
  <c r="H220" i="4"/>
  <c r="L220" i="4" s="1"/>
  <c r="H221" i="4"/>
  <c r="L221" i="4" s="1"/>
  <c r="H222" i="4"/>
  <c r="L222" i="4" s="1"/>
  <c r="H223" i="4"/>
  <c r="L223" i="4" s="1"/>
  <c r="H224" i="4"/>
  <c r="L224" i="4" s="1"/>
  <c r="H225" i="4"/>
  <c r="L225" i="4" s="1"/>
  <c r="H226" i="4"/>
  <c r="L226" i="4" s="1"/>
  <c r="H227" i="4"/>
  <c r="L227" i="4" s="1"/>
  <c r="H228" i="4"/>
  <c r="L228" i="4" s="1"/>
  <c r="H229" i="4"/>
  <c r="L229" i="4" s="1"/>
  <c r="H230" i="4"/>
  <c r="L230" i="4" s="1"/>
  <c r="H231" i="4"/>
  <c r="L231" i="4" s="1"/>
  <c r="H232" i="4"/>
  <c r="L232" i="4" s="1"/>
  <c r="H233" i="4"/>
  <c r="L233" i="4" s="1"/>
  <c r="H234" i="4"/>
  <c r="L234" i="4" s="1"/>
  <c r="H235" i="4"/>
  <c r="L235" i="4" s="1"/>
  <c r="H236" i="4"/>
  <c r="L236" i="4" s="1"/>
  <c r="H237" i="4"/>
  <c r="L237" i="4" s="1"/>
  <c r="H238" i="4"/>
  <c r="L238" i="4" s="1"/>
  <c r="H239" i="4"/>
  <c r="L239" i="4" s="1"/>
  <c r="H240" i="4"/>
  <c r="L240" i="4" s="1"/>
  <c r="H241" i="4"/>
  <c r="L241" i="4" s="1"/>
  <c r="H242" i="4"/>
  <c r="L242" i="4" s="1"/>
  <c r="H243" i="4"/>
  <c r="L243" i="4" s="1"/>
  <c r="H244" i="4"/>
  <c r="L244" i="4" s="1"/>
  <c r="H245" i="4"/>
  <c r="L245" i="4" s="1"/>
  <c r="H246" i="4"/>
  <c r="L246" i="4" s="1"/>
  <c r="H247" i="4"/>
  <c r="L247" i="4" s="1"/>
  <c r="H248" i="4"/>
  <c r="L248" i="4" s="1"/>
  <c r="H249" i="4"/>
  <c r="L249" i="4" s="1"/>
  <c r="H250" i="4"/>
  <c r="L250" i="4" s="1"/>
  <c r="H251" i="4"/>
  <c r="L251" i="4" s="1"/>
  <c r="H252" i="4"/>
  <c r="L252" i="4" s="1"/>
  <c r="H253" i="4"/>
  <c r="L253" i="4" s="1"/>
  <c r="H254" i="4"/>
  <c r="L254" i="4" s="1"/>
  <c r="H255" i="4"/>
  <c r="L255" i="4" s="1"/>
  <c r="H256" i="4"/>
  <c r="L256" i="4" s="1"/>
  <c r="H257" i="4"/>
  <c r="L257" i="4" s="1"/>
  <c r="H258" i="4"/>
  <c r="L258" i="4" s="1"/>
  <c r="H259" i="4"/>
  <c r="L259" i="4" s="1"/>
  <c r="H260" i="4"/>
  <c r="L260" i="4" s="1"/>
  <c r="H261" i="4"/>
  <c r="L261" i="4" s="1"/>
  <c r="H262" i="4"/>
  <c r="L262" i="4" s="1"/>
  <c r="H263" i="4"/>
  <c r="L263" i="4" s="1"/>
  <c r="H264" i="4"/>
  <c r="L264" i="4" s="1"/>
  <c r="H265" i="4"/>
  <c r="L265" i="4" s="1"/>
  <c r="H266" i="4"/>
  <c r="L266" i="4" s="1"/>
  <c r="H267" i="4"/>
  <c r="L267" i="4" s="1"/>
  <c r="H268" i="4"/>
  <c r="L268" i="4" s="1"/>
  <c r="H269" i="4"/>
  <c r="L269" i="4" s="1"/>
  <c r="H270" i="4"/>
  <c r="L270" i="4" s="1"/>
  <c r="H271" i="4"/>
  <c r="L271" i="4" s="1"/>
  <c r="H272" i="4"/>
  <c r="L272" i="4" s="1"/>
  <c r="H273" i="4"/>
  <c r="L273" i="4" s="1"/>
  <c r="H274" i="4"/>
  <c r="L274" i="4" s="1"/>
  <c r="H275" i="4"/>
  <c r="L275" i="4" s="1"/>
  <c r="H276" i="4"/>
  <c r="L276" i="4" s="1"/>
  <c r="H277" i="4"/>
  <c r="L277" i="4" s="1"/>
  <c r="H278" i="4"/>
  <c r="L278" i="4" s="1"/>
  <c r="H279" i="4"/>
  <c r="L279" i="4" s="1"/>
  <c r="H280" i="4"/>
  <c r="L280" i="4" s="1"/>
  <c r="H281" i="4"/>
  <c r="L281" i="4" s="1"/>
  <c r="H282" i="4"/>
  <c r="L282" i="4" s="1"/>
  <c r="H283" i="4"/>
  <c r="L283" i="4" s="1"/>
  <c r="H284" i="4"/>
  <c r="L284" i="4" s="1"/>
  <c r="H285" i="4"/>
  <c r="L285" i="4" s="1"/>
  <c r="H286" i="4"/>
  <c r="L286" i="4" s="1"/>
  <c r="H287" i="4"/>
  <c r="L287" i="4" s="1"/>
  <c r="H288" i="4"/>
  <c r="L288" i="4" s="1"/>
  <c r="H289" i="4"/>
  <c r="L289" i="4" s="1"/>
  <c r="H290" i="4"/>
  <c r="L290" i="4" s="1"/>
  <c r="H291" i="4"/>
  <c r="L291" i="4" s="1"/>
  <c r="H292" i="4"/>
  <c r="L292" i="4" s="1"/>
  <c r="H293" i="4"/>
  <c r="L293" i="4" s="1"/>
  <c r="H294" i="4"/>
  <c r="L294" i="4" s="1"/>
  <c r="H295" i="4"/>
  <c r="L295" i="4" s="1"/>
  <c r="H296" i="4"/>
  <c r="L296" i="4" s="1"/>
  <c r="H297" i="4"/>
  <c r="L297" i="4" s="1"/>
  <c r="H298" i="4"/>
  <c r="L298" i="4" s="1"/>
  <c r="H299" i="4"/>
  <c r="L299" i="4" s="1"/>
  <c r="H300" i="4"/>
  <c r="L300" i="4" s="1"/>
  <c r="H301" i="4"/>
  <c r="L301" i="4" s="1"/>
  <c r="H302" i="4"/>
  <c r="L302" i="4" s="1"/>
  <c r="H303" i="4"/>
  <c r="L303" i="4" s="1"/>
  <c r="H304" i="4"/>
  <c r="L304" i="4" s="1"/>
  <c r="H305" i="4"/>
  <c r="L305" i="4" s="1"/>
  <c r="H306" i="4"/>
  <c r="L306" i="4" s="1"/>
  <c r="H307" i="4"/>
  <c r="L307" i="4" s="1"/>
  <c r="H308" i="4"/>
  <c r="L308" i="4" s="1"/>
  <c r="H309" i="4"/>
  <c r="L309" i="4" s="1"/>
  <c r="H310" i="4"/>
  <c r="L310" i="4" s="1"/>
  <c r="H311" i="4"/>
  <c r="L311" i="4" s="1"/>
  <c r="H312" i="4"/>
  <c r="L312" i="4" s="1"/>
  <c r="H313" i="4"/>
  <c r="L313" i="4" s="1"/>
  <c r="H314" i="4"/>
  <c r="L314" i="4" s="1"/>
  <c r="H315" i="4"/>
  <c r="L315" i="4" s="1"/>
  <c r="H316" i="4"/>
  <c r="L316" i="4" s="1"/>
  <c r="H317" i="4"/>
  <c r="L317" i="4" s="1"/>
  <c r="H318" i="4"/>
  <c r="L318" i="4" s="1"/>
  <c r="H319" i="4"/>
  <c r="L319" i="4" s="1"/>
  <c r="H320" i="4"/>
  <c r="L320" i="4" s="1"/>
  <c r="H321" i="4"/>
  <c r="L321" i="4" s="1"/>
  <c r="H322" i="4"/>
  <c r="L322" i="4" s="1"/>
  <c r="H323" i="4"/>
  <c r="L323" i="4" s="1"/>
  <c r="H324" i="4"/>
  <c r="L324" i="4" s="1"/>
  <c r="H325" i="4"/>
  <c r="L325" i="4" s="1"/>
  <c r="H326" i="4"/>
  <c r="L326" i="4" s="1"/>
  <c r="H327" i="4"/>
  <c r="L327" i="4" s="1"/>
  <c r="H328" i="4"/>
  <c r="L328" i="4" s="1"/>
  <c r="H329" i="4"/>
  <c r="L329" i="4" s="1"/>
  <c r="H330" i="4"/>
  <c r="L330" i="4" s="1"/>
  <c r="H331" i="4"/>
  <c r="L331" i="4" s="1"/>
  <c r="H332" i="4"/>
  <c r="L332" i="4" s="1"/>
  <c r="H333" i="4"/>
  <c r="L333" i="4" s="1"/>
  <c r="H334" i="4"/>
  <c r="L334" i="4" s="1"/>
  <c r="H335" i="4"/>
  <c r="L335" i="4" s="1"/>
  <c r="H336" i="4"/>
  <c r="L336" i="4" s="1"/>
  <c r="H337" i="4"/>
  <c r="L337" i="4" s="1"/>
  <c r="H338" i="4"/>
  <c r="L338" i="4" s="1"/>
  <c r="H339" i="4"/>
  <c r="L339" i="4" s="1"/>
  <c r="H340" i="4"/>
  <c r="L340" i="4" s="1"/>
  <c r="H341" i="4"/>
  <c r="L341" i="4" s="1"/>
  <c r="H342" i="4"/>
  <c r="L342" i="4" s="1"/>
  <c r="H343" i="4"/>
  <c r="L343" i="4" s="1"/>
  <c r="H344" i="4"/>
  <c r="L344" i="4" s="1"/>
  <c r="H345" i="4"/>
  <c r="L345" i="4" s="1"/>
  <c r="H346" i="4"/>
  <c r="L346" i="4" s="1"/>
  <c r="H347" i="4"/>
  <c r="L347" i="4" s="1"/>
  <c r="H348" i="4"/>
  <c r="L348" i="4" s="1"/>
  <c r="H349" i="4"/>
  <c r="L349" i="4" s="1"/>
  <c r="H350" i="4"/>
  <c r="L350" i="4" s="1"/>
  <c r="H351" i="4"/>
  <c r="L351" i="4" s="1"/>
  <c r="H352" i="4"/>
  <c r="L352" i="4" s="1"/>
  <c r="H353" i="4"/>
  <c r="L353" i="4" s="1"/>
  <c r="H354" i="4"/>
  <c r="L354" i="4" s="1"/>
  <c r="H355" i="4"/>
  <c r="L355" i="4" s="1"/>
  <c r="H356" i="4"/>
  <c r="L356" i="4" s="1"/>
  <c r="H357" i="4"/>
  <c r="L357" i="4" s="1"/>
  <c r="H358" i="4"/>
  <c r="L358" i="4" s="1"/>
  <c r="H359" i="4"/>
  <c r="L359" i="4" s="1"/>
  <c r="H360" i="4"/>
  <c r="L360" i="4" s="1"/>
  <c r="H361" i="4"/>
  <c r="L361" i="4" s="1"/>
  <c r="H362" i="4"/>
  <c r="L362" i="4" s="1"/>
  <c r="H363" i="4"/>
  <c r="L363" i="4" s="1"/>
  <c r="H364" i="4"/>
  <c r="L364" i="4" s="1"/>
  <c r="H365" i="4"/>
  <c r="L365" i="4" s="1"/>
  <c r="H366" i="4"/>
  <c r="L366" i="4" s="1"/>
  <c r="H367" i="4"/>
  <c r="L367" i="4" s="1"/>
  <c r="H368" i="4"/>
  <c r="L368" i="4" s="1"/>
  <c r="H369" i="4"/>
  <c r="L369" i="4" s="1"/>
  <c r="H370" i="4"/>
  <c r="L370" i="4" s="1"/>
  <c r="H371" i="4"/>
  <c r="L371" i="4" s="1"/>
  <c r="H372" i="4"/>
  <c r="L372" i="4" s="1"/>
  <c r="H373" i="4"/>
  <c r="L373" i="4" s="1"/>
  <c r="H374" i="4"/>
  <c r="L374" i="4" s="1"/>
  <c r="H375" i="4"/>
  <c r="L375" i="4" s="1"/>
  <c r="H376" i="4"/>
  <c r="L376" i="4" s="1"/>
  <c r="H377" i="4"/>
  <c r="L377" i="4" s="1"/>
  <c r="H378" i="4"/>
  <c r="L378" i="4" s="1"/>
  <c r="H379" i="4"/>
  <c r="L379" i="4" s="1"/>
  <c r="H380" i="4"/>
  <c r="L380" i="4" s="1"/>
  <c r="H381" i="4"/>
  <c r="L381" i="4" s="1"/>
  <c r="H382" i="4"/>
  <c r="L382" i="4" s="1"/>
  <c r="H383" i="4"/>
  <c r="L383" i="4" s="1"/>
  <c r="H384" i="4"/>
  <c r="L384" i="4" s="1"/>
  <c r="H385" i="4"/>
  <c r="L385" i="4" s="1"/>
  <c r="H386" i="4"/>
  <c r="L386" i="4" s="1"/>
  <c r="H387" i="4"/>
  <c r="L387" i="4" s="1"/>
  <c r="H388" i="4"/>
  <c r="L388" i="4" s="1"/>
  <c r="H389" i="4"/>
  <c r="L389" i="4" s="1"/>
  <c r="H390" i="4"/>
  <c r="L390" i="4" s="1"/>
  <c r="H391" i="4"/>
  <c r="L391" i="4" s="1"/>
  <c r="H392" i="4"/>
  <c r="L392" i="4" s="1"/>
  <c r="H393" i="4"/>
  <c r="L393" i="4" s="1"/>
  <c r="H394" i="4"/>
  <c r="L394" i="4" s="1"/>
  <c r="H395" i="4"/>
  <c r="L395" i="4" s="1"/>
  <c r="H396" i="4"/>
  <c r="L396" i="4" s="1"/>
  <c r="H397" i="4"/>
  <c r="L397" i="4" s="1"/>
  <c r="H398" i="4"/>
  <c r="L398" i="4" s="1"/>
  <c r="H399" i="4"/>
  <c r="L399" i="4" s="1"/>
  <c r="H400" i="4"/>
  <c r="L400" i="4" s="1"/>
  <c r="H401" i="4"/>
  <c r="L401" i="4" s="1"/>
  <c r="H402" i="4"/>
  <c r="L402" i="4" s="1"/>
  <c r="H403" i="4"/>
  <c r="L403" i="4" s="1"/>
  <c r="H404" i="4"/>
  <c r="L404" i="4" s="1"/>
  <c r="H405" i="4"/>
  <c r="L405" i="4" s="1"/>
  <c r="H406" i="4"/>
  <c r="L406" i="4" s="1"/>
  <c r="H407" i="4"/>
  <c r="L407" i="4" s="1"/>
  <c r="H408" i="4"/>
  <c r="L408" i="4" s="1"/>
  <c r="H409" i="4"/>
  <c r="L409" i="4" s="1"/>
  <c r="H410" i="4"/>
  <c r="L410" i="4" s="1"/>
  <c r="H411" i="4"/>
  <c r="L411" i="4" s="1"/>
  <c r="H412" i="4"/>
  <c r="L412" i="4" s="1"/>
  <c r="H2" i="4"/>
  <c r="L2" i="4" s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" i="3"/>
</calcChain>
</file>

<file path=xl/sharedStrings.xml><?xml version="1.0" encoding="utf-8"?>
<sst xmlns="http://schemas.openxmlformats.org/spreadsheetml/2006/main" count="13544" uniqueCount="4106">
  <si>
    <t>{"idCategoria": 1,"nome": "sertanejo"},</t>
  </si>
  <si>
    <t>{"idCategoria": 1,"nome": "rock"},</t>
  </si>
  <si>
    <t>{"idCategoria": 1,"nome": "hip-hop"},</t>
  </si>
  <si>
    <t>{"idCategoria": 1,"nome": "clássica"},</t>
  </si>
  <si>
    <t>{"idCategoria": 1,"nome": "eletrônica"},</t>
  </si>
  <si>
    <t>{"idCategoria": 1,"nome": "pop"},</t>
  </si>
  <si>
    <t>{"idCategoria": 1,"nome": "rap"},</t>
  </si>
  <si>
    <t>{"idCategoria": 1,"nome": "pagode"},</t>
  </si>
  <si>
    <t>{"idCategoria": 1,"nome": "funk"},</t>
  </si>
  <si>
    <t>{"idCategoria": 1,"nome": "samba"},</t>
  </si>
  <si>
    <t>{"idCategoria": 1,"nome": "reggae"},</t>
  </si>
  <si>
    <t>{"idCategoria": 1,"nome": "forró"},</t>
  </si>
  <si>
    <t>{"idCategoria": 1,"nome": "gospel"},</t>
  </si>
  <si>
    <t>{"idCategoria": 1,"nome": "mpb"},</t>
  </si>
  <si>
    <t>{"idCategoria": 1,"nome": "festival"},</t>
  </si>
  <si>
    <t>{"idCategoria": 1,"nome": "metal"},</t>
  </si>
  <si>
    <t>{"idCategoria": 1,"nome": "axé"},</t>
  </si>
  <si>
    <t>{"idCategoria": 1,"nome": "lambada"},</t>
  </si>
  <si>
    <t>{"idCategoria": 1,"nome": "comédia"},</t>
  </si>
  <si>
    <t>{"idCategoria": 1,"nome": "filmes"},</t>
  </si>
  <si>
    <t>{"idCategoria": 1,"nome": "outros"}</t>
  </si>
  <si>
    <t>sertanejo</t>
  </si>
  <si>
    <t>rock</t>
  </si>
  <si>
    <t>hip-hop</t>
  </si>
  <si>
    <t>clássica</t>
  </si>
  <si>
    <t>eletrônica</t>
  </si>
  <si>
    <t>pop</t>
  </si>
  <si>
    <t>rap</t>
  </si>
  <si>
    <t>pagode</t>
  </si>
  <si>
    <t>funk</t>
  </si>
  <si>
    <t>samba</t>
  </si>
  <si>
    <t>reggae</t>
  </si>
  <si>
    <t>forró</t>
  </si>
  <si>
    <t>gospel</t>
  </si>
  <si>
    <t>mpb</t>
  </si>
  <si>
    <t>festival</t>
  </si>
  <si>
    <t>metal</t>
  </si>
  <si>
    <t>axé</t>
  </si>
  <si>
    <t>lambada</t>
  </si>
  <si>
    <t>comédia</t>
  </si>
  <si>
    <t>filmes</t>
  </si>
  <si>
    <t>outros</t>
  </si>
  <si>
    <t>Música</t>
  </si>
  <si>
    <t>Variedades</t>
  </si>
  <si>
    <t>Destaques</t>
  </si>
  <si>
    <t>Games</t>
  </si>
  <si>
    <t>Educação</t>
  </si>
  <si>
    <t>Esportes</t>
  </si>
  <si>
    <t>Comédia</t>
  </si>
  <si>
    <t>db.subcategorias.insertMany([</t>
  </si>
  <si>
    <t>"}, "nome":"</t>
  </si>
  <si>
    <t>"},</t>
  </si>
  <si>
    <t>])</t>
  </si>
  <si>
    <t>" ,"idYoutube": "</t>
  </si>
  <si>
    <t>" ,"idFacebook": "</t>
  </si>
  <si>
    <t>" ,"idVimeo": "</t>
  </si>
  <si>
    <t>" ,"idTwitch": "</t>
  </si>
  <si>
    <t xml:space="preserve">" ,"status": </t>
  </si>
  <si>
    <t>Marília Mendonça</t>
  </si>
  <si>
    <t>UCwfEOn0O1DWcyTgzVVu28ig</t>
  </si>
  <si>
    <t>mariliamendoncaoficial</t>
  </si>
  <si>
    <t>Bruno e Marrone</t>
  </si>
  <si>
    <t>UCdTX5ycRKPvTUiGu1519u4g</t>
  </si>
  <si>
    <t>brunoemarrone</t>
  </si>
  <si>
    <t>Gusttavo Lima</t>
  </si>
  <si>
    <t>UCXooz9whNJZBRTHi9AqdjPw</t>
  </si>
  <si>
    <t>gusttavolimaoficial</t>
  </si>
  <si>
    <t>Zé Neto e Cristiano</t>
  </si>
  <si>
    <t>UCRRu9OXVYd5clj2Bs29gUVQ</t>
  </si>
  <si>
    <t>zncoficial</t>
  </si>
  <si>
    <t>Maiara e Maraisa</t>
  </si>
  <si>
    <t>UCULzCZWkkOb9dW8rr6dguQQ</t>
  </si>
  <si>
    <t>maiaraemaraisaoficial</t>
  </si>
  <si>
    <t>Wesley Safadão</t>
  </si>
  <si>
    <t>UCciJLMuECsXuOyhA4FO48Sg</t>
  </si>
  <si>
    <t>WesleySafadao</t>
  </si>
  <si>
    <t>Ferrugem</t>
  </si>
  <si>
    <t>UCrbPlzWoueuZBkdVMRndw_Q</t>
  </si>
  <si>
    <t>OficialFerrugem</t>
  </si>
  <si>
    <t>Henrique e Juliano</t>
  </si>
  <si>
    <t>UCfLTxnQboSLcoSakgONmukQ</t>
  </si>
  <si>
    <t>HenriqueeJuliano</t>
  </si>
  <si>
    <t>Gustavo Mioto</t>
  </si>
  <si>
    <t>UCCCIzjqbX7psrn0HYG50phg</t>
  </si>
  <si>
    <t>gumioto</t>
  </si>
  <si>
    <t>Luan Santana</t>
  </si>
  <si>
    <t>UC6rwiIxv0w2fbmmr66wl1rA</t>
  </si>
  <si>
    <t>luansantana</t>
  </si>
  <si>
    <t>Pearl Jam</t>
  </si>
  <si>
    <t>UClQT6Vnsm6BUm0I5kR26EkQ</t>
  </si>
  <si>
    <t>PearlJam</t>
  </si>
  <si>
    <t>Belo</t>
  </si>
  <si>
    <t>UCPXRjnOGTfOOd5ns-j6Hp0A</t>
  </si>
  <si>
    <t>BeloOficial</t>
  </si>
  <si>
    <t>Antony e Gabriel</t>
  </si>
  <si>
    <t>UCQ-YGnapg8TJ9d3ePKWIN8Q</t>
  </si>
  <si>
    <t>AntonyeGabrielOficial</t>
  </si>
  <si>
    <t>Diego Faria</t>
  </si>
  <si>
    <t>UCVJrpBGXqQ_Np1X3cqSmbgg</t>
  </si>
  <si>
    <t>diegofariaoficial</t>
  </si>
  <si>
    <t>Bruna Viola</t>
  </si>
  <si>
    <t>UCIjP9TTMtv5yH4AwUndeaew</t>
  </si>
  <si>
    <t>brunaviolamt</t>
  </si>
  <si>
    <t>Cleber e Cauan</t>
  </si>
  <si>
    <t>UCQ4-d9YtUs2LNWOJt0d0Kbg</t>
  </si>
  <si>
    <t>ClebereCauan</t>
  </si>
  <si>
    <t>Thiaguinho</t>
  </si>
  <si>
    <t>UCEnQ70n_hbsUmYXN9R11aSQ</t>
  </si>
  <si>
    <t>thiaguinhocomth</t>
  </si>
  <si>
    <t>Carreiro e Capataz</t>
  </si>
  <si>
    <t>UCe8MMTXiY0svI4VdgsAS5qg</t>
  </si>
  <si>
    <t>CarreiroeCapatazOficial</t>
  </si>
  <si>
    <t>Thiago Brava</t>
  </si>
  <si>
    <t>UCqazFGgTcLS1nD7u7F6WUXw</t>
  </si>
  <si>
    <t>ThiagoBravaOficial</t>
  </si>
  <si>
    <t>Jorge Aragão</t>
  </si>
  <si>
    <t>UCf6MAY5TSua5WdeH286oDTg</t>
  </si>
  <si>
    <t>jorgearagaodacruz</t>
  </si>
  <si>
    <t>Ludmilla</t>
  </si>
  <si>
    <t>UCSCB1IQUmNa8Gn5VfSUAUpg</t>
  </si>
  <si>
    <t>OficialLudmilla</t>
  </si>
  <si>
    <t>Barões da Pisadinha</t>
  </si>
  <si>
    <t>UCbOZO3lUCiHauuFhbzNnayQ</t>
  </si>
  <si>
    <t>Barões-da-Pisadinha-413926646009473</t>
  </si>
  <si>
    <t>Diego e Victor Hugo</t>
  </si>
  <si>
    <t>UCJZMKO4pCeNf8jVifCGxFjw</t>
  </si>
  <si>
    <t>diegoevictorhugo</t>
  </si>
  <si>
    <t>Simone e Simaria</t>
  </si>
  <si>
    <t>UCSriAVggapS9Fb43fRB2vyQ</t>
  </si>
  <si>
    <t>simoneesimaria</t>
  </si>
  <si>
    <t>Felipe Araujo</t>
  </si>
  <si>
    <t>UCc6QyDjq9eXr4hzx_6ucY0Q</t>
  </si>
  <si>
    <t>felipearaujoficial</t>
  </si>
  <si>
    <t>Sorriso Maroto</t>
  </si>
  <si>
    <t>UClqmzNx7-xd-5_MzdSotYKw</t>
  </si>
  <si>
    <t>sorrisomaroto</t>
  </si>
  <si>
    <t>Rick e Renner</t>
  </si>
  <si>
    <t>UCgU_qhvln4Wt-BCbAMUTltA</t>
  </si>
  <si>
    <t>rickerenneroficial</t>
  </si>
  <si>
    <t>Netinho de Paula</t>
  </si>
  <si>
    <t>UCLHFrfeolRtWbbZdGCjsQPg</t>
  </si>
  <si>
    <t>NetinhodePaula</t>
  </si>
  <si>
    <t>Hugo e Guilherme</t>
  </si>
  <si>
    <t>UClGt31UbcgINSaH1ZHuFLxA</t>
  </si>
  <si>
    <t>HugoeGuilherme</t>
  </si>
  <si>
    <t>Bell Marques</t>
  </si>
  <si>
    <t>UCoMgZAyPrC4S4PXmRC9KCOQ</t>
  </si>
  <si>
    <t>OficialBellMarques</t>
  </si>
  <si>
    <t>Rio Negro e Solimões</t>
  </si>
  <si>
    <t>UCNpG2l1OT2dGCN8bHy_WO6A</t>
  </si>
  <si>
    <t>rionegroesolimoesoficial</t>
  </si>
  <si>
    <t>Gian e Giovani</t>
  </si>
  <si>
    <t>UCL_4PX1WmsISTkrHHA0j6qA</t>
  </si>
  <si>
    <t>gianegiovani</t>
  </si>
  <si>
    <t>Pedro Sampaio</t>
  </si>
  <si>
    <t>UCMbytiCiUSKLHhikpOIsbxQ</t>
  </si>
  <si>
    <t>djpedrosampaio</t>
  </si>
  <si>
    <t>Diogo Nogueira</t>
  </si>
  <si>
    <t>UCldcpasBIXbLzQpNsQpph4A</t>
  </si>
  <si>
    <t>OficialDiogoNogueira</t>
  </si>
  <si>
    <t>Mumuzinho</t>
  </si>
  <si>
    <t>UCVzMAZTHKcNcK9kV-wxOfIw</t>
  </si>
  <si>
    <t>CantorMumuzinho</t>
  </si>
  <si>
    <t>Léo Chaves</t>
  </si>
  <si>
    <t>UCLc0buO0074-gShmYg-LiUA</t>
  </si>
  <si>
    <t>leochavesreal</t>
  </si>
  <si>
    <t>Israel Novaes</t>
  </si>
  <si>
    <t>UCyL2zsWDGzMSvbbMoPNlOlA</t>
  </si>
  <si>
    <t>oficialisraelnovaes</t>
  </si>
  <si>
    <t>Jeito Moleque</t>
  </si>
  <si>
    <t>UC1ZNyEdRXSErKemFMX5CRkw</t>
  </si>
  <si>
    <t>jeitomolequeoficial</t>
  </si>
  <si>
    <t>Marcos e Belutti</t>
  </si>
  <si>
    <t>UC605s7hMHDSDaUx3txHckGQ</t>
  </si>
  <si>
    <t>marcosebeluttioficial</t>
  </si>
  <si>
    <t>Jefferson Moraes</t>
  </si>
  <si>
    <t>UCwiLia8hYI2KpOFqFmGsLmg</t>
  </si>
  <si>
    <t>jeffersonmoraescantor</t>
  </si>
  <si>
    <t>Diego e Arnaldo</t>
  </si>
  <si>
    <t>UCFmhjWPGw--zFyDLBYxnnqA</t>
  </si>
  <si>
    <t>diegoearnaldo</t>
  </si>
  <si>
    <t>Calcinha Preta</t>
  </si>
  <si>
    <t>UCY5QKzOaiJa-ERAcqBH_gBw</t>
  </si>
  <si>
    <t>BandaCalcinhaPreta</t>
  </si>
  <si>
    <t>Chitãozinho e Xororó</t>
  </si>
  <si>
    <t>UCZtaZ0V-UpFTMocb9-CYmKg</t>
  </si>
  <si>
    <t>chxoficial</t>
  </si>
  <si>
    <t>Matheus e Kauan</t>
  </si>
  <si>
    <t>UC4WvVh0AwJ6K9w1JLepce7A</t>
  </si>
  <si>
    <t>matheusekauan</t>
  </si>
  <si>
    <t>Thaeme e Thiago</t>
  </si>
  <si>
    <t>UCShFq6UiYQZEIMISArv2MGg</t>
  </si>
  <si>
    <t>ThaemeeThiago</t>
  </si>
  <si>
    <t>Cabaré</t>
  </si>
  <si>
    <t>UCJND4NFPNQc4YSeD8KoK57A</t>
  </si>
  <si>
    <t>turnecabare</t>
  </si>
  <si>
    <t>Léo Santana</t>
  </si>
  <si>
    <t>UCRai1xXd7kGQTE2-Z5mG_jg</t>
  </si>
  <si>
    <t>LeoSantana</t>
  </si>
  <si>
    <t>Eduardo Costa</t>
  </si>
  <si>
    <t>UC2aVfU3JUEFYVFEIX2zTzGQ</t>
  </si>
  <si>
    <t>eduardocostaoficial</t>
  </si>
  <si>
    <t>Jorge e Mateus</t>
  </si>
  <si>
    <t>UCL64gn1KZ1C-u87BGQv3b6w</t>
  </si>
  <si>
    <t>jorgeemateus</t>
  </si>
  <si>
    <t>Xand Avião</t>
  </si>
  <si>
    <t>UCfuRRJ76VluLiHW2pqwZNwg</t>
  </si>
  <si>
    <t>xandaviao</t>
  </si>
  <si>
    <t>Gino e Geno</t>
  </si>
  <si>
    <t>UCJ2F_FVm0sk-o_gh_wl88lA</t>
  </si>
  <si>
    <t>OficialGinoeGeno</t>
  </si>
  <si>
    <t>Maria Cecília e Rodolfo</t>
  </si>
  <si>
    <t>UCW9DlnZWBQojUm0MDviLDLw</t>
  </si>
  <si>
    <t>mariaceciliaerodolfo</t>
  </si>
  <si>
    <t>Guilherme e Santiago</t>
  </si>
  <si>
    <t>UC-QoZ0V193UMCLFaK-usjqw</t>
  </si>
  <si>
    <t>guilhermeesantiago</t>
  </si>
  <si>
    <t>Bruninho e Davi</t>
  </si>
  <si>
    <t>UCivR_rNG0IT3up2NFq5f0Ng</t>
  </si>
  <si>
    <t>BruninhoeDavi</t>
  </si>
  <si>
    <t>Villa Mix</t>
  </si>
  <si>
    <t>UCs0OL__SJ_67Q0I-M1tF1PQ</t>
  </si>
  <si>
    <t>villamix</t>
  </si>
  <si>
    <t>Dilsinho</t>
  </si>
  <si>
    <t>UCT7fDhHzPWNlI14o4SVD4NQ</t>
  </si>
  <si>
    <t>dilsinhooficial</t>
  </si>
  <si>
    <t>Conrado e Aleksandro</t>
  </si>
  <si>
    <t>UCv69zA9THCb9kp_ibrtoNSA</t>
  </si>
  <si>
    <t>ConradoeAleksandro</t>
  </si>
  <si>
    <t>Lucas Lucco</t>
  </si>
  <si>
    <t>UCBy6yIwHdhEEYG_nwHD-tiQ</t>
  </si>
  <si>
    <t>lucasslucco</t>
  </si>
  <si>
    <t>Zé Felipe</t>
  </si>
  <si>
    <t>UCe1HjlqnaxERsqpw0ZnLXvA</t>
  </si>
  <si>
    <t>zefelipecantor</t>
  </si>
  <si>
    <t>João Neto e Frederico</t>
  </si>
  <si>
    <t>UCIADjmjczznwRSotraWHA5Q</t>
  </si>
  <si>
    <t>joaonetoefredericooficial</t>
  </si>
  <si>
    <t>Léo Magalhães</t>
  </si>
  <si>
    <t>UCzsDj1kdtmTg6PYSXlthIIA</t>
  </si>
  <si>
    <t>leomagalhaescantor</t>
  </si>
  <si>
    <t>Leonardo</t>
  </si>
  <si>
    <t>UC-kCNs2KVMx0WN-tfysYTIw</t>
  </si>
  <si>
    <t>leonardocantoroficial</t>
  </si>
  <si>
    <t>Natiruts</t>
  </si>
  <si>
    <t>UCfM70zEHDJ1yUe0HtnoCvdA</t>
  </si>
  <si>
    <t>NatirutsOficial</t>
  </si>
  <si>
    <t>K2L</t>
  </si>
  <si>
    <t>UCQAYmT0lRtikvcKoajdmfkw</t>
  </si>
  <si>
    <t>Tribo da Periferia</t>
  </si>
  <si>
    <t>UCe5pPUSFEajlij-LrxUl19A</t>
  </si>
  <si>
    <t>Edson Gomes Oficial</t>
  </si>
  <si>
    <t>UCFfh9QHQuA3YV2x4qZtmWwQ</t>
  </si>
  <si>
    <t>Queremos! TV</t>
  </si>
  <si>
    <t>UCBuC0ParsuE_e41Wwjc0Oaw</t>
  </si>
  <si>
    <t>Broadwaycom</t>
  </si>
  <si>
    <t>UCc5dpUKLcZQQaDxMB_nYi5g</t>
  </si>
  <si>
    <t>Songkick</t>
  </si>
  <si>
    <t>UCTUPsBBQA4Am8k23BYETRJg</t>
  </si>
  <si>
    <t>MerleFest</t>
  </si>
  <si>
    <t>UCrAMWO-MGw5lcvn6UaBePEA</t>
  </si>
  <si>
    <t>Red Bull Records</t>
  </si>
  <si>
    <t>UC7qn3NBI3XV7d8I3cvZeABw</t>
  </si>
  <si>
    <t>Quinteto S.A.</t>
  </si>
  <si>
    <t>UCM_RLbU3eA0AyLenx4cJ7bg</t>
  </si>
  <si>
    <t>Ivete Sangalo</t>
  </si>
  <si>
    <t>UC4FK6Ki675LB-rkbD8O7ayg</t>
  </si>
  <si>
    <t>ivetesangalo</t>
  </si>
  <si>
    <t>Thiago Martins</t>
  </si>
  <si>
    <t>UCEmrv4BgZdw4RiG6VkNC-Mw</t>
  </si>
  <si>
    <t>Banda Eva</t>
  </si>
  <si>
    <t>UCcpkXzgslpGyoegrxgzjRyA</t>
  </si>
  <si>
    <t>Filipe Ret</t>
  </si>
  <si>
    <t>UC9vsg8Lpxf2R8CjaLrd-R1g</t>
  </si>
  <si>
    <t>FilipeRetOficial</t>
  </si>
  <si>
    <t>Pabllo Vittar</t>
  </si>
  <si>
    <t>UCugD1HAP3INAiXo70S_sAFQ</t>
  </si>
  <si>
    <t>Naiara Azevedo</t>
  </si>
  <si>
    <t>UCOfSEIUbEcOCMGPGyMPv4fg</t>
  </si>
  <si>
    <t>Ícaro e Gilmar</t>
  </si>
  <si>
    <t>UC55hzEBczDivH31zVueh8Gg</t>
  </si>
  <si>
    <t>Gabriel Gava</t>
  </si>
  <si>
    <t>UCYfR1rfTVdw-gNmQXnNY0Tw</t>
  </si>
  <si>
    <t>Humberto e Ronaldo</t>
  </si>
  <si>
    <t>UCvHWfLnaHdnUcR8M8z2UJxQ</t>
  </si>
  <si>
    <t>Teodoro e Sampaio</t>
  </si>
  <si>
    <t>UCYwqac8WsKwVPCaT2Ro6-aA</t>
  </si>
  <si>
    <t>teodorosampaio</t>
  </si>
  <si>
    <t>Xande de Pilares</t>
  </si>
  <si>
    <t>UC6Bct7Jf_s9BBMvreXel_6g</t>
  </si>
  <si>
    <t>Banda Parangolé</t>
  </si>
  <si>
    <t>UCLf3UtpptNrARjdKiiAiQTA</t>
  </si>
  <si>
    <t>Harmonia do Samba</t>
  </si>
  <si>
    <t>UC1siHLwg5-ate1ohv7lsfyQ</t>
  </si>
  <si>
    <t>Midian Lima</t>
  </si>
  <si>
    <t>Lulu Santos</t>
  </si>
  <si>
    <t>UCJwX84TxnxhO-lAnIbLdoBw</t>
  </si>
  <si>
    <t>Kevin O Chris</t>
  </si>
  <si>
    <t>UCCx90zE99aHD2NCKXoCmmag</t>
  </si>
  <si>
    <t>Festival Samba Live</t>
  </si>
  <si>
    <t>Dudu Nobre</t>
  </si>
  <si>
    <t>UCyFMqFR0I27aKewoZAmUD7w</t>
  </si>
  <si>
    <t>Capital Inicial</t>
  </si>
  <si>
    <t>UCWt6sVDhux5fyQmvl4c4tKw</t>
  </si>
  <si>
    <t>Wanessa Camargo</t>
  </si>
  <si>
    <t>UCmYVJBJV1fQgbgbfD0_VAhg</t>
  </si>
  <si>
    <t>Mara Lima</t>
  </si>
  <si>
    <t>SPC</t>
  </si>
  <si>
    <t>UCM2s2u28OvoauHYfE597YBg</t>
  </si>
  <si>
    <t>Luiza Possi</t>
  </si>
  <si>
    <t>UC77OWfaS_khEC8sVAqGJYKA</t>
  </si>
  <si>
    <t>Naldo Benny</t>
  </si>
  <si>
    <t>UCU6C_IiEVPO1dF5C9HXhYoQ</t>
  </si>
  <si>
    <t>Jota Quest</t>
  </si>
  <si>
    <t>UCp6gxyU1Onf4uq2DFExLjEg</t>
  </si>
  <si>
    <t>Fiduma e Jeca</t>
  </si>
  <si>
    <t>UCj71TsPQHcpx07wf_zwKZCA</t>
  </si>
  <si>
    <t>Filhos de Jorge</t>
  </si>
  <si>
    <t>UCXt-skrqDfv8L8EZ1k-iFDA</t>
  </si>
  <si>
    <t>Murilo Huff</t>
  </si>
  <si>
    <t>UCMZKcLkNw1AMgfusg3Mjutw</t>
  </si>
  <si>
    <t>André Valadão</t>
  </si>
  <si>
    <t>UCNNy0H6nBf9MNu889VvsCUw</t>
  </si>
  <si>
    <t>Priscilla Alcântara</t>
  </si>
  <si>
    <t>UCTMmGaE4OQDJSlLT3EQrESQ</t>
  </si>
  <si>
    <t>Alok</t>
  </si>
  <si>
    <t>UCQlaArsZfebRbb70iXm6usg</t>
  </si>
  <si>
    <t>Vintage Culture</t>
  </si>
  <si>
    <t>UC4N1snt2b0d83vOkvaWP6mg</t>
  </si>
  <si>
    <t>Frank Aguiar</t>
  </si>
  <si>
    <t>UC3aRbRhtWoFR6SOH83cC7rA</t>
  </si>
  <si>
    <t>João Fellipe e Rafael</t>
  </si>
  <si>
    <t>UCcPUoM3SqgKFm5i6nIwM0vw</t>
  </si>
  <si>
    <t>Tierry</t>
  </si>
  <si>
    <t>UCPdHWqkyXG7JBcsOv0sT6Bg</t>
  </si>
  <si>
    <t>Alceu Valença</t>
  </si>
  <si>
    <t>UCfgJsv_g8HEsBZ2c3onYPxg</t>
  </si>
  <si>
    <t>Lagum</t>
  </si>
  <si>
    <t>UC5s8xoNsOtTXPDafVH3hkjw</t>
  </si>
  <si>
    <t>Pedrada At Home</t>
  </si>
  <si>
    <t>UCf2v8oBceknxu65IkNWil1w</t>
  </si>
  <si>
    <t>Hungria</t>
  </si>
  <si>
    <t>UCAI8SmRbXgSpP8Zo3xZbxzQ</t>
  </si>
  <si>
    <t>Batista Lima</t>
  </si>
  <si>
    <t>UCzHEab3k7z679IELvxCaCXg</t>
  </si>
  <si>
    <t>Os Travessos</t>
  </si>
  <si>
    <t>UCkcYkoTe8TY1Yb-t9yr3Ttg</t>
  </si>
  <si>
    <t>Vitinho</t>
  </si>
  <si>
    <t>UC_CHiowNd3mQ6LjhGLyazoA</t>
  </si>
  <si>
    <t>Di Paullo e Paulino</t>
  </si>
  <si>
    <t>UCzj5Cj6TwmhlNgEKVe0lXZA</t>
  </si>
  <si>
    <t>Péricles</t>
  </si>
  <si>
    <t>UCOUqW2QqiOFK9fXA5cAOENA</t>
  </si>
  <si>
    <t>Aline Barros</t>
  </si>
  <si>
    <t>UCK_FvuzJN7rP4k2Ppwnvj5g</t>
  </si>
  <si>
    <t>Roberta Miranda</t>
  </si>
  <si>
    <t>UCIaO7yvRbgBlx3JyLRRrtGA</t>
  </si>
  <si>
    <t>Billy SP</t>
  </si>
  <si>
    <t>UC-QtjiJJdwBiOKgkf9hIVSQ</t>
  </si>
  <si>
    <t>Banda Magnificos</t>
  </si>
  <si>
    <t>UCOSTZL7J8WjEZGAtzQHtuEA</t>
  </si>
  <si>
    <t>Mastruz com Leite</t>
  </si>
  <si>
    <t>UCM90FaSFuIXwj6-oZMrbNsA</t>
  </si>
  <si>
    <t>Zezo Potiguar</t>
  </si>
  <si>
    <t>UCFRfWDGyzhLJAk0Lkbf2kDg</t>
  </si>
  <si>
    <t>Lauana Prado</t>
  </si>
  <si>
    <t>UCk0M1_PCFtrIQWxGZsrWriw</t>
  </si>
  <si>
    <t>Grupo Clareou</t>
  </si>
  <si>
    <t>UCZ32HpkroAdxpDUYejn0EHg</t>
  </si>
  <si>
    <t>Priscila Senna</t>
  </si>
  <si>
    <t>UCbXjjB9GqhWlEja3k10UEgA</t>
  </si>
  <si>
    <t>Jota e Guilherme</t>
  </si>
  <si>
    <t>UCk_rwfvbDVTA5x7oSOxMTnA</t>
  </si>
  <si>
    <t>Marcos Paulo e Marcelo</t>
  </si>
  <si>
    <t>UCjEZklgkc6mltzl1qnYinlQ</t>
  </si>
  <si>
    <t>Michel Teló</t>
  </si>
  <si>
    <t>UCs0vNuS1IQ0hCMgrD8ACjAg</t>
  </si>
  <si>
    <t>Roberto Carlos</t>
  </si>
  <si>
    <t>UCa61SNyOCMWaL2PPEM-Qz6w</t>
  </si>
  <si>
    <t>Daniel</t>
  </si>
  <si>
    <t>UCZ9yRhwZxdiz6kF09quMZHQ</t>
  </si>
  <si>
    <t>Bom Gosto</t>
  </si>
  <si>
    <t>UCK8A00XkxH6NS4NxHPGwLcw</t>
  </si>
  <si>
    <t>Dexter</t>
  </si>
  <si>
    <t>UCHg54zOmSnn-ToYlvK17l1A</t>
  </si>
  <si>
    <t>Vanessa da Mata</t>
  </si>
  <si>
    <t>UCxa5ie2ZUrfJ0AtIZ7bMpWA</t>
  </si>
  <si>
    <t>Roberta Sá</t>
  </si>
  <si>
    <t>UC1LO2jasyVhtWsOWWgJABSQ</t>
  </si>
  <si>
    <t>Leoni</t>
  </si>
  <si>
    <t>UCJNG3vBEDZ_3Wqmh10lME8Q</t>
  </si>
  <si>
    <t>André Mehmari</t>
  </si>
  <si>
    <t>UCESs365L1Ccnq4q3J5yZ7nQ</t>
  </si>
  <si>
    <t>Florence and The Machine</t>
  </si>
  <si>
    <t>UCRXiA3h1no_PFkb1JCP0yMA</t>
  </si>
  <si>
    <t>David Quinlan</t>
  </si>
  <si>
    <t>UCLU6yeXTYNTaNOq7LUGzDcw</t>
  </si>
  <si>
    <t>Metallica</t>
  </si>
  <si>
    <t>UCbulh9WdLtEXiooRcYK7SWw</t>
  </si>
  <si>
    <t>Bruna Fulô</t>
  </si>
  <si>
    <t>UCNMkeg20KUhCNsiIA4Wigvw</t>
  </si>
  <si>
    <t>Bloco Fica Comigo</t>
  </si>
  <si>
    <t>UCNMvLj5uyeFzoTeZM3rXUDQ</t>
  </si>
  <si>
    <t>Ferri</t>
  </si>
  <si>
    <t>UCjc9kOFgY-U5ru1PMIFkT6Q</t>
  </si>
  <si>
    <t>Micarla</t>
  </si>
  <si>
    <t>UCR6-hVPjtmecyme2MG9YXyg</t>
  </si>
  <si>
    <t>Walkyria Santos</t>
  </si>
  <si>
    <t>UCbFd5vmueW5bynE7HndCRTw</t>
  </si>
  <si>
    <t>Dennis Dj</t>
  </si>
  <si>
    <t>UCrPMM16a2XymtrPJwFW4kAQ</t>
  </si>
  <si>
    <t>Baianeiros</t>
  </si>
  <si>
    <t>UCitzuLiNsHxVlM03GDls7tA</t>
  </si>
  <si>
    <t>Sampa Crew</t>
  </si>
  <si>
    <t>UCtAE8V1CffcMm5JBqVc-iVA</t>
  </si>
  <si>
    <t>Marcelo Falcão</t>
  </si>
  <si>
    <t>UCwhkhn_Od1AtX86FHKn-vmg</t>
  </si>
  <si>
    <t>Turma do Pagode</t>
  </si>
  <si>
    <t>UCTihF8dW95hPDTSyxbJVczA</t>
  </si>
  <si>
    <t>Vou Zuar</t>
  </si>
  <si>
    <t>UCAbn3JX6JiMZuPId8EpmaxQ</t>
  </si>
  <si>
    <t>Molejo</t>
  </si>
  <si>
    <t>UCddpsfEBo_m8oPN-1ZcYJVQ</t>
  </si>
  <si>
    <t>Homens de Cabaré</t>
  </si>
  <si>
    <t>UCwbvPLdzni9rToEDAuyM5Wg</t>
  </si>
  <si>
    <t>Raça Negra</t>
  </si>
  <si>
    <t>UCVVvg0xw2FrVZEHmGboLkBw</t>
  </si>
  <si>
    <t>Matogrosso e Mathias</t>
  </si>
  <si>
    <t>UCM4ZbibY3UweTYgVlo6nocg</t>
  </si>
  <si>
    <t>César Menotti e Fabiano</t>
  </si>
  <si>
    <t>UCjJqJZjb3V0hYtGFeAg1ydA</t>
  </si>
  <si>
    <t>Claudia Leitte</t>
  </si>
  <si>
    <t>UCoNxStSEPiLxBiQQhYDFthA</t>
  </si>
  <si>
    <t>Alexandre Pires</t>
  </si>
  <si>
    <t>UCn0IMIrQMOHdQDXk3W4N78g</t>
  </si>
  <si>
    <t>Solange Almeida</t>
  </si>
  <si>
    <t>UCmefFmh-DKDUoxH67_b-5Vg</t>
  </si>
  <si>
    <t>Márcia Fellipe</t>
  </si>
  <si>
    <t>UChiC7Ov5g5iT8bFiAuFW7FA</t>
  </si>
  <si>
    <t>Munhoz e Mariano</t>
  </si>
  <si>
    <t>UCPNfKdzR9PbXo8LXsK6Bnzw</t>
  </si>
  <si>
    <t>João Bosco e Vinícius</t>
  </si>
  <si>
    <t>UCDX3MD1sjB_OKAoWMfSfMmw</t>
  </si>
  <si>
    <t>Anelis Assumpção</t>
  </si>
  <si>
    <t>Risadaria</t>
  </si>
  <si>
    <t>UCm1qJUUGJ_dpYixCkL188Ug</t>
  </si>
  <si>
    <t>Casseta e Planeta</t>
  </si>
  <si>
    <t>UClk4_KCeFFIDp_rqsnqTuHA</t>
  </si>
  <si>
    <t>Projeto TriGO</t>
  </si>
  <si>
    <t>UCJquwzbFk0VeBXj3E19I9pw</t>
  </si>
  <si>
    <t>Hugo Pena</t>
  </si>
  <si>
    <t>UCcZ4qg6yKcNAA7-5VoGkulw</t>
  </si>
  <si>
    <t>Rose Nascimento</t>
  </si>
  <si>
    <t>UCNa-Tg8iWih5ybSnmm3ZbTw</t>
  </si>
  <si>
    <t>Marcelinho de Freitas</t>
  </si>
  <si>
    <t>UCpdEWij8z7UR0MHIm51UmbA</t>
  </si>
  <si>
    <t>Rincon Sapiência</t>
  </si>
  <si>
    <t>Araketu</t>
  </si>
  <si>
    <t>UC77ANz9E9SYye42rr4rE6Hw</t>
  </si>
  <si>
    <t>Beto Barbosa</t>
  </si>
  <si>
    <t>UCYkBOPKn0xj8oLBQRj6XD2g</t>
  </si>
  <si>
    <t>André Abujamra</t>
  </si>
  <si>
    <t>Manu Gavassi</t>
  </si>
  <si>
    <t>UCDXXF6FdtCMxn_CuSNWRbXQ</t>
  </si>
  <si>
    <t>Juliana Bonde</t>
  </si>
  <si>
    <t>UCL4cty81pHxPxZjRavDPZwQ</t>
  </si>
  <si>
    <t>Forró do Skenta</t>
  </si>
  <si>
    <t>UCRjtHLa-cFdpmq_Wzcy94gw</t>
  </si>
  <si>
    <t>Vanessa Jackson</t>
  </si>
  <si>
    <t>Diego e Hernani</t>
  </si>
  <si>
    <t>UCzD1GghT9JFN8jiC0BY_5_Q</t>
  </si>
  <si>
    <t>Funk da House</t>
  </si>
  <si>
    <t>UCLqZzaa5SXDJL0LpQFGiOjg</t>
  </si>
  <si>
    <t>Luísa Sonza</t>
  </si>
  <si>
    <t>UCnJoUTYXU142gxoyDzp-KRQ</t>
  </si>
  <si>
    <t>Toquinho</t>
  </si>
  <si>
    <t>UCSzaIys63Y2_BfW60DMw_sA</t>
  </si>
  <si>
    <t>Kevi Jonny</t>
  </si>
  <si>
    <t>UCiuFLgmkltwqIOGLbRLn-cg</t>
  </si>
  <si>
    <t>Fábio Jr.</t>
  </si>
  <si>
    <t>UCAYyeCBGfTkX5u4jx7yqPcQ</t>
  </si>
  <si>
    <t>Além da Loucura ADL</t>
  </si>
  <si>
    <t>UCRRxoPYSUyYMFFAoWVW0GiA</t>
  </si>
  <si>
    <t>Nosso Tom</t>
  </si>
  <si>
    <t>UCZrJ9d4oyjRSVReMN2aBHWg</t>
  </si>
  <si>
    <t>Guilherme e Benuto</t>
  </si>
  <si>
    <t>UCfG0o17SqRg8qAjlpTdxZag</t>
  </si>
  <si>
    <t>Fernando e Sorocaba</t>
  </si>
  <si>
    <t>UCRkYVEDbFcX8ZE-Bxk28bYw</t>
  </si>
  <si>
    <t>Taty Girl</t>
  </si>
  <si>
    <t>UCmRkuNc6evsLa3JKX2IVHvg</t>
  </si>
  <si>
    <t>Daniel Boaventura</t>
  </si>
  <si>
    <t>UC9EeZcCNDTiU8_rWv0ebjWQ</t>
  </si>
  <si>
    <t>Edson e Hudson</t>
  </si>
  <si>
    <t>UCGwA7UlwvH1_YIG2nGZ8vhQ</t>
  </si>
  <si>
    <t>Vitor Kley</t>
  </si>
  <si>
    <t>UCy9mF52-GP9NqOmfR0g9ukg</t>
  </si>
  <si>
    <t>Zezé Di Camargo e Luciano</t>
  </si>
  <si>
    <t>UC5Cq2h-kY1KvkYgoncMrC3A</t>
  </si>
  <si>
    <t>Anitta</t>
  </si>
  <si>
    <t>UCqjjyPUghDSSKFBABM_CXMw</t>
  </si>
  <si>
    <t>Adão Negro</t>
  </si>
  <si>
    <t>UCTxXbvTCTRoggEjTBhOcOVQ</t>
  </si>
  <si>
    <t>Joanna</t>
  </si>
  <si>
    <t>UCTYjiNDa2KsMBsvjTr3LOCA</t>
  </si>
  <si>
    <t>Sepultura</t>
  </si>
  <si>
    <t>UC4Prl7UQx5i5PgRUh-O5XBg</t>
  </si>
  <si>
    <t>Dave Matthews Band</t>
  </si>
  <si>
    <t>UCs9tH6M6AW16i3s8WabzAfA</t>
  </si>
  <si>
    <t>Gaab</t>
  </si>
  <si>
    <t>UCmST1cfhXXy1KP4KGVJX_5A</t>
  </si>
  <si>
    <t>Ayrton Montarroyos</t>
  </si>
  <si>
    <t>Sandra de Sá</t>
  </si>
  <si>
    <t>Nadila</t>
  </si>
  <si>
    <t>UCrM-ZLjQ7Xocm0ayolZHWYQ</t>
  </si>
  <si>
    <t>Lito Atalaia</t>
  </si>
  <si>
    <t>UC46zrX3WZCO7PuneeNHJv2Q</t>
  </si>
  <si>
    <t>Fabio Lima</t>
  </si>
  <si>
    <t>UCABFK9R0hi0FYiASAAVf5-g</t>
  </si>
  <si>
    <t>Tchê Garotos</t>
  </si>
  <si>
    <t>UCUcFmoalxP39r6mdaoUQm_Q</t>
  </si>
  <si>
    <t>Anderson Freire</t>
  </si>
  <si>
    <t>UCWuRgwQ5WhZOYkq_gA-aMjQ</t>
  </si>
  <si>
    <t>Sergio Lopes</t>
  </si>
  <si>
    <t>UC5GskiiRScuC9uhh-_L49Iw</t>
  </si>
  <si>
    <t>Velhas Virgens</t>
  </si>
  <si>
    <t>UC7ubOQOS87tlO902Tt3cK5A</t>
  </si>
  <si>
    <t>88rising</t>
  </si>
  <si>
    <t>UCZW5lIUz93q_aZIkJPAC0IQ</t>
  </si>
  <si>
    <t>Dubdogz</t>
  </si>
  <si>
    <t>UCnEJYGEXs33Zaomfdgc050Q</t>
  </si>
  <si>
    <t>Charlotte de Witte</t>
  </si>
  <si>
    <t>UC-yOW3e6zBSo1JwLXq46Suw</t>
  </si>
  <si>
    <t>DJ Felippe Sanches</t>
  </si>
  <si>
    <t>UCQwDNtj8H1K1UOhWSGhdJRw</t>
  </si>
  <si>
    <t>Latino</t>
  </si>
  <si>
    <t>UC67VuV70FiIgJZeAkR7aVbQ</t>
  </si>
  <si>
    <t>Jovem Nerd</t>
  </si>
  <si>
    <t>UCmEClzCBDx-vrt0GuSKBd9g</t>
  </si>
  <si>
    <t>Lionsgate Movies</t>
  </si>
  <si>
    <t>UCJ6nMHaJPZvsJ-HmUmj1SeA</t>
  </si>
  <si>
    <t>Zé Felipe e Miguel</t>
  </si>
  <si>
    <t>UCMSVllsVhdkMouvEDHQDWQw</t>
  </si>
  <si>
    <t>Dinho Ouro Preto</t>
  </si>
  <si>
    <t>UCr2TPo9hYng3NukEsLSJEyg</t>
  </si>
  <si>
    <t>Iohannes</t>
  </si>
  <si>
    <t>UC7YWcjmcAb722yZdwlzQHxA</t>
  </si>
  <si>
    <t>Mc Marcinho</t>
  </si>
  <si>
    <t>UCWMNHEJStHs2Y7yAMMPgHmQ</t>
  </si>
  <si>
    <t>Green Valley</t>
  </si>
  <si>
    <t>UCZZ6XzHu_7B16K6Qb8JAMGw</t>
  </si>
  <si>
    <t>Encontro das Tribos</t>
  </si>
  <si>
    <t>UCXgZMQKauyNb2FlCOpwtIdw</t>
  </si>
  <si>
    <t>MV Bill</t>
  </si>
  <si>
    <t>UCpxnv9CcdA-rVOOs1vv6hhg</t>
  </si>
  <si>
    <t>Zeca Pagodinho</t>
  </si>
  <si>
    <t>UCCKRUVah2xcFvjQnAwUXWlw</t>
  </si>
  <si>
    <t>Felipe Original</t>
  </si>
  <si>
    <t>Cthu_3fLOljEZguJA8scX_w</t>
  </si>
  <si>
    <t>Jorge Vercillo</t>
  </si>
  <si>
    <t>UCzZ1twZqCiQcZCGW1_uT71g</t>
  </si>
  <si>
    <t>Adriana Arydes</t>
  </si>
  <si>
    <t>UCYHN9EtdCPEmodUXSStabSA</t>
  </si>
  <si>
    <t>Simony</t>
  </si>
  <si>
    <t>UCBi1zQy4hnxgCKV8Csf2dbQ</t>
  </si>
  <si>
    <t>Aldair Playboy</t>
  </si>
  <si>
    <t>UCVElGDX4m32xykQlLb615ug</t>
  </si>
  <si>
    <t>DJ Nelsinho</t>
  </si>
  <si>
    <t>UCs11lqGV02Y-gu2f6G1r4ug</t>
  </si>
  <si>
    <t>Gaby Hadassa</t>
  </si>
  <si>
    <t>UC8JFxM539G2cA3HZp33vLZg</t>
  </si>
  <si>
    <t>Luccas Carlos</t>
  </si>
  <si>
    <t>UCzutskvoXCVSqgxUAW8JrrQ</t>
  </si>
  <si>
    <t>Rádio Alvorada</t>
  </si>
  <si>
    <t>UC_zOYmhj8CWypVsrGd3IdlQ</t>
  </si>
  <si>
    <t>Hamilton de Holanda</t>
  </si>
  <si>
    <t>UCgssf4iaflqIBjT1ZtY6roA</t>
  </si>
  <si>
    <t>Mauricio e Mauri</t>
  </si>
  <si>
    <t>UC2X-TtOqS2udzAN6mB3-bKw</t>
  </si>
  <si>
    <t>Céu</t>
  </si>
  <si>
    <t>Brenno e Matheus</t>
  </si>
  <si>
    <t>UCwyJ6Xmnv1FtNZlZrkpOZ1A</t>
  </si>
  <si>
    <t>Marcello Teodoro</t>
  </si>
  <si>
    <t>UCS9jgqAIu3OUz9WVrmKYSgA</t>
  </si>
  <si>
    <t>Macaco Gordo</t>
  </si>
  <si>
    <t>UCkbzjlRH6LlP23iLSs-jmcA</t>
  </si>
  <si>
    <t>LeoEstakazero</t>
  </si>
  <si>
    <t>UCTZiMhOC-TxsxLYboLj0EKA</t>
  </si>
  <si>
    <t>Bonde das Maravilhas</t>
  </si>
  <si>
    <t>UCf2AzZqbAcgdJ8pJVZMGGRA</t>
  </si>
  <si>
    <t>Eder Miguel</t>
  </si>
  <si>
    <t>UC7cn6Anu9ONX1lntK2paAJQ</t>
  </si>
  <si>
    <t>Vale Talks</t>
  </si>
  <si>
    <t>UCT6PWx50Jbs55jzK--zFq8w</t>
  </si>
  <si>
    <t>Spinnin' Records</t>
  </si>
  <si>
    <t>UCpDJl2EmP7Oh90Vylx0dZtA</t>
  </si>
  <si>
    <t>Zac Brown Band</t>
  </si>
  <si>
    <t>UCH5oChsU9MVM7gIqBolNKGQ</t>
  </si>
  <si>
    <t>Sambô</t>
  </si>
  <si>
    <t>UC-584XbPKNVLe_CWdgUa1dw</t>
  </si>
  <si>
    <t>Música Multishow</t>
  </si>
  <si>
    <t>UCIzAIM-zatIDHErC0Z23hbQ</t>
  </si>
  <si>
    <t>Lucas e Thiago</t>
  </si>
  <si>
    <t>UCSqlUF0D3q98gHL_avQ8Xhw</t>
  </si>
  <si>
    <t>Kehlani</t>
  </si>
  <si>
    <t>UCuE1A4MDBt8YkgUkRAKMtjw</t>
  </si>
  <si>
    <t>Felipe Ferraz</t>
  </si>
  <si>
    <t>UCceedg2JSHVsFOcYH5AXm8Q</t>
  </si>
  <si>
    <t>Akira Presidente</t>
  </si>
  <si>
    <t>UC0lVfCNuEmnV7QmkT-3v-Pw</t>
  </si>
  <si>
    <t>Emicida</t>
  </si>
  <si>
    <t>UCJ53-i88ymgy7RDBPpb4PEg</t>
  </si>
  <si>
    <t>mpb4</t>
  </si>
  <si>
    <t>UCgWJCqg1f5ytyE9eK8bw90Q</t>
  </si>
  <si>
    <t>João Carreiro</t>
  </si>
  <si>
    <t>UCZhNAsgUThDuCyt3e7TKOkQ</t>
  </si>
  <si>
    <t>Padre Reginaldo Manzotti</t>
  </si>
  <si>
    <t>UCLOqStDCKZNvN_8Oqu2emGA</t>
  </si>
  <si>
    <t>George Henrique e Rodrigo</t>
  </si>
  <si>
    <t>UCVT7qVXAgmeSMt5YFL7sLug</t>
  </si>
  <si>
    <t>Zeca Baleiro</t>
  </si>
  <si>
    <t>UCa15Wjqf_PAuYyUTF6Hb1Zw</t>
  </si>
  <si>
    <t>Michael Sullivan</t>
  </si>
  <si>
    <t>UCj3UDyCvX6-qIRwnChTMCtQ</t>
  </si>
  <si>
    <t>Cristina Mel</t>
  </si>
  <si>
    <t>UCRS5jqTPnhkV9hTN2gEscXA</t>
  </si>
  <si>
    <t>Gustavo Trebien</t>
  </si>
  <si>
    <t>UCwE5BXvQEmF14oqTzzYigLA</t>
  </si>
  <si>
    <t>Rolling Loud</t>
  </si>
  <si>
    <t>UCxrr-B7ydfDYr4sqsxNg5WA</t>
  </si>
  <si>
    <t>Mr. Dan</t>
  </si>
  <si>
    <t>UC9aDJVaswezPzRWow4Dc86w</t>
  </si>
  <si>
    <t>Rappin' Hood</t>
  </si>
  <si>
    <t>UCSsD_TWCiKkubD13ElQUHSA</t>
  </si>
  <si>
    <t>Karol G</t>
  </si>
  <si>
    <t>UCZuPJZ2kGFdlbQu1qotZaHw</t>
  </si>
  <si>
    <t>Awesome Soundwave</t>
  </si>
  <si>
    <t>UCSCs9WLoO3uv0XRGOLL6zBQ</t>
  </si>
  <si>
    <t>MC Guimê</t>
  </si>
  <si>
    <t>UCWdd-XE5bcFcp3adUKpFrSA</t>
  </si>
  <si>
    <t>Vini e Lucas</t>
  </si>
  <si>
    <t>UC9QLf54PzWhYtzHrPJlYPfA</t>
  </si>
  <si>
    <t>Festa Prime</t>
  </si>
  <si>
    <t>UCjbgcYMAKiRSaQH3HxOKMRw</t>
  </si>
  <si>
    <t>Lincoln</t>
  </si>
  <si>
    <t>UCJhVm0lzagd9GqJzMIy7Wbg</t>
  </si>
  <si>
    <t>Psirico</t>
  </si>
  <si>
    <t>UCf-tvh_Rd9Lvje-Q1iP9fhg</t>
  </si>
  <si>
    <t>Carlos e Jader</t>
  </si>
  <si>
    <t>UCRzOLWY9ZLFyBTca06c51gw</t>
  </si>
  <si>
    <t>Frei e Gilson</t>
  </si>
  <si>
    <t>UCbh6_TmFnAJLI56aAQeD3qw</t>
  </si>
  <si>
    <t>Paulinho Sá</t>
  </si>
  <si>
    <t>UCOpsWjY9Pn7ijYp7WD_XkLQ</t>
  </si>
  <si>
    <t>Make U Sweat</t>
  </si>
  <si>
    <t>UCFu7yChkFSA50odNZTGFBNA</t>
  </si>
  <si>
    <t>Chapeleiro</t>
  </si>
  <si>
    <t>UCGGBiA_-K-ApOCsYEE0aK2g</t>
  </si>
  <si>
    <t>ClapMe</t>
  </si>
  <si>
    <t>UC_-WV4m4AU7DFzQiHSQTJ-w</t>
  </si>
  <si>
    <t>TV Beija-Flor</t>
  </si>
  <si>
    <t>UCTpSRrYus6qIqaej7Ytyf-A</t>
  </si>
  <si>
    <t>Dori Caymmi</t>
  </si>
  <si>
    <t>Leo Middea</t>
  </si>
  <si>
    <t>UCsgVsP7hCOAPMTBPNLGf6kQ</t>
  </si>
  <si>
    <t>Marina Lima</t>
  </si>
  <si>
    <t>UCPcwdGUIAHX3BkyHYHtlSAg</t>
  </si>
  <si>
    <t>Genesis</t>
  </si>
  <si>
    <t>UChv9FR8xwUxEkdBUVu4VUOw</t>
  </si>
  <si>
    <t>Emílio e Eduardo</t>
  </si>
  <si>
    <t>UCJbxQIHRJQxOMOIynL9njDA</t>
  </si>
  <si>
    <t>Tatau</t>
  </si>
  <si>
    <t>UCU_xJPRarH3uzFO8ZpNsG4Q</t>
  </si>
  <si>
    <t>Alencar Moraes e Lex Nogueira</t>
  </si>
  <si>
    <t>UCbHBQWrIuaYEbqOx2uHnbPg</t>
  </si>
  <si>
    <t>AlencarMoraeseLexNogueira</t>
  </si>
  <si>
    <t>Di Propósito</t>
  </si>
  <si>
    <t>UCtdqRFoUfC7_SAiIRQiBbGg</t>
  </si>
  <si>
    <t>Marc Rebillet</t>
  </si>
  <si>
    <t>UCXgxNzAgZ1GExhTW4X1mUrg</t>
  </si>
  <si>
    <t>Dorgival Dantas</t>
  </si>
  <si>
    <t>UCuT8yg86VnS7uWgTEBcTbSA</t>
  </si>
  <si>
    <t>Maria Rita</t>
  </si>
  <si>
    <t>UCEp5flnt1KpkKchO-b-Ux2A</t>
  </si>
  <si>
    <t>Teresa Cristina</t>
  </si>
  <si>
    <t>UCrs_t3HCEvhynFElI2fY1Fw</t>
  </si>
  <si>
    <t>Simone</t>
  </si>
  <si>
    <t>UCjBxg0lL67R8ka8Lq-hZb4w</t>
  </si>
  <si>
    <t>Seu Jorge</t>
  </si>
  <si>
    <t>UCEu4zYAMGPBi3vGAiEA5srg</t>
  </si>
  <si>
    <t>Mato Seco</t>
  </si>
  <si>
    <t>UCpo5MmygEHw8Vj5y3aM9rEA</t>
  </si>
  <si>
    <t>Made In Latino</t>
  </si>
  <si>
    <t>UCRv00d7mhmsWw6n6hBo96OA</t>
  </si>
  <si>
    <t>Steve Aoki</t>
  </si>
  <si>
    <t>UCALvGYb5h_MZCzW_vG8d8eQ</t>
  </si>
  <si>
    <t>Sambaí</t>
  </si>
  <si>
    <t>UCtrgDikviQ9kW4hWu6Rfi-w</t>
  </si>
  <si>
    <t>Artistas da Paraíba</t>
  </si>
  <si>
    <t>UCuCBaOj4H5mSrT1JlhVajtQ</t>
  </si>
  <si>
    <t>Nanah</t>
  </si>
  <si>
    <t>UCNt3_fg_E5x8w-3IuvLuIrg</t>
  </si>
  <si>
    <t>Thaíde</t>
  </si>
  <si>
    <t>UCMW1-7MSLLC23xKerFMbVoA</t>
  </si>
  <si>
    <t>RDN Reis da Noite</t>
  </si>
  <si>
    <t>UCnh_iWHLpDjugrEtEOA0Q1A</t>
  </si>
  <si>
    <t>MC Menor MR</t>
  </si>
  <si>
    <t>UCKuCwlgY13j2efiR9fRo8xQ</t>
  </si>
  <si>
    <t>Letrux</t>
  </si>
  <si>
    <t>Orochi</t>
  </si>
  <si>
    <t>UCQSDP7H4BINtrZ0bJc_FNIA</t>
  </si>
  <si>
    <t>Gabriel o Pensador</t>
  </si>
  <si>
    <t>UCZqpSRUzFlmVbih3anZXQaQ</t>
  </si>
  <si>
    <t>Gog</t>
  </si>
  <si>
    <t>UC6pm-m0OKMdaqwctLR-rHTg</t>
  </si>
  <si>
    <t>Martin Garrix</t>
  </si>
  <si>
    <t>UC5H_KXkPbEsGs0tFt8R35mA</t>
  </si>
  <si>
    <t>Cidade Negra</t>
  </si>
  <si>
    <t>UCJmgAaz2bXEIWSXLJN1zr_g</t>
  </si>
  <si>
    <t>Kim Catedral</t>
  </si>
  <si>
    <t>UCU9fD_wSGohxafbaV-apn0A</t>
  </si>
  <si>
    <t>FUN7</t>
  </si>
  <si>
    <t>UCL3Sy6LJPov74JGlhl5Fo_Q</t>
  </si>
  <si>
    <t>Delacruz</t>
  </si>
  <si>
    <t>UCBda6I9ZUBEliGiLDLP6rWQ</t>
  </si>
  <si>
    <t>Day e Lara</t>
  </si>
  <si>
    <t>UCcH_jviBiLUQRHdKS8DxB8g</t>
  </si>
  <si>
    <t>Leo Mai</t>
  </si>
  <si>
    <t>UCtMpS7LtguyAG_I_gexL9KA</t>
  </si>
  <si>
    <t>Erikka</t>
  </si>
  <si>
    <t>UCrSb2h1hfH7pDS7kV0syBDw</t>
  </si>
  <si>
    <t>Amigos Sertanejos</t>
  </si>
  <si>
    <t>UCEO56ZVeOWHoQTdKCqO54dA</t>
  </si>
  <si>
    <t>Diney</t>
  </si>
  <si>
    <t>UCrRVFTXxJGzSX4x11w0ls0Q</t>
  </si>
  <si>
    <t>Lexa</t>
  </si>
  <si>
    <t>UCftzunGvitkaC4jOX3pw1Nw</t>
  </si>
  <si>
    <t>Alexandre Peixe</t>
  </si>
  <si>
    <t>UCdZyqMRBYfVBJS5ZU4oQOig</t>
  </si>
  <si>
    <t>Relix</t>
  </si>
  <si>
    <t>UCk8sa4D-Wnymz-w7uVbjfzA</t>
  </si>
  <si>
    <t>Ana Carolina</t>
  </si>
  <si>
    <t>UCi_6SNdvEOq5i1X_Zl2K8Fg</t>
  </si>
  <si>
    <t>As Bahias e a Cozinha Mineira</t>
  </si>
  <si>
    <t>UCLjRIzxWgM_fXD_cb7QU97g</t>
  </si>
  <si>
    <t>Rennan da Penha</t>
  </si>
  <si>
    <t>UCks-X9gDvMsU3hqWc0F4I1g</t>
  </si>
  <si>
    <t>Realidade Cruel</t>
  </si>
  <si>
    <t>UC7h4lER1Z3afXTW7F1NPXww</t>
  </si>
  <si>
    <t>Paulinho Moska</t>
  </si>
  <si>
    <t>UCFH2pCrdmO-9jHFRuDaWfJA</t>
  </si>
  <si>
    <t>Insomniac</t>
  </si>
  <si>
    <t>UCr45VhwCBYwMfdN-gz7W_OA</t>
  </si>
  <si>
    <t>Tiê</t>
  </si>
  <si>
    <t>UCN1KuzKVPf7HarEOcWFF0wg</t>
  </si>
  <si>
    <t>Zeeba</t>
  </si>
  <si>
    <t>UC3HvhbpfXarXIyYyez1Kraw</t>
  </si>
  <si>
    <t>Rodrigo Santana</t>
  </si>
  <si>
    <t>UCV4pwbFfHDEBJPCxK2BheAw</t>
  </si>
  <si>
    <t>Godlands e Nostalgix</t>
  </si>
  <si>
    <t>SPACE YACHT</t>
  </si>
  <si>
    <t>UCpsi7Bq97loSQMx6iIToEPA</t>
  </si>
  <si>
    <t>Moisés Loureiro e Haroldo Guimarães</t>
  </si>
  <si>
    <t>Josyara</t>
  </si>
  <si>
    <t>UCkFya3Tre53EK1b-ujJjw3w</t>
  </si>
  <si>
    <t>Mc Koringa</t>
  </si>
  <si>
    <t>UCIbuHmpoxGG3zUN4Ny2WN2Q</t>
  </si>
  <si>
    <t>Forró Os Pé de Cana</t>
  </si>
  <si>
    <t>UCJIzZNlcnAsRjR2WGblYhyw</t>
  </si>
  <si>
    <t>Valéria Barros</t>
  </si>
  <si>
    <t>UCwR1KSRQPm6KNS_BQAgx1Hw</t>
  </si>
  <si>
    <t>Adelmário Coelho</t>
  </si>
  <si>
    <t>UCuLnuA7qYoPduiRoecPIc6g</t>
  </si>
  <si>
    <t>Detonautas</t>
  </si>
  <si>
    <t>UCAxBwMa6l9EQ9d2eVWoyiNQ</t>
  </si>
  <si>
    <t>SEM REZNHA</t>
  </si>
  <si>
    <t>UC_hOpnXmq34IAYaMyxG0D9A</t>
  </si>
  <si>
    <t>Pablo</t>
  </si>
  <si>
    <t>UCvW6D401uETeZuvMrNfgwdg</t>
  </si>
  <si>
    <t>Caio Medice</t>
  </si>
  <si>
    <t>UCcT-b97sDJJJLdphGYTMXzw</t>
  </si>
  <si>
    <t>Igor Ativado</t>
  </si>
  <si>
    <t>UCK3a-YLldMs6P7JMttrWLIg</t>
  </si>
  <si>
    <t>Banda LayBack</t>
  </si>
  <si>
    <t>UCnWMvKQg9WaMi1eLvSFJCgA</t>
  </si>
  <si>
    <t>Grupo Presença</t>
  </si>
  <si>
    <t>UCKTsmTjpzWuCoFcdaJ4GnSA</t>
  </si>
  <si>
    <t>LP Tributo</t>
  </si>
  <si>
    <t>UCl3byzifQ9mIcdmtZhygPqQ</t>
  </si>
  <si>
    <t>Melim</t>
  </si>
  <si>
    <t>UCvFA2VabfW8wnVJXB3hm1Bg</t>
  </si>
  <si>
    <t>Jopin</t>
  </si>
  <si>
    <t>UCmrB3JgkO0zpKFV3Hf9_lrw</t>
  </si>
  <si>
    <t>Educadora FM</t>
  </si>
  <si>
    <t>UCTsoLKsERSF5FMwEdV6euKQ</t>
  </si>
  <si>
    <t>Kohen</t>
  </si>
  <si>
    <t>UCYZ4xfqr77WfQ2R2GO25dyQ</t>
  </si>
  <si>
    <t>DOORN Records</t>
  </si>
  <si>
    <t>UC_c4pYoEDy2NSkv3-hNvHHA</t>
  </si>
  <si>
    <t>Olodum</t>
  </si>
  <si>
    <t>Companhia do Calypso</t>
  </si>
  <si>
    <t>UCE0ZS6UV5kpeZGBle1YbToA</t>
  </si>
  <si>
    <t>Banda Os Brothers</t>
  </si>
  <si>
    <t>UCui0RhKcvH7kY2o6Tm5V93Q</t>
  </si>
  <si>
    <t>Nicolas Germano</t>
  </si>
  <si>
    <t>UCUfoZwtE_cT4rcWpPGPt0YA</t>
  </si>
  <si>
    <t>Vocal Livre</t>
  </si>
  <si>
    <t>UCZrHTCq4cXwwtGBTujhAANA</t>
  </si>
  <si>
    <t>Los Hermanos</t>
  </si>
  <si>
    <t>UCEus5FTsxOPruA755QpCsow</t>
  </si>
  <si>
    <t>Kátia Cilene</t>
  </si>
  <si>
    <t>UCu6EZIWJNKLZF3zYJ2Cp32Q</t>
  </si>
  <si>
    <t>Mara Pavanelly</t>
  </si>
  <si>
    <t>UCr2_pNDv0ao3ihCcGTKvDTQ</t>
  </si>
  <si>
    <t>Bruno Rosa</t>
  </si>
  <si>
    <t>UCgENMvw0UY0ba0QQRsSQhrw</t>
  </si>
  <si>
    <t>Paula Fernandes</t>
  </si>
  <si>
    <t>UCvnl2_zQCEzGzjRzsityDYQ</t>
  </si>
  <si>
    <t>Pedro Paulo e Alex</t>
  </si>
  <si>
    <t>UCoVw1ho6U3AGidHm-k7vH-w</t>
  </si>
  <si>
    <t>Sergio Riccardo</t>
  </si>
  <si>
    <t>UCovlQyzgA6T3mB6H8vvuDRQ</t>
  </si>
  <si>
    <t>Ponto de Equilibro</t>
  </si>
  <si>
    <t>UCjisL_wayJkxiVGBC0O3-Sw</t>
  </si>
  <si>
    <t>Raising Cane's</t>
  </si>
  <si>
    <t>UCu4MUf6LJA5wl2uUeIxIMbw</t>
  </si>
  <si>
    <t>RaisingCanesChickenFingers</t>
  </si>
  <si>
    <t>Napalm Records</t>
  </si>
  <si>
    <t>UCG7AaCh_CiG6pq_rRDNw72A</t>
  </si>
  <si>
    <t>Fat Joe</t>
  </si>
  <si>
    <t>UC9AZd4iksgpbPbWlHCTgYFw</t>
  </si>
  <si>
    <t>Festival Dendicasa</t>
  </si>
  <si>
    <t>dendicasafestival</t>
  </si>
  <si>
    <t>Rapper Gregory</t>
  </si>
  <si>
    <t>UCM5OqrMtzgxtvxUX8PB08qA</t>
  </si>
  <si>
    <t>Dj Marlboro</t>
  </si>
  <si>
    <t>UCPE4XGBPvfRdtkgDfR97BFQ</t>
  </si>
  <si>
    <t>Apocalyptica</t>
  </si>
  <si>
    <t>UCru9ErWdSgEG8VO8xtBHFuQ</t>
  </si>
  <si>
    <t>Telecine</t>
  </si>
  <si>
    <t>UCo75UnlCEKjxOoNb4jx2LsA</t>
  </si>
  <si>
    <t>O'Rilley Irish Pub</t>
  </si>
  <si>
    <t>UCyF3FEejw8LTHbe5Lcb-d1A</t>
  </si>
  <si>
    <t>Lobão</t>
  </si>
  <si>
    <t>UCv-NWLLs-sKmgCoMwZuJPtw</t>
  </si>
  <si>
    <t>Edson Duarte</t>
  </si>
  <si>
    <t>UCVadkUMivhrwWZI4GlwgYcg</t>
  </si>
  <si>
    <t>Marcos Lessa</t>
  </si>
  <si>
    <t>UCrEDpSBujrQo_LVcntR8PHQ</t>
  </si>
  <si>
    <t>Seu Roque</t>
  </si>
  <si>
    <t>UC7WWcZ4t_gRiJxErhAyOLDg</t>
  </si>
  <si>
    <t>Luedji Luna</t>
  </si>
  <si>
    <t>UCaLmDMn4wJHNjBYfJ7n1TZg</t>
  </si>
  <si>
    <t>Grupo Vombora</t>
  </si>
  <si>
    <t>UCk7Vd2Guk0xMdd5-toT5LOg</t>
  </si>
  <si>
    <t>Fernando Younis</t>
  </si>
  <si>
    <t>Paulo Ricardo</t>
  </si>
  <si>
    <t>UCCSaV-DNp_eqAk8M4qFY4QQ</t>
  </si>
  <si>
    <t>João Victor e Vinicius</t>
  </si>
  <si>
    <t>UC0-2kPj2Dq6wzmJtyDGOmAg</t>
  </si>
  <si>
    <t>Scracho</t>
  </si>
  <si>
    <t>UCcghGwLlQm2JPYRtBFgVkCQ</t>
  </si>
  <si>
    <t>Black Eyed Peas</t>
  </si>
  <si>
    <t>UCBFaOy1_APEXEyA6Gws_Y1g</t>
  </si>
  <si>
    <t>Coisa Nossa</t>
  </si>
  <si>
    <t>UCbtlMIfdRVxPXZ1nI8NBN2A</t>
  </si>
  <si>
    <t>Adriano Pagani</t>
  </si>
  <si>
    <t>UCZE0UL9BtkJFwsKX5nz0YEg</t>
  </si>
  <si>
    <t>Beat Port</t>
  </si>
  <si>
    <t>UCyEMqKQPGdj8wKVKt2-agbQ</t>
  </si>
  <si>
    <t>Rainbow Kitten Surprise</t>
  </si>
  <si>
    <t>UCCR9_AHrNjiwg2Py81fU02w</t>
  </si>
  <si>
    <t>The Killers</t>
  </si>
  <si>
    <t>UCkhyoTaWKuB-Rdbb6Z3Z5DA</t>
  </si>
  <si>
    <t>Davi e Fernando</t>
  </si>
  <si>
    <t>UCP-uA4q6UbfqDzJP9G6QxPg</t>
  </si>
  <si>
    <t>Reezer</t>
  </si>
  <si>
    <t>UCpYMptIvEf6kXu6UxdsDpgw</t>
  </si>
  <si>
    <t>Cat Dealers</t>
  </si>
  <si>
    <t>UChbV7GOWui74FJoHLCLwVSw</t>
  </si>
  <si>
    <t>Romeo Blanco</t>
  </si>
  <si>
    <t>UCxMAdKZiwNV_Do9J_fMJ6pg</t>
  </si>
  <si>
    <t>Festival Ajudar para Comemorar</t>
  </si>
  <si>
    <t>UCgl7rNDz7KXMpqeAvKZWOJQ</t>
  </si>
  <si>
    <t>Coca Cola</t>
  </si>
  <si>
    <t>UCosXctaTYxN4YPIvI5Fpcrw</t>
  </si>
  <si>
    <t>Roadie Crew</t>
  </si>
  <si>
    <t>UCmwQieW6ej4faLzz1lDJk4g</t>
  </si>
  <si>
    <t>Sunburn Festival</t>
  </si>
  <si>
    <t>UCqD7C-bA_Kzm3SMn7P-92-A</t>
  </si>
  <si>
    <t>Ramon Schnayder</t>
  </si>
  <si>
    <t>UCLFrcsAy-sepDAlMoiz-Ykw</t>
  </si>
  <si>
    <t>Gabriela Carvalho</t>
  </si>
  <si>
    <t>UCN35duZu5g7aUNMcnV8N7sA</t>
  </si>
  <si>
    <t>Zé Cantor</t>
  </si>
  <si>
    <t>UC2udUpIcyNDYd8UEn5TcJsg</t>
  </si>
  <si>
    <t>Grupo Pixote</t>
  </si>
  <si>
    <t>UC9nrzWIabr3QFpEPi2HQzzA</t>
  </si>
  <si>
    <t>Sâmya Maia</t>
  </si>
  <si>
    <t>UCmCOoNLsYoQnHJHTa_Yv_lA</t>
  </si>
  <si>
    <t>Olivia Ferreira</t>
  </si>
  <si>
    <t>UCc9CbS3E_1NfhD-aUgg_m3w</t>
  </si>
  <si>
    <t>Furacão 2000</t>
  </si>
  <si>
    <t>UC2nf2odgrHCgedXraaExpeQ</t>
  </si>
  <si>
    <t>Mariana e Mateus</t>
  </si>
  <si>
    <t>UCRnZjRGN-hzR-WiGrFJEKsQ</t>
  </si>
  <si>
    <t>Rafa Mesquita</t>
  </si>
  <si>
    <t>UCMMGkrT73uzeFjO1BCYBdCw</t>
  </si>
  <si>
    <t>Babu Santana</t>
  </si>
  <si>
    <t>UCz8FS9fRzVPkaSToXvA2TZQ</t>
  </si>
  <si>
    <t>Sérgio Reis</t>
  </si>
  <si>
    <t>UCa2s7svVZrDm5NUZ3ExL6DA</t>
  </si>
  <si>
    <t>SambAdm</t>
  </si>
  <si>
    <t>UCSaEzXPqQZgyYTnjcNd40xQ</t>
  </si>
  <si>
    <t>Zé Ricardo e Thiago</t>
  </si>
  <si>
    <t>UC5_0qdfbiW506o1M-0atC9Q</t>
  </si>
  <si>
    <t>Enzo Rabelo</t>
  </si>
  <si>
    <t>UCd03l2uhKmifkTDLdsP1kSw</t>
  </si>
  <si>
    <t>May e Karen</t>
  </si>
  <si>
    <t>UCtWzhHO4T1VGfJfGXGEd5XQ</t>
  </si>
  <si>
    <t>Althaír e Alexandre</t>
  </si>
  <si>
    <t>UC_aqPIdlexTfC4zvclX-sDQ</t>
  </si>
  <si>
    <t>The Rolling Stones</t>
  </si>
  <si>
    <t>UCB_Z6rBg3WW3NL4-QimhC2A</t>
  </si>
  <si>
    <t>Ana Gabriela</t>
  </si>
  <si>
    <t>UCtN63iegUVqBAxdYkZ-UslQ</t>
  </si>
  <si>
    <t>Maiara Coelho</t>
  </si>
  <si>
    <t>UCFefTtIYwcydVzoMnZEnu4w</t>
  </si>
  <si>
    <t>Fábio Dunk</t>
  </si>
  <si>
    <t>UCRyG7pex13fphhSiZcIdHHg</t>
  </si>
  <si>
    <t>Rádio Mix FM</t>
  </si>
  <si>
    <t>UCTINNXPPFYNg5JdV2bJgM5w</t>
  </si>
  <si>
    <t>{"nome": "</t>
  </si>
  <si>
    <t>,"categoria": {"nome":"</t>
  </si>
  <si>
    <t>db.canais.insertMany([</t>
  </si>
  <si>
    <t>https://i.ytimg.com/vi/wMlFBxoJ1lo/mqdefault_live.jpg</t>
  </si>
  <si>
    <t>LIVE Liberdade provisória</t>
  </si>
  <si>
    <t>offline</t>
  </si>
  <si>
    <t>wMlFBxoJ1lo</t>
  </si>
  <si>
    <t>https://i.ytimg.com/vi/Pv8oNp1JC2I/mqdefault_live.jpg</t>
  </si>
  <si>
    <t>Live BELO em casa</t>
  </si>
  <si>
    <t>Pv8oNp1JC2I</t>
  </si>
  <si>
    <t>https://i.ytimg.com/vi/TyQ18mIfkFo/mqdefault_live.jpg</t>
  </si>
  <si>
    <t>Live Antony e Gabriel #Barentena</t>
  </si>
  <si>
    <t>TyQ18mIfkFo</t>
  </si>
  <si>
    <t>https://i.ytimg.com/vi/_3QMhghLTUE/mqdefault_live.jpg</t>
  </si>
  <si>
    <t>Live Raízes</t>
  </si>
  <si>
    <t>_3QMhghLTUE</t>
  </si>
  <si>
    <t>https://i.ytimg.com/vi/BnckaVypL5E/mqdefault_live.jpg</t>
  </si>
  <si>
    <t>Live Bruna Viola #avioleiramaisamadadobrasil</t>
  </si>
  <si>
    <t>BnckaVypL5E</t>
  </si>
  <si>
    <t>https://i.ytimg.com/vi/GvcSA3yEXOY/mqdefault_live.jpg</t>
  </si>
  <si>
    <t>Cleber e Cauan - Circuito Brahma Live</t>
  </si>
  <si>
    <t>GvcSA3yEXOY</t>
  </si>
  <si>
    <t>https://i.ytimg.com/vi/U24Zb_gq_vg/mqdefault_live.jpg</t>
  </si>
  <si>
    <t>#VibeLive - #fiqueemcasaecantecomigo</t>
  </si>
  <si>
    <t>U24Zb_gq_vg</t>
  </si>
  <si>
    <t>https://i.ytimg.com/vi/HtWks0xMlyo/mqdefault.jpg</t>
  </si>
  <si>
    <t>LIVE - Carreiro e Capataz</t>
  </si>
  <si>
    <t>HtWks0xMlyo</t>
  </si>
  <si>
    <t>https://lh3.googleusercontent.com/a-/AOh14GibQZs-b59rdu-nlVsfQ1c4U8yAzwB5QoN3Wayl8A=s176-c-k-c0x00ffffff-no-rj-mo</t>
  </si>
  <si>
    <t>LIVE - Thiago Brava</t>
  </si>
  <si>
    <t>https://i.ytimg.com/vi/QlL8WddseoA/default_live.jpg</t>
  </si>
  <si>
    <t>#TudoVaiDarCerto - Live do Natiruts | #FiqueEmCasa e Cante #Comigo</t>
  </si>
  <si>
    <t>online</t>
  </si>
  <si>
    <t>QlL8WddseoA</t>
  </si>
  <si>
    <t>https://i.ytimg.com/vi/8_5NPme6_ZY/mqdefault.jpg</t>
  </si>
  <si>
    <t>Renner apresenta: #LiveDaLud - #FiqueEmCasa e cante #Comigo</t>
  </si>
  <si>
    <t>8_5NPme6_ZY</t>
  </si>
  <si>
    <t>https://i.ytimg.com/vi/_rqwd7Db1m8/mqdefault_live.jpg</t>
  </si>
  <si>
    <t>LIVE - Barões da Pisadinha</t>
  </si>
  <si>
    <t>_rqwd7Db1m8</t>
  </si>
  <si>
    <t>https://i.ytimg.com/vi/h-4A8HBu1FQ/hqdefault_live.jpg</t>
  </si>
  <si>
    <t>Diego e Victor Hugo - LIVE ON LIVE</t>
  </si>
  <si>
    <t>h-4A8HBu1FQ</t>
  </si>
  <si>
    <t>https://i.ytimg.com/vi/PYeBh6uJsxY/mqdefault_live.jpg</t>
  </si>
  <si>
    <t>PYeBh6uJsxY</t>
  </si>
  <si>
    <t>https://yt3.ggpht.com/a/AATXAJxwNEvxaG_Ptuw4dGOSw-LW7DeH0ohr3nI8iQ=s288-c-k-c0xffffffff-no-rj-mo</t>
  </si>
  <si>
    <t>Eu &amp; Vocês - Atrasadinha em casa</t>
  </si>
  <si>
    <t>https://i.ytimg.com/vi/axIE7QavEmM/mqdefault_live.jpg</t>
  </si>
  <si>
    <t>#ToNaLive - Quinteto S.A.</t>
  </si>
  <si>
    <t>axIE7QavEmM</t>
  </si>
  <si>
    <t>https://i.ytimg.com/vi/zUql_hIWxMU/mqdefault.jpg</t>
  </si>
  <si>
    <t>LIVE - Sorriso AMA as Antigas</t>
  </si>
  <si>
    <t>zUql_hIWxMU</t>
  </si>
  <si>
    <t>https://i.ytimg.com/vi/IObKsB9taoU/mqdefault_live.jpg</t>
  </si>
  <si>
    <t>LIVE SHOW (AO VIVO) - RICK E RENNER #COMIGO #BRAHMALIVE</t>
  </si>
  <si>
    <t>IObKsB9taoU</t>
  </si>
  <si>
    <t>https://i.ytimg.com/vi/ynsLcLzq0qk/mqdefault_live.jpg</t>
  </si>
  <si>
    <t>Netinho de Paula + VemQueTem com Levi de Paula | #FiqueEmCasa e Cante #Comigo</t>
  </si>
  <si>
    <t>ynsLcLzq0qk</t>
  </si>
  <si>
    <t>https://i.ytimg.com/vi/e3Q6vBIvuuU/mqdefault_live.jpg</t>
  </si>
  <si>
    <t>PlayOn Fest LIVESTREAM begins Friday 4/24 @ 12PM EST</t>
  </si>
  <si>
    <t>e3Q6vBIvuuU</t>
  </si>
  <si>
    <t>https://i.ytimg.com/vi/7nSV9wv91kE/mqdefault_live.jpg</t>
  </si>
  <si>
    <t>LIVE - Hugo e Guilherme #NOPELOEMCASA</t>
  </si>
  <si>
    <t>7nSV9wv91kE</t>
  </si>
  <si>
    <t>https://i.ytimg.com/vi/kg3NYBATqL0/mqdefault_live.jpg</t>
  </si>
  <si>
    <t>Live - Bell Marques - Só as Antigas</t>
  </si>
  <si>
    <t>kg3NYBATqL0</t>
  </si>
  <si>
    <t>https://i.ytimg.com/vi/fKfoPUero0s/mqdefault_live.jpg</t>
  </si>
  <si>
    <t>MerleFest, presented by Window World, is happy to bring you MerleFest 2012!</t>
  </si>
  <si>
    <t>fKfoPUero0s</t>
  </si>
  <si>
    <t>https://i.ytimg.com/vi/UAbiryWoeNk/mqdefault_live.jpg</t>
  </si>
  <si>
    <t>Live - Rio Negro e Solimões</t>
  </si>
  <si>
    <t>UAbiryWoeNk</t>
  </si>
  <si>
    <t>https://i.ytimg.com/vi/AZXYlIk8kbk/mqdefault_live.jpg</t>
  </si>
  <si>
    <t>Heineken Home Sessions by Queremos!</t>
  </si>
  <si>
    <t>AZXYlIk8kbk</t>
  </si>
  <si>
    <t>https://i.ytimg.com/vi/jtOOelczhMA/mqdefault_live.jpg</t>
  </si>
  <si>
    <t>LIVE PÉ EM CASA</t>
  </si>
  <si>
    <t>jtOOelczhMA</t>
  </si>
  <si>
    <t>https://yt3.ggpht.com/a/AATXAJykFdQy_l3r1PKyGWpJ4OSaJ4OlXuMYsW3EZA=s100-c-k-c0xffffffff-no-rj-mo</t>
  </si>
  <si>
    <t>Live - Gian e Giovani</t>
  </si>
  <si>
    <t>https://i.ytimg.com/vi/V57wAXkLWJ4/mqdefault_live.jpg</t>
  </si>
  <si>
    <t>Live #IveteEmCasa</t>
  </si>
  <si>
    <t>https://yt3.ggpht.com/a/AATXAJzykXdJ2gWo1DIDG8PwWLxkJ5__xnQ8jAQ8dw=s100-c-k-c0xffffffff-no-rj-mo</t>
  </si>
  <si>
    <t>Live - Pedro Sampaio</t>
  </si>
  <si>
    <t>Diogo Nogueira - Live de Aniversário</t>
  </si>
  <si>
    <t>T46C45gYk7Q</t>
  </si>
  <si>
    <t>https://yt3.ggpht.com/a/AATXAJx2IaQSKdd_hHSbigIQoQ4v0bG9YzgS9iwhWA=s100-c-k-c0xffffffff-no-rj-mo</t>
  </si>
  <si>
    <t>Live - Mumuzinho</t>
  </si>
  <si>
    <t>O SHOW TEM QUE CONTINUAR</t>
  </si>
  <si>
    <t>f_LbeSpcaWA</t>
  </si>
  <si>
    <t>https://i.ytimg.com/vi/TbDKNKZk87I/mqdefault.jpg</t>
  </si>
  <si>
    <t>Live LUAN - HISTÓRIA - #FiqueEmCasa e Cante #Comigo</t>
  </si>
  <si>
    <t>TbDKNKZk87I</t>
  </si>
  <si>
    <t>Live Léo - #FiqueEmCasa e Cante #Comigo</t>
  </si>
  <si>
    <t>v0dn2oru6rM</t>
  </si>
  <si>
    <t>https://i.ytimg.com/vi/fo_HpQUG37A/mqdefault_live.jpg</t>
  </si>
  <si>
    <t>Take Me to the World: A Sondheim 90th Birthday Celebration</t>
  </si>
  <si>
    <t>fo_HpQUG37A</t>
  </si>
  <si>
    <t>Thiago Martins na #LivedoTG #FiqueEmCasa e Cante #Comigo</t>
  </si>
  <si>
    <t>yJFme_74VCc</t>
  </si>
  <si>
    <t>Israel Novaes - Das Antigas (Live) - Especial Bday #CircuitoBrahmalive</t>
  </si>
  <si>
    <t>f8VwtOYTcwk</t>
  </si>
  <si>
    <t>Live Em Casa - Jeito Moleque</t>
  </si>
  <si>
    <t>4_q7J9LBxRQ</t>
  </si>
  <si>
    <t>https://yt3.ggpht.com/a/AATXAJxV3f8lW2iI2rIPaKIArI3rta0Vpjf_L19b-A=s100-c-k-c0xffffffff-no-rj-mo</t>
  </si>
  <si>
    <t>Luiza Possi - #LUIZAPOSSICHEGAMAIS</t>
  </si>
  <si>
    <t>Uvll5g0Nabc</t>
  </si>
  <si>
    <t>#LiveMeB - Marcos &amp; Belutti | #FiqueEmCasa e Cante #Comigo</t>
  </si>
  <si>
    <t>K88oiXnWQxQ</t>
  </si>
  <si>
    <t>Live Teodoro e Sampaio</t>
  </si>
  <si>
    <t>99hrFaBX2YM</t>
  </si>
  <si>
    <t>https://yt3.ggpht.com/a/AATXAJz3tqF7V_fb-oN3Q5NldlsB43swFxqFD6aYSw=s100-c-k-c0xffffffff-no-rj-mo</t>
  </si>
  <si>
    <t>Tribo da Periferia - Live Show | #FiqueEmCasa e Cante #Comigo</t>
  </si>
  <si>
    <t>Live Beleza Rara Banda Eva</t>
  </si>
  <si>
    <t>cvbNmpsJVVo</t>
  </si>
  <si>
    <t>https://yt3.ggpht.com/a/AATXAJxZnLA63dC5HO6Xtp1TQU2cxdjAyZvteU0D9g=s100-c-k-c0xffffffff-no-rj-mo</t>
  </si>
  <si>
    <t>NnfEz0RydJo</t>
  </si>
  <si>
    <t>https://yt3.ggpht.com/a/AATXAJzHiZ-5tiXrVTTkxnmFgQKz71LlTcDXTSzrTw=s100-c-k-c0xffffffff-no-rj-mo</t>
  </si>
  <si>
    <t>Live Calcinha Preta #CP25 - #FiqueEmCasa e Cante #Comigo</t>
  </si>
  <si>
    <t>sthG78PEfNc</t>
  </si>
  <si>
    <t>https://yt3.ggpht.com/a/AATXAJyDvhsktkzmAA3sdKQD7jBDfhrm-BSPUoAmow=s100-c-k-c0xffffffff-no-rj-mo</t>
  </si>
  <si>
    <t>https://yt3.ggpht.com/a/AATXAJxiwWJE_rHwACy2tlOUX48pWHYefNrgk2L7jQ=s100-c-k-c0xffffffff-no-rj-mo</t>
  </si>
  <si>
    <t>Live Filipe Ret</t>
  </si>
  <si>
    <t>https://yt3.ggpht.com/a/AATXAJzrZ66nEXqZqv_NlYDjsaddF_YTcUlXw57Rjw=s100-c-k-c0xffffffff-no-rj-mo</t>
  </si>
  <si>
    <t>https://yt3.ggpht.com/a/AATXAJyWjaFl6Tdtp3r900YKGfcoPs57LwQ_eDmw=s100-c-k-c0xffffffff-no-rj-mo</t>
  </si>
  <si>
    <t>https://yt3.ggpht.com/a/AATXAJwu8mjnYaGOT7nCuXYRWeMYmdUULP9aOb6cPQ=s100-c-k-c0xffffffff-no-rj-mo</t>
  </si>
  <si>
    <t>deLIVEry 360</t>
  </si>
  <si>
    <t>https://yt3.ggpht.com/a/AATXAJxi9NeSdu1pFvjNdrihsdsBzlXrKCRtSdemEQ=s100-c-k-c0xffffffff-no-rj-mo</t>
  </si>
  <si>
    <t>https://yt3.ggpht.com/a/AATXAJz1PuOHcYKOjkgPB7C75YDMHRPrFUSLZ57C4Q=s100-c-k-c0xffffffff-no-rj-mo</t>
  </si>
  <si>
    <t>https://yt3.ggpht.com/a/AATXAJyeU3nw3WDzIJPzKM9_8u9PAnuwy7EqkqGotA=s100-c-k-c0xffffffff-no-rj-mo</t>
  </si>
  <si>
    <t>https://yt3.ggpht.com/a/AATXAJw-yxVG95mZHF-eFYLvkpEmybFnSlr4wLsoog=s100-c-k-c0xffffffff-no-rj-mo</t>
  </si>
  <si>
    <t>#LiveDoXande Pagode da Tia Gessy</t>
  </si>
  <si>
    <t>https://i.ytimg.com/vi/QqbO5Kusxak/mqdefault_live.jpg</t>
  </si>
  <si>
    <t>Red Bull Records Virtual Festival 2020</t>
  </si>
  <si>
    <t>QqbO5Kusxak</t>
  </si>
  <si>
    <t>https://yt3.ggpht.com/a/AATXAJytvFHjm_bh_aIOfRDjKZNphbcT62RYrIHE9w=s100-c-k-c0xffffffff-no-rj-mo</t>
  </si>
  <si>
    <t>Cabaré Live</t>
  </si>
  <si>
    <t>https://yt3.ggpht.com/a/AATXAJzt6pbAjbLUHbRHnoMZuZYhZznDNthdPMjqug=s100-c-k-c0xffffffff-no-rj-mo</t>
  </si>
  <si>
    <t>https://yt3.ggpht.com/a/AATXAJw8_c9w8K1L5Yy6r8CNdIEhuG425rvcPUYdqw=s100-c-k-c0xffffffff-no-rj-mo</t>
  </si>
  <si>
    <t>https://i.ytimg.com/vi/P95aGhm4aXw/mqdefault_live.jpg</t>
  </si>
  <si>
    <t>Live Edson Gomes</t>
  </si>
  <si>
    <t>P95aGhm4aXw</t>
  </si>
  <si>
    <t>Live Encontro | Parangolé, Harmonia e Léo Santana</t>
  </si>
  <si>
    <t>_WW6q5xDvb8</t>
  </si>
  <si>
    <t>mVViZB-Mbus</t>
  </si>
  <si>
    <t>GReQTTiCGBM</t>
  </si>
  <si>
    <t>https://yt3.ggpht.com/a/AATXAJxCzh95p5aHLx3_3_aMpXOCRV93d-Hwmct44A=s100-c-k-c0xffffffff-no-rj-mo</t>
  </si>
  <si>
    <t>https://yt3.ggpht.com/a/AATXAJwB2bfssT0ECiVVlVRdFJHre1mBtjzUzkbJog=s100-c-k-c0xffffffff-no-rj-mo</t>
  </si>
  <si>
    <t>GRCSjrvyPfo</t>
  </si>
  <si>
    <t>https://yt3.ggpht.com/a/AATXAJxlVvCMMdPRJfq3RZsNbTXewshrgyAVbvm_gg=s100-c-k-c0xffffffff-no-rj-mo</t>
  </si>
  <si>
    <t>Live Só Modão</t>
  </si>
  <si>
    <t>https://i.ytimg.com/vi/R9iw9krHHE4/mqdefault_live.jpg</t>
  </si>
  <si>
    <t>Maria Cecília e Rodolfo - AO VIVO - #MCeRLive</t>
  </si>
  <si>
    <t>R9iw9krHHE4</t>
  </si>
  <si>
    <t>Lulu Santos - #LiveLulu Pra Dançar e Cantar</t>
  </si>
  <si>
    <t>BArXtDGvaec</t>
  </si>
  <si>
    <t>https://yt3.ggpht.com/a/AATXAJwJyPt3UWLIXJ26kUZTDySeM520urCw2qST6w=s100-c-k-c0xffffffff-no-rj-mo</t>
  </si>
  <si>
    <t>https://yt3.ggpht.com/a/AATXAJz6-4lFnR-FrKyMcPgJSnEhwQlM9oK_pNrA1g=s100-c-k-c0xffffffff-no-rj-mo</t>
  </si>
  <si>
    <t>https://yt3.ggpht.com/a/AATXAJyxADWa7lwOPnP9K_d4UJvtYzmAqrimLFt7zQ=s100-c-k-c0xffffffff-no-rj-mo</t>
  </si>
  <si>
    <t>Live Dilsinho - Open House Ao Vivo | #FiqueEmCasa e Cante #Comigo</t>
  </si>
  <si>
    <t>CUBcGscHXpo</t>
  </si>
  <si>
    <t>Conrado &amp; Aleksandro - Live Em Casa Com C&amp;A | #FiqueEmCasa e Cante #Comigo</t>
  </si>
  <si>
    <t>5fdJoqhtaBY</t>
  </si>
  <si>
    <t>#SertanejoEmCasa - Lucas Lucco Ao Vivo | #FiqueEmCasa e Cante #Comigo</t>
  </si>
  <si>
    <t>6yjttc_w8mw</t>
  </si>
  <si>
    <t>Live Marília Mendonça - #TodosOsCantosDeCasa</t>
  </si>
  <si>
    <t>mkw3jkXHjEc</t>
  </si>
  <si>
    <t>#LiveDoNaldoBenny #FicaEmCasa #Comigo</t>
  </si>
  <si>
    <t>eUaZ4whFdkw</t>
  </si>
  <si>
    <t>https://i.ytimg.com/vi/jQGAe8UGBVk/hqdefault_live.jpg?sqp=COj6sfUF-oaymwEZCPYBEIoBSFXyq4qpAwsIARUAAIhCGAFwAQ==&amp;rs=AOn4CLAJu1rlofCs8lS-W-iEpAiptY7zIg</t>
  </si>
  <si>
    <t>Live SPC - 30 Anos</t>
  </si>
  <si>
    <t>https://yt3.ggpht.com/a/AATXAJy5fFrJ977ueeoNfrs2LyYs17XDnL-LXG-5QA=s100-c-k-c0xffffffff-no-rj-mo</t>
  </si>
  <si>
    <t>Live do Jota</t>
  </si>
  <si>
    <t>LIVE Fiduma e Jeca - Esquenta Cabaré #FiqueEmCasa e Cante #Comigo #laive</t>
  </si>
  <si>
    <t>3H-njpkLjmY</t>
  </si>
  <si>
    <t>Som de Jorge Em Casa</t>
  </si>
  <si>
    <t>sDCK4s3nwnc</t>
  </si>
  <si>
    <t>Murilo Huff - Pra Ouvir Tomando Uma Em Casa #LiveMuriloHuff</t>
  </si>
  <si>
    <t>jsUHkKUCO6c</t>
  </si>
  <si>
    <t>LIVE ANDRÉ VALADÃO</t>
  </si>
  <si>
    <t>BLR38oENSlU</t>
  </si>
  <si>
    <t>Priscilla Alcântara | LIVE #FiqueEmCasa #Comigo</t>
  </si>
  <si>
    <t>3DZCl8ciI1Q</t>
  </si>
  <si>
    <t>#FinalidadeÉFicarEmCasa - Live do Kevin O Chris</t>
  </si>
  <si>
    <t>SNpchslZiag</t>
  </si>
  <si>
    <t>#ALOKEMCASA</t>
  </si>
  <si>
    <t>u-HR566Gb00</t>
  </si>
  <si>
    <t>#BudegaDoFrank - Live Frank Aguiar | #FiqueEmCasa e Cante #Comigo</t>
  </si>
  <si>
    <t>sfuKNx25aGM</t>
  </si>
  <si>
    <t>LIVESHOW I JOÃO FELLIPE &amp; RAFAEL I</t>
  </si>
  <si>
    <t>QkrHQPu2nAI</t>
  </si>
  <si>
    <t>arrocha</t>
  </si>
  <si>
    <t>Tierry convida Pablo</t>
  </si>
  <si>
    <t>A5ly-zGuE2w</t>
  </si>
  <si>
    <t>https://yt3.ggpht.com/a/AATXAJyA8yjwZrxRHEyMXE2chHTByZ68Ux9q8Yd5LQ=s100-c-k-c0xffffffff-no-rj-mo</t>
  </si>
  <si>
    <t>LIVE CAPITAL INICIAL - #QUARENTENA</t>
  </si>
  <si>
    <t>wZCGO3Swa48</t>
  </si>
  <si>
    <t>https://img.youtube.com/vi/yBfPb6doJbo/0.jpg</t>
  </si>
  <si>
    <t>#LIVEDAWANESSA</t>
  </si>
  <si>
    <t>https://yt3.ggpht.com/a/AATXAJyhoBGRm6J5G2N-qdTL7eSUd35gQ7K0VcQsZg=s100-c-k-c0xffffffff-no-rj-mo</t>
  </si>
  <si>
    <t>#DuduNobreBrahmaLive</t>
  </si>
  <si>
    <t>Live Lagum | #FiqueEmCasa e Cante #Comigo</t>
  </si>
  <si>
    <t>JcXuQ4CyRL4</t>
  </si>
  <si>
    <t>https://yt3.ggpht.com/a/AATXAJwq8oBu7FY7k6TXtWRIzUSLZ9V9kZExBu-caw=s100-c-k-c0xffffffff-no-rj-mo</t>
  </si>
  <si>
    <t>Pedrada at Home Festival - Edição #2 - 1º dia</t>
  </si>
  <si>
    <t>Pedrada at Home Festival - Edição #2 - 2º dia</t>
  </si>
  <si>
    <t>https://i.ytimg.com/vi/x8FtvAgTDHE/hq720_live.jpg</t>
  </si>
  <si>
    <t>Vintage Culture b2b KVSH @ Digital Week 6 - EP20 - AFTERnoon Live #FiqueEmCasa e Cante #Comigo</t>
  </si>
  <si>
    <t>Live Show: Hungria Hip-Hop #FiqueemCasa e Cante #Comigo</t>
  </si>
  <si>
    <t>LIVE DE ANIVERSÁRIO - BATISTA LIMA</t>
  </si>
  <si>
    <t>VQkuWhEvgH8</t>
  </si>
  <si>
    <t>LIVE OS TRAVESSOS #FIQUEEMCASACOMIGO</t>
  </si>
  <si>
    <t>49VgL-Ajf1s</t>
  </si>
  <si>
    <t>#LiveVITINHO - VITINHO | #FiqueEmCasa e Cante #Comigo</t>
  </si>
  <si>
    <t>P2OBpUBa04I</t>
  </si>
  <si>
    <t>w_k33aEBKFY</t>
  </si>
  <si>
    <t>LIVE #EMCASACOMPERICÃO | #FiqueEmCasa e cante #Comigo</t>
  </si>
  <si>
    <t>mL9oo-ZnbZw</t>
  </si>
  <si>
    <t>https://yt3.ggpht.com/a/AATXAJzAkjSrzt_4BGSo3GW9sh3ChvrFs1o8FCrI1Q=s100-c-k-c0xffffffff-no-rj-mo</t>
  </si>
  <si>
    <t>Live Aline Barros (2) - Worship Life em Casa | #FiqueEmCasa e Cante #Comigo - #CanteComAlineBarros</t>
  </si>
  <si>
    <t>hcYoQgRRd9w</t>
  </si>
  <si>
    <t>Roberta Miranda | LIVE #FiqueEmCasa #CanteComigo</t>
  </si>
  <si>
    <t>N4O1PLkSpyI</t>
  </si>
  <si>
    <t>#LIVE Sextou Billy SP</t>
  </si>
  <si>
    <t>6LUrszm7_lY</t>
  </si>
  <si>
    <t>https://yt3.ggpht.com/a/AATXAJwXeGdXMu-2Z12E_fan3NKB-pPw8b9JGQQaww=s100-c-k-c0xffffffff-no-rj-mo</t>
  </si>
  <si>
    <t>Mastruz com Leite - Live Forró das Antigas | #FiqueEmCasa e Cante #Comigo</t>
  </si>
  <si>
    <t>dRNAKQgAkPA</t>
  </si>
  <si>
    <t>Zezo Potiguar - Live das Mães | #FiqueEmCasa e Cante #Comigo</t>
  </si>
  <si>
    <t>Ob4_pHt_ppM</t>
  </si>
  <si>
    <t>Lauana Prado - Live #LauanaPradoLIVE | #FiqueEmCasa e Cante #Comigo</t>
  </si>
  <si>
    <t>QxbIVnijab4</t>
  </si>
  <si>
    <t>Grupo Clareou - #liveclareou</t>
  </si>
  <si>
    <t>klQkjeI-I5U</t>
  </si>
  <si>
    <t>QscfDvU58iY</t>
  </si>
  <si>
    <t>https://yt3.ggpht.com/a/AATXAJxg9elQCHbqaJq6Tguw-fLvvkPgwVLZHIadOg=s100-c-k-c0xffffffff-no-rj-mo</t>
  </si>
  <si>
    <t>Almoço, Churrasco e Modão com Marcos Paulo &amp; Marcelo #LIVE</t>
  </si>
  <si>
    <t>lcBGQ0_ESn8</t>
  </si>
  <si>
    <t>Live do BEM SERTANEJO - Michel Teló</t>
  </si>
  <si>
    <t>sTlJ_qG9RqY</t>
  </si>
  <si>
    <t>Live Roberto Carlos Em Casa No Multishow!</t>
  </si>
  <si>
    <t>EVnQ20wXXQ0</t>
  </si>
  <si>
    <t>#LiveDoDaniel | #FicaemCasa Cante #Comigo</t>
  </si>
  <si>
    <t>lG1caZrXNyc</t>
  </si>
  <si>
    <t>#LiveDoBomGosto | #OriginalNaLiveDoBomGosto | #FiqueEmCasa e cante #Comigo</t>
  </si>
  <si>
    <t>mbVFg0LlZ4g</t>
  </si>
  <si>
    <t>LIVE PAI &amp; FILHO</t>
  </si>
  <si>
    <t>Gjh8YiGPCH0</t>
  </si>
  <si>
    <t>Live João Neto e Frederico - Sertaneje-Se Em Casa #FiqueEmCasa e Cante #Comigo</t>
  </si>
  <si>
    <t>J-2Mt7U3KN8</t>
  </si>
  <si>
    <t>lfxro7He-Ok</t>
  </si>
  <si>
    <t>#NOVABRASILemCasa - Vanessa da Mata</t>
  </si>
  <si>
    <t>1_vyFs5pYAc</t>
  </si>
  <si>
    <t>Cultura em Casa - Live Roberta Sá</t>
  </si>
  <si>
    <t>Na7AbsrYMhA</t>
  </si>
  <si>
    <t>Leoni | Show ao vivo</t>
  </si>
  <si>
    <t>06pOa5vFiTc</t>
  </si>
  <si>
    <t>André Mehmari no #SescAoVivo</t>
  </si>
  <si>
    <t>VFow64LN5SE</t>
  </si>
  <si>
    <t>https://yt3.ggpht.com/a/AATXAJxPrOdGlFN4h5qNiMnktSUGhvBTDfXj8TPyeg=s100-c-k-c0xffffffff-no-rj-mo</t>
  </si>
  <si>
    <t>Live Arrebatando o Coração do Pai com David Quinlan</t>
  </si>
  <si>
    <t>Metallica: Live at House of Vans (London, England - November 18, 2016)</t>
  </si>
  <si>
    <t>rVgJSL29Jm8</t>
  </si>
  <si>
    <t>Live Bruna Fulô</t>
  </si>
  <si>
    <t>XSnNa2_kePQ</t>
  </si>
  <si>
    <t>Fica Comigo - 1st LIVE PARTY 05/05/2020 : Terraço do Amor @ Hotel Nacional Rio</t>
  </si>
  <si>
    <t>PiuUdkiQqz0</t>
  </si>
  <si>
    <t>https://yt3.ggpht.com/a/AATXAJyrxoNvSL7Wi5aNyUaD1KqjYkK1OBiiZM9G6w=s100-c-k-c0xffffffff-no-rj-mo</t>
  </si>
  <si>
    <t>Live Ferri</t>
  </si>
  <si>
    <t>Micarla Live 3(06/05) #fiqueemcasa #musicasertaneja</t>
  </si>
  <si>
    <t>_CpAS9HQ8q4</t>
  </si>
  <si>
    <t>Walkyria Santos - Fique em Casa e Sofra #Comigo</t>
  </si>
  <si>
    <t>GjImZzYYZTc</t>
  </si>
  <si>
    <t>Dennis das Antigas #FiqueEmCasa e Cante #Comigo</t>
  </si>
  <si>
    <t>37khJc2Uwgg</t>
  </si>
  <si>
    <t>LIVE Sampa Crew | ETERNO AMOR #FiqueEmCasa e Cante #Comigo - #LiveSampaCrew2</t>
  </si>
  <si>
    <t>LZ0uhHhjMGA</t>
  </si>
  <si>
    <t>Marcelo Falcão #PraQuemTemFé | #FiqueEmCasa e Cante #Comigo</t>
  </si>
  <si>
    <t>jxERzhHCbsQ</t>
  </si>
  <si>
    <t>Turma do Pagode Ao Vivo | #FiqueEmCasa e Cante #Comigo</t>
  </si>
  <si>
    <t>mjEiN0eihQk</t>
  </si>
  <si>
    <t>#LivedoVouZuar 2 - #FiqueEmCasa e cante #Comigo</t>
  </si>
  <si>
    <t>eN044QDCNlI</t>
  </si>
  <si>
    <t>https://yt3.ggpht.com/a/AATXAJwUjDhQtvaW-c5314cD9nohQys6kB5RT-O4HA=s100-c-k-c0xffffffff-no-rj-mo</t>
  </si>
  <si>
    <t>https://yt3.ggpht.com/a/AATXAJzATDXxGglOyarHjYxDCPZWOWd5rE5hiT3dEw=s100-c-k-c0xffffffff-no-rj-mo</t>
  </si>
  <si>
    <t>Live Baianeiros - Amor Pelo Carnaval</t>
  </si>
  <si>
    <t>mG04IbPZpRU</t>
  </si>
  <si>
    <t>Zé Neto e Cristiano - LIVE BARZINHO ALEATÓRIO</t>
  </si>
  <si>
    <t>JHwNbRRBiMA</t>
  </si>
  <si>
    <t>LIVE DO BRUNO &amp; MARRONE - #BeMBrahmaLive</t>
  </si>
  <si>
    <t>HuuJTyv1myk</t>
  </si>
  <si>
    <t>Live dos Homens de Cabaré - Fique em Casa 2</t>
  </si>
  <si>
    <t>ws9Qx1Whfi4</t>
  </si>
  <si>
    <t>Live Wesley Safadão e Raça Negra - #SkolNaLiveWsSunset</t>
  </si>
  <si>
    <t>NcckVBmUe7I</t>
  </si>
  <si>
    <t>https://www.youtube.com/channel/UCciJLMuECsXuOyhA4FO48Sg</t>
  </si>
  <si>
    <t>Live In The Farm | #FiqueEmCasa e Cante #Comigo</t>
  </si>
  <si>
    <t>J1rNfMY2scA</t>
  </si>
  <si>
    <t>#AlexandrePiresESeuJorge #Irmãos #FiqueEmCasa</t>
  </si>
  <si>
    <t>#FiqueEmCasa, Cante #Comigo Sol e Mar Live (Solange Almeida e Márcia Fellipe)</t>
  </si>
  <si>
    <t>tE05dY1IVwY</t>
  </si>
  <si>
    <t>Live Show dos Munhoiz</t>
  </si>
  <si>
    <t>Live João Bosco e Vinicius - Atendendo a Pedidos | #FiqueEmCasa e Cante #Comigo</t>
  </si>
  <si>
    <t>uQEH1EMsxl4</t>
  </si>
  <si>
    <t>#FiqueEmCasa, Cante #Comigo Sol João Live (Solange Almeida)</t>
  </si>
  <si>
    <t>whAocGPR7Xg</t>
  </si>
  <si>
    <t>https://yt3.ggpht.com/a/AATXAJwzOuC28AxEnSOOoqRhCxQh57MZ-KRyAA5cQw=s100-c-k-c0xffffffff-no-rj-mo</t>
  </si>
  <si>
    <t>Anelis Assumpção no #SescAoVivo</t>
  </si>
  <si>
    <t>Risadaria em Casa com Fábio Porchat, Leandro Hassum, Marco Luque e outros</t>
  </si>
  <si>
    <t>j_-cQ2wwscI</t>
  </si>
  <si>
    <t>https://yt3.ggpht.com/a/AATXAJwSzRnfUx_PWFDNIoebFCfN7LyC4iugQN4efw=s100-c-k-c0xffffffff-no-rj-mo</t>
  </si>
  <si>
    <t>Casseta &amp; Planeta (Cultura em Casa)</t>
  </si>
  <si>
    <t>Lwu_RhmPRRM</t>
  </si>
  <si>
    <t>LIVE TRIBUTO CAZUZA - TriGO!</t>
  </si>
  <si>
    <t>VIeWRBLSeIc</t>
  </si>
  <si>
    <t>https://yt3.ggpht.com/a/AATXAJw5O-FL31gxCnN7ilXyBZqdsmpYyc8wcIFcZA=s100-c-k-c0xffffffff-no-rj-mo</t>
  </si>
  <si>
    <t>#LIVEHUGOPENA</t>
  </si>
  <si>
    <t>https://yt3.ggpht.com/a/AATXAJwKmiKhwu0CDhnvyCIZrDaZfqVKMR1DkEz-uw=s100-c-k-c0xffffffff-no-rj-mo</t>
  </si>
  <si>
    <t>Live Rose Nascimento</t>
  </si>
  <si>
    <t>Live MARCELINHO FREITAS ex. Sem compromisso | #ficaemcasa com samba e pagode</t>
  </si>
  <si>
    <t>9DbCWBJfbqE</t>
  </si>
  <si>
    <t>https://yt3.ggpht.com/a/AATXAJyK8KdeI1kETjKgfmH5agD6fUX4wHh5-S1gMw=s100-c-k-c0xffffffff-no-rj-mo</t>
  </si>
  <si>
    <t>Rincon Sapiência (Cultura em Casa)</t>
  </si>
  <si>
    <t>Live do Ara Ketu #livedoaraketu - #FiqueEmCasa e Cante #Comigo</t>
  </si>
  <si>
    <t>5B4XfedFUbY</t>
  </si>
  <si>
    <t>Live Lambada na Sala</t>
  </si>
  <si>
    <t>QY0l90LcadE</t>
  </si>
  <si>
    <t>https://yt3.ggpht.com/a/AATXAJz7iU37UmnPlsyH8qB2fPjyaUDv0AiRZMrO5g=s100-c-k-c0xffffffff-no-rj-mo</t>
  </si>
  <si>
    <t>André Abujamra (Cultura em Casa)</t>
  </si>
  <si>
    <t>Manu Gavassi - Vinho no meu tapete #LIVEDAMANU #FiqueEmCasa e Cante #Comigo</t>
  </si>
  <si>
    <t>ysWXjD4dOmk</t>
  </si>
  <si>
    <t>Bonde do forró - Live na casa da cantora Juliana | #FiqueEmCasa e Cante #Comigo</t>
  </si>
  <si>
    <t>0Xrv05w6zwg</t>
  </si>
  <si>
    <t>https://yt3.ggpht.com/a/AATXAJxytihWr6nVSq86bE-_9zoXoyXD8jxU1ERZdQ=s100-c-k-c0xffffffff-no-rj-mo</t>
  </si>
  <si>
    <t>https://yt3.ggpht.com/a/AATXAJyyd-XB9HXv3ugxtzgOVfuNAkeK4uHnZkNIXw=s100-c-k-c0xffffffff-no-rj-mo</t>
  </si>
  <si>
    <t>Vanessa Jackson (Cultura em Casa)</t>
  </si>
  <si>
    <t>https://yt3.ggpht.com/a/AATXAJw1M0UKuB1SNM-maXLx9Aq0RFnbMdlqfAFuhg=s100-c-k-c0xffffffff-no-rj-mo</t>
  </si>
  <si>
    <t>Diego e Hernani em Casa</t>
  </si>
  <si>
    <t>https://yt3.ggpht.com/OqVa3ExVQ4FNQdMJPTCdt_uIcXuBWGVfKZIYfCqGOqVpqqv3DVhjJLA7oKCc0VWUrBDD81vuKg=w1280-fcrop64=1,00000000ffffffff-k-c0xffffffff-no-nd-rj</t>
  </si>
  <si>
    <t>FDH LIVE PARTY #01</t>
  </si>
  <si>
    <t>Naiara Azevedo - LIVE SIM - #FiqueEmCasa e cante #Comigo</t>
  </si>
  <si>
    <t>Ne-3exNnUhA</t>
  </si>
  <si>
    <t>Luísa Sonza - #LiveLuisa #FiqueEmCasa</t>
  </si>
  <si>
    <t>XbR2bGzCvLg</t>
  </si>
  <si>
    <t>Blue Note SP Live Sessions apresenta Toquinho - #FiqueEmCasa, #BlueNoteSP e Cante #Comigo</t>
  </si>
  <si>
    <t>KhAaNMb8KOo</t>
  </si>
  <si>
    <t>#LiveKeviJonnyEmCasa - #FiqueEmCasa e Cante #Comigo (08/05 -21H)</t>
  </si>
  <si>
    <t>7M3JkCmbhpA</t>
  </si>
  <si>
    <t>LIVE Fábio JR. | #FiqueEmCasa e Cante #Comigo</t>
  </si>
  <si>
    <t>ynjV8Bqonr0</t>
  </si>
  <si>
    <t>https://yt3.ggpht.com/a/AATXAJzkKmL1wvo46quvQPD9GaIJDOiEI8CfBK8u5Q=s100-c-k-c0xffffffff-no-rj-mo</t>
  </si>
  <si>
    <t>https://yt3.ggpht.com/0cGKwmAyPgHxkeEgIEM3G-KlYwouDpB4yThpUY1Rmn7pT1vHVsp9QbeezMo_6IbwDhtnSr9vxn4=w1280-fcrop64=1,00000000ffffffff-k-c0xffffffff-no-nd-rj</t>
  </si>
  <si>
    <t>Resenha do Nosso Tom</t>
  </si>
  <si>
    <t>https://yt3.ggpht.com/v6D1anFA9iwMtUmmlLRMbKVSEbCNE6a9O1WlZZJ4qK-Uk1uo0AdZB4DbF9XJIrYJ87RZyqD2=w1280-fcrop64=1,00000000ffffffff-k-c0xffffffff-no-nd-rj</t>
  </si>
  <si>
    <t>3 Batidas em Casa</t>
  </si>
  <si>
    <t>#LiveSouDoInterior - Fernando &amp; Sorocaba | #FiqueEmCasa e Cante #Comigo</t>
  </si>
  <si>
    <t>pT5_q_d1CVc</t>
  </si>
  <si>
    <t>https://yt3.ggpht.com/a/AATXAJwJtgRe1uwwqkvmhyatfpLQIt-fqeuKcm-t6Q=s100-c-k-c0xffffffff-no-rj-mo</t>
  </si>
  <si>
    <t>#LIVESOLIDÁRIA - BAÚ DA TATY GIRL</t>
  </si>
  <si>
    <t>https://yt3.ggpht.com/a/AATXAJwrqYnmbPytT9RVkrTjPHiEu_Ca_wPbc0Y0Uw=s100-c-k-c0xffffffff-no-rj-mo</t>
  </si>
  <si>
    <t>Edson &amp; Hudson - Amor + Boteco [AO VIVO] #FiqueEmCasa e Cante #Comigo</t>
  </si>
  <si>
    <t>Y54uVXX1VMI</t>
  </si>
  <si>
    <t>Live VITOR KLEY - #FiqueEmCasa e Cante #Comigo</t>
  </si>
  <si>
    <t>1QgXynBnI1Y</t>
  </si>
  <si>
    <t>Zezé Di Camargo &amp; Luciano [Live In House] - 10/05 #FiqueEmCasa e Cante #Comigo</t>
  </si>
  <si>
    <t>H_-Yhq4ydS4</t>
  </si>
  <si>
    <t>https://yt3.ggpht.com/a/AATXAJzkxpUkk5AmRhPKV_uLG1AV8wpATTY5uKAk8g=s100-c-k-c0xffffffff-no-rj-mo</t>
  </si>
  <si>
    <t>Em prol do programa social Mães da Favela da CUFA</t>
  </si>
  <si>
    <t>Live Adão Negro - Dia Nacional do Reggae</t>
  </si>
  <si>
    <t>1-Hyevs2aos</t>
  </si>
  <si>
    <t>6Gh6byu4OME</t>
  </si>
  <si>
    <t>https://yt3.ggpht.com/vEtQQtnJEDroiZAZUNDKWM8fuZBO-CnRORQadalm0JQHo8SuyxAvTog2qlgbV-GC-p9ecRZx=w1280-fcrop64=1,00000000ffffffff-k-c0xffffffff-no-nd-rj</t>
  </si>
  <si>
    <t>Sepulquarta</t>
  </si>
  <si>
    <t>Drive In Concert Series: Dave Matthews Band 6/29/19 Live From Deer Creek</t>
  </si>
  <si>
    <t>vBqNBKtjo84</t>
  </si>
  <si>
    <t>https://yt3.ggpht.com/a/AATXAJxp4Cuaw0OADIYFuLrEdRcHzwjYdxz2QRYqNQ=s100-c-k-c0xffffffff-no-rj-mo</t>
  </si>
  <si>
    <t>https://yt3.ggpht.com/a/AATXAJw5MBtFEkHmcrwcIErM4DBwvLpINGst6rt9iQ=s100-c-k-c0xffffffff-no-rj-mo</t>
  </si>
  <si>
    <t>Ayrton Montarroyos no #SescAoVivo</t>
  </si>
  <si>
    <t>https://yt3.ggpht.com/nn2w9y-gCI2Q52qrmCUwnzwIdA6ChaTylzyCdbeagFYkpacH9zIPJEsDiHpCF3SYr6v2mfrzeQ=s100-c-k-c0xffffffff-no-rj-mo</t>
  </si>
  <si>
    <t>#NOVABRASILemCasa - Sandra de Sá</t>
  </si>
  <si>
    <t>z94O-6aIo9Q</t>
  </si>
  <si>
    <t>https://yt3.ggpht.com/a/AATXAJwKT0U27ifKzR2eLB4LRUFfSLqiBQhsoPCpew=s100-c-k-c0xffffffff-no-rj-mo</t>
  </si>
  <si>
    <t>RAP na Cena com Lito Atalaia - #FiqueEmCasa e Curta um RAP #Comigo</t>
  </si>
  <si>
    <t>s8e0DRSX68w</t>
  </si>
  <si>
    <t>FABIO LIMA AO VIVO NO CIFRA CLUB NIGHT com Junior Carelli, Fernando Quesada e Caico Antunes</t>
  </si>
  <si>
    <t>k93DR6E0rS0</t>
  </si>
  <si>
    <t>https://yt3.ggpht.com/a/AATXAJyBnfShQRbJFTaOLPQow5okXCNeU47f393YAw=s100-c-k-c0xffffffff-no-rj-mo</t>
  </si>
  <si>
    <t>ANDERSON FREIRE - Live #FiqueEmCasa Adore #Comigo #MaisPerto #MKnetwork</t>
  </si>
  <si>
    <t>oJNbBJ5w9NY</t>
  </si>
  <si>
    <t>Sergio Lopes - #FiqueEmCasa e Cante #Comigo</t>
  </si>
  <si>
    <t>_ieBUfIR-hQ</t>
  </si>
  <si>
    <t>https://yt3.ggpht.com/a/AATXAJzc7FbCWi3KOmcKtnDoj6xUfy4Hc1XJI1_n2w=s100-c-k-c0xffffffff-no-rj-mo</t>
  </si>
  <si>
    <t>Velhas Virgens na Quarentena</t>
  </si>
  <si>
    <t>88rising presents: ASIA RISING FOREVER</t>
  </si>
  <si>
    <t>M8-49EaVE00</t>
  </si>
  <si>
    <t>https://yt3.ggpht.com/a/AATXAJxhFouGAvYqDb9v9lyVfqmMOVXDu1nimoRGxg=s100-c-k-c0xffffffff-no-rj-mo</t>
  </si>
  <si>
    <t>Rádio Dogz</t>
  </si>
  <si>
    <t>Charlotte de Witte B2B Enrico Sangiuliano Livestream</t>
  </si>
  <si>
    <t>rI8s2R4Q6Sw</t>
  </si>
  <si>
    <t>Live na batida - DJ Felippe Sanches</t>
  </si>
  <si>
    <t>DeiPO34HT38</t>
  </si>
  <si>
    <t>Latino - Live Festa no Apê</t>
  </si>
  <si>
    <t>vUIyVX0leow</t>
  </si>
  <si>
    <t>Leitura de emails LIVE | Nerdcast 723 - Futurologia: O Pós-Corona</t>
  </si>
  <si>
    <t>7vpFKtjy_JA</t>
  </si>
  <si>
    <t>https://yt3.ggpht.com/a/AATXAJwEsIvar3tKLWVz9NriX9BlbY1vlBo-KwSUUw=s88-c-k-c0x00ffffff-no-rj</t>
  </si>
  <si>
    <t>John Wick</t>
  </si>
  <si>
    <t>IFVyIhzkscM</t>
  </si>
  <si>
    <t>DINHO OURO PRETO - LIVE ROQUE EM RÔU</t>
  </si>
  <si>
    <t>gYpJDrnvjI0</t>
  </si>
  <si>
    <t>https://yt3.ggpht.com/a/AATXAJyWTwai0Rk6daxOS_Mm5BTa4p6vxXlxXsTm8g=s100-c-k-c0xffffffff-no-rj-mo</t>
  </si>
  <si>
    <t>Live do #McMarcinho25Anos Ao vivo I #FiqueEmCasa e cante #Comigo</t>
  </si>
  <si>
    <t>fAdIyzwofss</t>
  </si>
  <si>
    <t>Green Valley Live no Clube</t>
  </si>
  <si>
    <t>joJf2wIhhOQ</t>
  </si>
  <si>
    <t>Encontro das Tribos Ao Vivo #LiveUmSoAmor</t>
  </si>
  <si>
    <t>qLf40Y0Ssl4</t>
  </si>
  <si>
    <t>LIVE DO MV BILL</t>
  </si>
  <si>
    <t>DzHB0ztzNiY</t>
  </si>
  <si>
    <t>ESPECIAL DIA DAS MÃES - Zeca Pagodinho #ZecaBrahmaLive #DiadasMãesBrahmaLive</t>
  </si>
  <si>
    <t>L_RWwtvmi_g</t>
  </si>
  <si>
    <t>https://yt3.ggpht.com/YMS73sClSdWyv67Om9e73wIH0iCGnov6OzlC7HSymFavKzyYRXxEDCOSWYsdZAyYmnozMbLUDQ=w1280-fcrop64=1,00000000ffffffff-k-c0xffffffff-no-nd-rj</t>
  </si>
  <si>
    <t>Original em Casa</t>
  </si>
  <si>
    <t>https://yt3.ggpht.com/a/AATXAJyLaiGmBn_Sv1nNJiYYwNJ3nuQVGNFK_HF1kg=s100-c-k-c0xffffffff-no-rj-mo</t>
  </si>
  <si>
    <t>Adriana Arydes | Live Show Music Festival</t>
  </si>
  <si>
    <t>ripQ09aFEdw</t>
  </si>
  <si>
    <t>LIVE SIMONY #SUPERFANTÁSTICA</t>
  </si>
  <si>
    <t>mnZdinznPxM</t>
  </si>
  <si>
    <t>Live @DJ Nelsinho # Baú do Vibe | FM O Dia</t>
  </si>
  <si>
    <t>ov8o_KZ8UVw</t>
  </si>
  <si>
    <t>Gaby Hadassa - Circuito Brahma Live #Fiquemcasa e cante #comigo</t>
  </si>
  <si>
    <t>o9GFRAeXE3k</t>
  </si>
  <si>
    <t>LIVE LUCCAS CARLOS - #FiqueEmCasa e Cante #Comigo</t>
  </si>
  <si>
    <t>0xOKPeYXOc4</t>
  </si>
  <si>
    <t>Estúdio Alvorada apresenta Flausino e Sideral cantam Cazuza | Live Show</t>
  </si>
  <si>
    <t>TxSh5twGhvo</t>
  </si>
  <si>
    <t>INCOMPATIBILIDADE DE GÊNIOS | JOÃO BOSCO &amp; HAMILTON DE HOLANDA | TRIBUTO ALDIR BLANC | #CANTODAPRAYA</t>
  </si>
  <si>
    <t>ij8xqjs7wng</t>
  </si>
  <si>
    <t>https://yt3.ggpht.com/Fxko_6_m-kzNRBRKEKv5PufUVbUMLQ_09je6uKofmxdUoZeWo0rd25h780sO_7QZ2rhazkDNiDM=w854-fcrop64=1,00000000ffffffff-k-c0xffffffff-no-nd-rj</t>
  </si>
  <si>
    <t>Live Show 30 Anos</t>
  </si>
  <si>
    <t>https://yt3.ggpht.com/aoeSrjG5u-BS3b76rtv0hHC3ksxchrQKtkez4CUBWhqrRYDfbmpF4nkQzFXxCTdwyzT481a0gA=w1280-fcrop64=1,00000000ffffffff-k-c0xffffffff-no-nd-rj</t>
  </si>
  <si>
    <t>Céu no #SescAoVivo</t>
  </si>
  <si>
    <t>LIVE ESPECIAL SERTANEJO - TriGO!</t>
  </si>
  <si>
    <t>6_Rg-lruG2A</t>
  </si>
  <si>
    <t>Live Cabaré Love - Brenno e Matheus</t>
  </si>
  <si>
    <t>Qy1xvlcWq58</t>
  </si>
  <si>
    <t>N8Z5LTC2NrI</t>
  </si>
  <si>
    <t>https://yt3.ggpht.com/A63-bmrbyFwyF7VEPQzk1qwF4PzY_Yzv08fecmRhfZkaakTd1gAgOKnH6smnE_RV1dgYmSjFZg=w1280-fcrop64=1,00000000ffffffff-k-c0xffffffff-no-nd-rj</t>
  </si>
  <si>
    <t>Macaco Sessions: Denny Dean</t>
  </si>
  <si>
    <t>Ensaios de São João - Live</t>
  </si>
  <si>
    <t>Cl8JcWNp6p8</t>
  </si>
  <si>
    <t>https://yt3.ggpht.com/SJJcHUXseeaERivX8twdXe9ttLQrepmGRpYdDAco9wvOxWri5UVkxCibvk6NOLw9H8ecL_bl=w1280-fcrop64=1,00000000ffffffff-k-c0xffffffff-no-nd-rj</t>
  </si>
  <si>
    <t>https://yt3.ggpht.com/8E8Bl69sMxQM4RyN6DRZI26YLTUvNpuBF-S6cN92SGiZ2ni_6PApuVxBASiz_5RMnP_7dM5EpQ=w1280-fcrop64=1,00000000ffffffff-k-c0xffffffff-no-nd-rj</t>
  </si>
  <si>
    <t>[VALE TALKS #5] Do zero a eficiência na gestão de produtos utilizando a metodologia Kanban</t>
  </si>
  <si>
    <t>kvzveiaBHaU</t>
  </si>
  <si>
    <t>Spinnin’ Home Sessions | Future House PT.1 Edition | #StayHome and party #WithMe</t>
  </si>
  <si>
    <t>Vl5JQalZFMk</t>
  </si>
  <si>
    <t>Zac Brown Band - Off The Record - Chris Fryar</t>
  </si>
  <si>
    <t>tvqUvW2ghxw</t>
  </si>
  <si>
    <t>Sambô - Pediu pra Sambar, Sambô [AO VIVO] 08/05 #FiqueEmCasa e Cante #Comigo</t>
  </si>
  <si>
    <t>ONmCl1cGH_k</t>
  </si>
  <si>
    <t>Live Banda Eva no Multishow | Festa Em Casa!</t>
  </si>
  <si>
    <t>ph2yjHUyJEc</t>
  </si>
  <si>
    <t>Lucas e Thiago Live | #FiqueEmCasa #Comigo</t>
  </si>
  <si>
    <t>rROmllAnXrw</t>
  </si>
  <si>
    <t>Kehlani - It Was Good Until It Wasn't Release Live Stream</t>
  </si>
  <si>
    <t>DNbAhqQn_QY</t>
  </si>
  <si>
    <t>Botecão do Felipe Ferraz</t>
  </si>
  <si>
    <t>XXvi4iFwlfQ</t>
  </si>
  <si>
    <t>https://yt3.ggpht.com/wFn8G9m3HqVhQzGMEFOWlDIugT4W3Qvs1xC07KR5c3plsqn_XpVLEduFq_CSlLNPZ-Iql6bywA=w1280-fcrop64=1,00000000ffffffff-k-c0xffffffff-no-nd-rj</t>
  </si>
  <si>
    <t>FA7HER LIVE SHOW</t>
  </si>
  <si>
    <t>https://yt3.ggpht.com/LBj3ElxqeEgXHSQhmbMcV-HhO43EWEs7i-F41WkdLp-YHrP-hrmQ11Bby9LNnTFnNT35KmNQKw=w1280-fcrop64=1,00000000ffffffff-k-c0xffffffff-no-nd-rj</t>
  </si>
  <si>
    <t>Emicida no #SescAoVivo</t>
  </si>
  <si>
    <t>MPB4 - exibição online do show Você corta um verso eu escrevo outro</t>
  </si>
  <si>
    <t>Or8UXxqGe0s</t>
  </si>
  <si>
    <t>Live João Carreiro A Viola e o Violeiro | #FiqueEmCasa</t>
  </si>
  <si>
    <t>lo5ENqVsL_Q</t>
  </si>
  <si>
    <t>LIVE PADRE MANZOTTI - HOMENAGEM DIA DAS MÃES #FiqueEmCasa e Cante #Comigo</t>
  </si>
  <si>
    <t>xQkMCRrg9YQ</t>
  </si>
  <si>
    <t>https://yt3.ggpht.com/ihQiNX717NkL1ZHKHDxJdtydj4-hTVpEffzf0e-Uc4Y1o3wUbNRaRb0wOgShcNWaST4JyXNcGw=w1280-fcrop64=1,00000000ffffffff-k-c0xffffffff-no-nd-rj</t>
  </si>
  <si>
    <t>Zeca Baleiro - Live O Amor No Caos</t>
  </si>
  <si>
    <t>wVPds4fWPEc</t>
  </si>
  <si>
    <t>Live Michael Sullivan - Música Pela Vida</t>
  </si>
  <si>
    <t>Live Cristina Mel - Memórias e Canções - #FiqueEmCasa e Cante #Comigo</t>
  </si>
  <si>
    <t>tg-JCOboatk</t>
  </si>
  <si>
    <t>Gustavo Trebien Convida #19 - Sunflower Jam</t>
  </si>
  <si>
    <t>AKwpOhcuCQs</t>
  </si>
  <si>
    <t>Rolling Loud Miami 2017 Day 1</t>
  </si>
  <si>
    <t>FpoXq0CPlaE</t>
  </si>
  <si>
    <t>Rolling Loud Miami 2017 Day 2</t>
  </si>
  <si>
    <t>fatY6ThUKw0</t>
  </si>
  <si>
    <t>Rolling Loud Miami 2017 Day 3</t>
  </si>
  <si>
    <t>F3ZDv35uCMk</t>
  </si>
  <si>
    <t>https://yt3.ggpht.com/S2VFj1vy4vlG-IB__IrQjT3Lk7Y3lgNNX3M-uHcch01sdRi0gBTup3UO8bhWltfgIr-Q9K-8aKU=w1280-fcrop64=1,00000000ffffffff-k-c0xffffffff-no-nd-rj</t>
  </si>
  <si>
    <t>https://yt3.ggpht.com/POT7rj7uLWI-pE7Q5-Xf2hq5NiuWgJo9iiPf6IlDJRu8vgJvXat4LMkqqSLGuSA-C3Ql12cVXBA=w1280-fcrop64=1,00000000ffffffff-k-c0xffffffff-no-nd-rj</t>
  </si>
  <si>
    <t>LIVE do NELSINHO 003 | Funk, Hip Hop, Pop | Tudo Misturado | HOJE</t>
  </si>
  <si>
    <t>JnK4UcU4tGM</t>
  </si>
  <si>
    <t>https://yt3.ggpht.com/pPx0ky1udok3cnR2Vr5C7PfVXDcJgLVgY0zx3LeWVJYC_OISPv-TLjuuxA6dqIy-2oFfF3rALQ=w960-fcrop64=1,32b75a57cd48a5a8-k-c0xffffffff-no-nd-rj</t>
  </si>
  <si>
    <t>#LiveLeveIntimista | 10.Maio - 18h</t>
  </si>
  <si>
    <t>9eiQKGTHID8</t>
  </si>
  <si>
    <t>Bud Light Seltzer Sessions con KAROL G</t>
  </si>
  <si>
    <t>DzwNc7zqNv4</t>
  </si>
  <si>
    <t>Awesome Soundwave Live II: Powered by Beatport | Beatport Live</t>
  </si>
  <si>
    <t>xiIT_iejo5I</t>
  </si>
  <si>
    <t>https://img.youtube.com/vi/ZXeVn6KWwLE/mqdefault.jpg</t>
  </si>
  <si>
    <t>Live do Guimê - #McGuimeNaCasaDoPovo || #FiqueEmCasa e Cante #Comigo</t>
  </si>
  <si>
    <t>Vini &amp; Lucas - 09/05 - AO VIVO</t>
  </si>
  <si>
    <t>JxYUCmQ-BqM</t>
  </si>
  <si>
    <t>Festa Prime #FicaEmCasa #Comigo</t>
  </si>
  <si>
    <t>Ns-0_0IzAgc</t>
  </si>
  <si>
    <t>https://yt3.ggpht.com/_Q8vpIGaR3xF5zeTZ7L5tHfe1p63dFMBLDlrlf1sWBiBZpRHNen7eop1MMMisKPqqMlblRw2sg=w1280-fcrop64=1,00000000ffffffff-k-c0xffffffff-no-nd-rj</t>
  </si>
  <si>
    <t>Live do Lincoln</t>
  </si>
  <si>
    <t>LIVE PSIRICO #psiRetrô #livedoPsi</t>
  </si>
  <si>
    <t>k6g7tXQX-EE</t>
  </si>
  <si>
    <t>Carlos &amp; Jader [Live In House] - 09/05 #FiqueEmCasa e Cante #Comigo</t>
  </si>
  <si>
    <t>u7pYIu36wIE</t>
  </si>
  <si>
    <t>Frei Gilson/Som do Monte | Live #LiveSomDoMonte</t>
  </si>
  <si>
    <t>DgA3pjxC_sc</t>
  </si>
  <si>
    <t>LIVE SHOW Solidária - Paulinho Sá</t>
  </si>
  <si>
    <t>u3Qzm3uSxlc</t>
  </si>
  <si>
    <t>s8aonHnL66o</t>
  </si>
  <si>
    <t>https://yt3.ggpht.com/vYMFw5yn2-U69RtJuA8ymsbG2Mi6lrGtPqZLJgh23JhSzUmS1DN-uN9bZOBKXKMUxRkN8ntc=w1280-fcrop64=1,00000000ffffffff-k-c0xffffffff-no-nd-rj</t>
  </si>
  <si>
    <t>DUBDOGZ - DOGPARTY ONLINE</t>
  </si>
  <si>
    <t>https://yt3.ggpht.com/xwffqJ3kq9RNR2YPynF5rTyBmUBD7SZ3Ld0sdAGyQcI7K9MZBrfTbmwfXSiNCkNwNVCjMxsRHa0=w1280-fcrop64=1,00000000ffffffff-k-c0xffffffff-no-nd-rj</t>
  </si>
  <si>
    <t>Festival Dia das Mães Kibon com Daniela Mercury, Preta Gil, Luiza Possi e apresentação de Mariana Ximenes.</t>
  </si>
  <si>
    <t>dWypmpcfKE8</t>
  </si>
  <si>
    <t>Live do Samba 2020</t>
  </si>
  <si>
    <t>qq5NTEfMCE0</t>
  </si>
  <si>
    <t>https://img.youtube.com/vi/J1T5YtZmQ0U/0.jpg</t>
  </si>
  <si>
    <t>Dori Caymmi no #SescAoVivo</t>
  </si>
  <si>
    <t>https://yt3.ggpht.com/1dr3SB5UxZ3v82dVVhvRv5dGaxetg7SKghkNrWrAiKfpNDk-iodx9b65adib84Qe3lb11kE6_tk=w1280-fcrop64=1,00000000ffffffff-k-c0xffffffff-no-nd-rj</t>
  </si>
  <si>
    <t>https://www.instagram.com/leomiddea/</t>
  </si>
  <si>
    <t>https://yt3.ggpht.com/GLSmzgW48MdkftlfUGSuXaP-9C5DfRjhq8Enle09KD2PXjneSiN7ayhvQopIMDiyox-YEDeNNw=w1280-fcrop64=1,00000000ffffffff-k-c0xffffffff-no-nd-rj</t>
  </si>
  <si>
    <t>https://www.instagram.com/iguatemisp/</t>
  </si>
  <si>
    <t>Genesis - The Way We Walk</t>
  </si>
  <si>
    <t>Emílio e Eduardo - Live Show - #FiqueEmCasa e Cante #Comigo</t>
  </si>
  <si>
    <t>R-GSWtAgVb8</t>
  </si>
  <si>
    <t>Tatau - Live #PraAquecerSeuCoração</t>
  </si>
  <si>
    <t>sfeu33pbAcE</t>
  </si>
  <si>
    <t>https://yt3.ggpht.com/a/AATXAJx0is079cNdRsWFhtqW5pPSAwniruYoW_yexg=s100-c-k-c0xffffffff-no-rj-mo</t>
  </si>
  <si>
    <t>Alencar &amp; Lex - LIVE 2</t>
  </si>
  <si>
    <t>https://www.facebook.com/AlencarMoraeseLexNogueira/</t>
  </si>
  <si>
    <t>r0M7h_JhG_M</t>
  </si>
  <si>
    <t>MOTHER'S DAY STREAM</t>
  </si>
  <si>
    <t>ExPxVIuwHX8</t>
  </si>
  <si>
    <t>LIVE #EMICIDA #EmicidaLiveEmCasa | #FiqueEmCasa e cante #Comigo</t>
  </si>
  <si>
    <t>ohv0m2azTgQ</t>
  </si>
  <si>
    <t>Dorgival Dantas - Ensaio de São João - #LiveDorgivalDantas #FiqueEmCasa e Cante #Comigo</t>
  </si>
  <si>
    <t>gO-ESPegX0Q</t>
  </si>
  <si>
    <t>#DiadasMãesSeara | #FiqueEmCasa e Cante #Comigo</t>
  </si>
  <si>
    <t>XCD3pBfr3A0</t>
  </si>
  <si>
    <t>https://yt3.ggpht.com/-PLTH7Mgp_NYJ5p7WYM1ysq5r1FWPhnNMxfDTdLBwxhdvn8wChO7sz6vrG0nlZiQEEcmXBi4Mz8=w960-fcrop64=1,32b75a57cd48a5a8-k-c0xffffffff-no-nd-rj</t>
  </si>
  <si>
    <t>https://yt3.ggpht.com/wjXMyCxp5L3VPvwb00wEOL0WjwZFbCeulrxO6ljihEVGvEEBD-4YhTLpebUzY61ligI3Qw88Lw=w960-fcrop64=1,32b75a57cd48a5a8-k-c0xffffffff-no-nd-rj</t>
  </si>
  <si>
    <t>https://i.ytimg.com/vi/2GsBx_SmjOI/mqdefault.jpg</t>
  </si>
  <si>
    <t>@seujorge e @daniel_jobim interpretam Tom Jobim em homenagem ao Dia das Mães.</t>
  </si>
  <si>
    <t>https://www.instagram.com/teatrobradesco/</t>
  </si>
  <si>
    <t>Live do Mato #ResistirSempreVencerá N2 | #FiqueEmCasa e Cante #Comigo</t>
  </si>
  <si>
    <t>2fFnW6L6w9w</t>
  </si>
  <si>
    <t>Made in Casa #DesdeCasaConMusica</t>
  </si>
  <si>
    <t>CqY1zzELUQA</t>
  </si>
  <si>
    <t>Neon Future Dinner #3 (Tony Hawk, Shaun White, Kelly Slater)</t>
  </si>
  <si>
    <t>zHx3N3njjvo</t>
  </si>
  <si>
    <t>https://yt3.ggpht.com/mUCMltfEFXKVlYlpgyJ4Xms5aUtQjYf0izaqohGRkfNdSWwe2F7yWz1a6AAUi8z8F2Fa-amnJA=w960-fcrop64=1,32b75a57cd48a5a8-k-c0xffffffff-no-nd-rj</t>
  </si>
  <si>
    <t>Live do Sambaí - #FiqueEmCasa e Cante #Comigo #LiveDoSambaí</t>
  </si>
  <si>
    <t>4º Edição - #EuFicoEmCasaPB - Dia 01 (11/05/2020)</t>
  </si>
  <si>
    <t>tWFyeJ1gE80</t>
  </si>
  <si>
    <t>LIVE DA NANAH | #NA2H #FiqueEmCasa</t>
  </si>
  <si>
    <t>40yzokXoqA8</t>
  </si>
  <si>
    <t>LIVE THAIDE 35 ANOS</t>
  </si>
  <si>
    <t>DJ-E-BmyVFY</t>
  </si>
  <si>
    <t>Metallica: Live in Nickelsdorf, Austria - June 10, 2012</t>
  </si>
  <si>
    <t>yntTx5aE9Rc</t>
  </si>
  <si>
    <t>#Live2DoRDN - #FiqueEmCasa e Cante #Comigo</t>
  </si>
  <si>
    <t>eN_cacNZkOc</t>
  </si>
  <si>
    <t>MC Menor MR - Jeito de Ser (Video Clipe) GSOUL &amp; Kondzilla</t>
  </si>
  <si>
    <t>3urZxxDmRwE</t>
  </si>
  <si>
    <t>https://yt3.ggpht.com/cyU8zrnpGhVli2rkDbDI-x7yALKIqp2sFuzwxctQqkVpidRer_PkG9oQhtDCkehfYmYMnrFWyw=w960-fcrop64=1,32b75a57cd48a5a8-k-c0xffffffff-no-nd-rj</t>
  </si>
  <si>
    <t>Letrux (Cultura em Casa)</t>
  </si>
  <si>
    <t>[VALE TALKS #6] A importância de uma cultura de dados para a transformação das empresas no mundo digital</t>
  </si>
  <si>
    <t>wDI6KZ2as6g</t>
  </si>
  <si>
    <t>[VALE TALKS #7] Nativos analógicos e digitais, as diferenças no consumo de serviços e cada grupo</t>
  </si>
  <si>
    <t>XIhQh8WPH_w</t>
  </si>
  <si>
    <t>[VALE TALKS #8] Definindo métricas de um produto digital de sucesso</t>
  </si>
  <si>
    <t>piHqH0VnWws</t>
  </si>
  <si>
    <t>Live Orochi l #LIVEOROCHI #CELEBRIDADE</t>
  </si>
  <si>
    <t>QTq_Po3VlUQ</t>
  </si>
  <si>
    <t>https://yt3.ggpht.com/-GiebmdO2X1uIspSgIjZztGFKelzmZ1FIUU0qZ0VDgRjFmSibHEJ4vrKNRNum7QlfFhkhfpToQ=w960-fcrop64=1,32b75a57cd48a5a8-k-c0xffffffff-no-nd-rj</t>
  </si>
  <si>
    <t>LIVE SHOW GOG</t>
  </si>
  <si>
    <t>iqiZ_BY7ZJs</t>
  </si>
  <si>
    <t>https://yt3.ggpht.com/BKm1Lr6fWXMoCo44OGUAmJcOF-yVudBQvenwlCWJxqmXl6lLXVayk7An-61Na4F7GN6tws0ueag=w960-fcrop64=1,32b75a57cd48a5a8-k-c0xffffffff-no-nd-rj</t>
  </si>
  <si>
    <t>https://yt3.ggpht.com/CtNX2bptx_AKZTI0izKkaIK0fy1npHBXl2ijiG6c0JsDDig01zQ-bU2VRdhUps1C68rKlRtY=w1280-fcrop64=1,00000000ffffffff-k-c0xffffffff-no-nd-rj</t>
  </si>
  <si>
    <t>https://www.instagram.com/mixriofm/</t>
  </si>
  <si>
    <t>https://yt3.ggpht.com/hy25ixGdMWSN8bQehVxU_JsZeFxXJiAf7IJKLcrqVvkQ45d8fdoCu8Hi7NoImur-6psGwdRdaA=w1280-fcrop64=1,00000000ffffffff-k-c0xffffffff-no-nd-rj</t>
  </si>
  <si>
    <t>https://www.instagram.com/kimcatedral/</t>
  </si>
  <si>
    <t>#LiveFUN7</t>
  </si>
  <si>
    <t>https://yt3.ggpht.com/xwm1RdlLsgLa8xFSubE3bwYUXHQ_aM9xv-4g_lLIFIpTzKdzA3ltWpTCkS9lTGcpFSf_EdG5CQ=w1280-fcrop64=1,00000000ffffffff-k-c0xffffffff-no-nd-rj</t>
  </si>
  <si>
    <t>https://yt3.ggpht.com/2pXbnCT7ysOrd94_Uo-PA_1CHBnTDjRuY9fBy6bVs4lQLLJ4UuS8WH5RiYKQdK8tZxYB3uiNGw=w1280-fcrop64=1,00000000ffffffff-k-c0xffffffff-no-nd-rj</t>
  </si>
  <si>
    <t>Day e Lara - Vai Ser Bão Pra Láive - #DeLBrahmaLive #FiqueEmCasa e #CanteComAGente</t>
  </si>
  <si>
    <t>Od_nvx0hsag</t>
  </si>
  <si>
    <t>https://i.ytimg.com/vi/KXJo36Y8dXk/mqdefault.jpg</t>
  </si>
  <si>
    <t>Leo Mai - LIVE Solidária | #LivedoLeo #FiqueEmCasa #Comigo</t>
  </si>
  <si>
    <t>KXJo36Y8dXk</t>
  </si>
  <si>
    <t>https://yt3.ggpht.com/B_pzEdnfYsSq3hxX83pPJjSv3XkNZX432ab9kkbWYGtv8aSOR8YGybIbCXDNbtnBTSovVgIz=w1280-fcrop64=1,00000000ffffffff-k-c0xffffffff-no-nd-rj</t>
  </si>
  <si>
    <t>https://instagram.fbhz1-1.fna.fbcdn.net/v/t51.2885-15/sh0.08/e35/p640x640/96422542_257421235663335_6469879414338200045_n.jpg?_nc_ht=instagram.fbhz1-1.fna.fbcdn.net&amp;_nc_cat=103&amp;_nc_ohc=QT3AhirVzwIAX_TBX5u&amp;oh=81abfdc275c5eab50fe00dde55c65907&amp;oe=5EE566C9</t>
  </si>
  <si>
    <t>Happy Hour com Paula Fernandes</t>
  </si>
  <si>
    <t>Live Erikka - Ensaio Show Bar | #FiqueEmCasa e cante #Comigo</t>
  </si>
  <si>
    <t>AOWKwnmcIsM</t>
  </si>
  <si>
    <t>https://yt3.ggpht.com/YsU8PZ4LeAVGI-XzXWndCx8fR8g3IpXKSGh-jQuF9rwpL9aSUsxhvKK3pysFNL3os--Y9cPUkpo=w1280-fcrop64=1,00000000ffffffff-k-c0xffffffff-no-nd-rj</t>
  </si>
  <si>
    <t>Live do Diney - #FiqueEmCasa e Cante #Comigo</t>
  </si>
  <si>
    <t>hG93XWngDGg</t>
  </si>
  <si>
    <t>LIVE LEXA | #FiqueEmCasa e Cante #Comigo</t>
  </si>
  <si>
    <t>VhwpmTqDSs0</t>
  </si>
  <si>
    <t>https://yt3.ggpht.com/vcU4DP3tS8hTyIpCie71LPHJ7CmCNYLOJac0E7-MPcZDvfgJpOl1JLflURhMR0UiFbpIPArFflg=w1280-fcrop64=1,00000000ffffffff-k-c0xffffffff-no-nd-rj</t>
  </si>
  <si>
    <t>Jazz Foundation of America: #TheNewGig Live 2020 Digital Fundraiser</t>
  </si>
  <si>
    <t>WYoeSL1BWn4</t>
  </si>
  <si>
    <t>LIVE Ana Carolina | #FiqueEmCasa e Cante #Comigo</t>
  </si>
  <si>
    <t>_n5NbGj6plU</t>
  </si>
  <si>
    <t>https://yt3.ggpht.com/R42lg8LExkGWiRqW17oBKyALC2BXkindVmssM_qWBKjg4shpobYbXltZyIKRCHLDXptar8LFxw=w1280-fcrop64=1,00000000ffffffff-k-c0xffffffff-no-nd-rj</t>
  </si>
  <si>
    <t>As Bahias e a Cozinha Mineira no @thecloud.bar</t>
  </si>
  <si>
    <t>https://www.instagram.com/thecloud.bar/</t>
  </si>
  <si>
    <t>https://yt3.ggpht.com/q2GwCEJWG-GorfcPZNSjuTHurX5n0p_DDi4ByR2O0dZLB5s8vNKQeaYPU0YzHswfPOulDu9y=w1280-fcrop64=1,00000000ffffffff-k-c0xffffffff-no-nd-rj</t>
  </si>
  <si>
    <t>Rennan da Penha no @thecloud.bar</t>
  </si>
  <si>
    <t>https://scontent-gig2-1.cdninstagram.com/v/t51.2885-15/sh0.08/e35/s640x640/96677407_674812453308097_7198146702245419692_n.jpg?_nc_ht=scontent-gig2-1.cdninstagram.com&amp;_nc_cat=101&amp;_nc_ohc=Btdjc77VQ_0AX_zYW_l&amp;oh=318184bfc8ac215b7622baaf9602118a&amp;oe=5EE7F4FF</t>
  </si>
  <si>
    <t>https://www.youtube.com/channel/UC7WWcZ4t_gRiJxErhAyOLDg</t>
  </si>
  <si>
    <t>Live Diogo Nogueira - #EmCasaComDiogo | #FiqueEmCasa e Cante #Comigo</t>
  </si>
  <si>
    <t>isR14nN7zwg</t>
  </si>
  <si>
    <t>https://yt3.ggpht.com/MqwzgEJoYl4EtRN3ZEi63bskP629ZcgpcHcE2y81BdFRo26hRQ5RYp0z1954dz7UADTfGsgOcw=w1280-fcrop64=1,00000000ffffffff-k-c0xffffffff-no-nd-rj</t>
  </si>
  <si>
    <t>https://yt3.ggpht.com/1dXbnBxGHybE9MBbLtqELLufPXKP0oI6LoFeB4blauJBnkY7MLbgEsJl9itwGwkGGaPAfC4341Q=w1280-fcrop64=1,00000000ffffffff-k-c0xffffffff-no-nd-rj</t>
  </si>
  <si>
    <t>https://yt3.ggpht.com/pPx0ky1udok3cnR2Vr5C7PfVXDcJgLVgY0zx3LeWVJYC_OISPv-TLjuuxA6dqIy-2oFfF3rALQ=w1280-fcrop64=1,00000000ffffffff-k-c0xffffffff-no-nd-rj</t>
  </si>
  <si>
    <t>Pedro Sampaio Live | #FiqueEmCasa #Comigo</t>
  </si>
  <si>
    <t>IBgNyMW9e2o</t>
  </si>
  <si>
    <t>https://yt3.ggpht.com/f1Yso7uO-LozVfizwQ757WdjYNrVEbEFww2qinjj2e_pBzZpReciyLs9Ds_njwj4wX64UjFC=w1280-fcrop64=1,00000000ffffffff-k-c0xffffffff-no-nd-rj</t>
  </si>
  <si>
    <t>EDC Las Vegas Virtual Rave-a-Thon</t>
  </si>
  <si>
    <t>https://yt3.ggpht.com/L2tl3C0TVsAALIAMx6d4A_q-7dODs7tMICG9u8ahUDLVNZoyW41iJ76cywY_P9Yl-gRZdYX8=w1280-fcrop64=1,00000000ffffffff-k-c0xffffffff-no-nd-rj</t>
  </si>
  <si>
    <t>https://www.instagram.com/warnermusicbr/</t>
  </si>
  <si>
    <t>https://yt3.ggpht.com/O7FbOv-bT_7ISkSq7o983lOKqQkW607RdWcHKRcjC6m8TMXwPeJPgSzqJ2Z19N_2qsA9GzcR=w1280-fcrop64=1,00000000ffffffff-k-c0xffffffff-no-nd-rj</t>
  </si>
  <si>
    <t>https://yt3.ggpht.com/sSYxhH_ghQ6Qcg6XV3589LSIrizoEna9uYcvZUW26dUQB5DOia6q7y_Fvx7_M_b5rKQ60UQh=w1280-fcrop64=1,00000000ffffffff-k-c0xffffffff-no-nd-rj</t>
  </si>
  <si>
    <t>LIVE TRIBUTO MAMONAS ASSASSINAS - TriGO!</t>
  </si>
  <si>
    <t>kqKK_lzQ8cw</t>
  </si>
  <si>
    <t>https://assets.lives.mus.br/images/houseparty.jpeg</t>
  </si>
  <si>
    <t>Stay In Your Damn House Party</t>
  </si>
  <si>
    <t>https://www.twitch.tv/dimmak</t>
  </si>
  <si>
    <t>YWg1iEnOlLM</t>
  </si>
  <si>
    <t>https://assets.lives.mus.br/images/moises.jpeg</t>
  </si>
  <si>
    <t>https://www.instagram.com/moisesloureiro/</t>
  </si>
  <si>
    <t>https://yt3.ggpht.com/qZl4tog76Z_84yYjfYzNOeW_LXUfigzDXUhtFrZEfXSJeH627LCTJms1xgTeJx_AA3QecysJ=w1280-fcrop64=1,00000000ffffffff-k-c0xffffffff-no-nd-rj</t>
  </si>
  <si>
    <t>Josyara no #SescAoVivo</t>
  </si>
  <si>
    <t>https://www.youtube.com/channel/UCESs365L1Ccnq4q3J5yZ7nQ</t>
  </si>
  <si>
    <t>https://scontent-gig2-1.cdninstagram.com/v/t51.2885-15/e35/97911411_117253609981505_8783824158643794227_n.jpg?_nc_ht=scontent-gig2-1.cdninstagram.com&amp;_nc_cat=105&amp;_nc_ohc=R04Xcc3ctBcAX9Ro8Jn&amp;oh=038d19309ad2632d4d1206bc03a11b7e&amp;oe=5EBE8FB1</t>
  </si>
  <si>
    <t>Dj Marlboro convida Mc Frank | Menor do Chapa</t>
  </si>
  <si>
    <t>LIVE Os Pé de Cana - #FiquEmCasa e Cante #Comigo</t>
  </si>
  <si>
    <t>5bwKDqyKg-c</t>
  </si>
  <si>
    <t>https://yt3.ggpht.com/8x4OaZy3FtJH5vj-83_li4G4iVOkdK7RV4WNsU2kP_n53ujO0ynAtjl-v_08ObNBmBrU2MZa=w1280-fcrop64=1,00000000ffffffff-k-c0xffffffff-no-nd-rj</t>
  </si>
  <si>
    <t>RpadugQcoKU</t>
  </si>
  <si>
    <t>OrlYUHtBoPE</t>
  </si>
  <si>
    <t>https://yt3.ggpht.com/eLQD-4A4Elk3lWSP6GBXcEdo5-UtYlr1l2aYhKYD-lDza5asGBlu_IoM9FTZNCfXFd7JCWJr=w1280-fcrop64=1,00000000ffffffff-k-c0xffffffff-no-nd-rj</t>
  </si>
  <si>
    <t>https://yt3.ggpht.com/fyHTZr69nk2PXsKQZhMhQ_uufqoikpwDwMplzuoFNsGo5JWo8ZdvJs8ZP7Xz9gD3trxwzi4otw=w1280-fcrop64=1,00000000ffffffff-k-c0xffffffff-no-nd-rj</t>
  </si>
  <si>
    <t>Humberto e Ronaldo #LiveCopoSujo2</t>
  </si>
  <si>
    <t>Macaco Live: Pablo #FiqueEmCasa e #Cante #Comigo</t>
  </si>
  <si>
    <t>UdCi9qQHoiA</t>
  </si>
  <si>
    <t>https://yt3.ggpht.com/-QUueHrKaqtP7GAHtWno_H0vsizPLovkhr_YdwS81FJQDDQpdooCD_T2ff-ROCjfhkygWa-8zA=w1280-fcrop64=1,00000000ffffffff-k-c0xffffffff-no-nd-rj</t>
  </si>
  <si>
    <t>https://yt3.ggpht.com/0rEVwTuNFqCoV7icof-JUxmAE_NPJcV0cHwatkmNm_YNtAWKtYHQh-1xPTrI02XOqugDNLSNqQ=w1280-fcrop64=1,00000000ffffffff-k-c0xffffffff-no-nd-rj</t>
  </si>
  <si>
    <t>Live - LayBack</t>
  </si>
  <si>
    <t>wnxWzS3XxjU</t>
  </si>
  <si>
    <t>https://yt3.ggpht.com/SwzyG8RTAWBpEr5HUK-FdsAhkDt3LOjbGmarGpnGeb9n3g4qakvnNxsMVi1crOdwzsoNK7JDBJk=w1280-fcrop64=1,00000000ffffffff-k-c0xffffffff-no-nd-rj</t>
  </si>
  <si>
    <t>#GPresençaBrahmaLive</t>
  </si>
  <si>
    <t>Linkin Park Tributo SE - Studio Sessions #1</t>
  </si>
  <si>
    <t>xunPaDZGhlQ</t>
  </si>
  <si>
    <t>Melim - Live de lançamento #EuFeatVoce | #LiveMelim</t>
  </si>
  <si>
    <t>5qtf0fNVlxw</t>
  </si>
  <si>
    <t>Jopin b2b Ralk - Live | #FiqueEmCasa</t>
  </si>
  <si>
    <t>uWbsLzxiNNU</t>
  </si>
  <si>
    <t>https://yt3.ggpht.com/TOkKjU5IVpvdy7AI07AkdlOY2lz_EhukqA3bobASlOuB94lnpz0obX-yzFyLVr3Iy3Yyx8i0Xp4=w1280-fcrop64=1,00000000ffffffff-k-c0xffffffff-no-nd-rj</t>
  </si>
  <si>
    <t>After Blog EP #008 - Música Nossa De Cada Dia</t>
  </si>
  <si>
    <t>https://yt3.ggpht.com/Hkxolh8REmLKA_m4-HmHLlr58zBjaINuf_BzmC0XHzzgl6ufGIadhUWG0ErZF7LX37wiLj7heE8=w1280-fcrop64=1,00000000ffffffff-k-c0xffffffff-no-nd-rj</t>
  </si>
  <si>
    <t>Kohen - Live Set @ Controversia Records</t>
  </si>
  <si>
    <t>https://www.youtube.com/channel/UC1G1NDGi235LycNEcxXey8w</t>
  </si>
  <si>
    <t>https://scontent-gig2-1.cdninstagram.com/v/t51.2885-15/sh0.08/e35/s640x640/96862113_317530289232284_2620945739676412030_n.jpg?_nc_ht=scontent-gig2-1.cdninstagram.com&amp;_nc_cat=108&amp;_nc_ohc=lxVl8H1UQQAAX9JgmmV&amp;oh=8d5d4f9c64eb7336ad1a92e0d3a63c35&amp;oe=5EE5CB64</t>
  </si>
  <si>
    <t>#DoornRecordsHomeSessions</t>
  </si>
  <si>
    <t>https://scontent-gig2-1.cdninstagram.com/v/t51.2885-15/sh0.08/e35/s640x640/96413578_175116587294520_6807729024065860579_n.jpg?_nc_ht=scontent-gig2-1.cdninstagram.com&amp;_nc_cat=100&amp;_nc_ohc=NhNQp2vY-wYAX9sz3Ih&amp;oh=6a31abd90fe3efb2256c90a32caa2491&amp;oe=5EE65D51</t>
  </si>
  <si>
    <t>WarnerMusicBrasil conversa com Olodum</t>
  </si>
  <si>
    <t>Companhia do Calypso IN LIVE</t>
  </si>
  <si>
    <t>NNlDd71nGws</t>
  </si>
  <si>
    <t>https://instagram.fbhz1-1.fna.fbcdn.net/v/t51.2885-15/sh0.08/e35/p640x640/96687437_236269654348950_376887698504738048_n.jpg?_nc_ht=instagram.fbhz1-1.fna.fbcdn.net&amp;_nc_cat=106&amp;_nc_ohc=g3JpGfl0qVgAX_eUOhn&amp;oh=15880f0371cfcb7501229dda70c9cbd9&amp;oe=5EE6773C</t>
  </si>
  <si>
    <t>https://yt3.ggpht.com/0EECPE1sTeNdn58EjYZ6D4VcrJYIiizTfi8nhj9I-Q7Z99IcO45UTXMqh6c54qOaMIfKQRMmjg=w1280-fcrop64=1,00000000ffffffff-k-c0xffffffff-no-nd-rj</t>
  </si>
  <si>
    <t>Live VOCAL LIVRE e RAFA KALIMANN HAJA MAIS AMOR - #FiqueEmCasa e Cante #Comigo</t>
  </si>
  <si>
    <t>nQK_g1_PQRo</t>
  </si>
  <si>
    <t>Los Fãs Ao Vivo (Turnê 2019 ponto de vista Hermanos)</t>
  </si>
  <si>
    <t>_SXsnyB3KHA</t>
  </si>
  <si>
    <t>KÁTIA CILENE - LIVE #TBT em casa | #FiqueEmCasa e Cante #Comigo</t>
  </si>
  <si>
    <t>yCSUAv_fD9M</t>
  </si>
  <si>
    <t>Mara Pavanelly - PlayList | #FiqueEmCasa e Cante #Comigo</t>
  </si>
  <si>
    <t>ORYN0ZKgqek</t>
  </si>
  <si>
    <t>Bruno Rosa Live 2 | #FiquemEmCasa e Cante #Comigo</t>
  </si>
  <si>
    <t>8SWU5bCYWbg</t>
  </si>
  <si>
    <t>Edson Duarte Live Show #ficaemca e cante #comigo</t>
  </si>
  <si>
    <t>bwfP8FfSYiQ</t>
  </si>
  <si>
    <t>Live Antony e Gabriel #Barentena 2 | #FiqueEmCasa e Cante #Comigo</t>
  </si>
  <si>
    <t>vyluREPFo7o</t>
  </si>
  <si>
    <t>https://yt3.ggpht.com/UDXw_etNg3LfGfDS0sFllZ7D_okFX7vX5TbGRrz6aP0a0Ap1Fzg7vGzoyoNbA7nVNQGgwyfGGg=w1280-fcrop64=1,00000000ffffffff-k-c0xffffffff-no-nd-rj</t>
  </si>
  <si>
    <t>https://instagram.fbhz1-1.fna.fbcdn.net/v/t51.2885-15/sh0.08/e35/p640x640/95100860_584486985752660_877956099545287714_n.jpg?_nc_ht=instagram.fbhz1-1.fna.fbcdn.net&amp;_nc_cat=108&amp;_nc_ohc=jGjR7nlwNy8AX_lzr8J&amp;oh=4b6897d35bcc6b3a99121a859433d054&amp;oe=5EE6CB87</t>
  </si>
  <si>
    <t>#VillaMixEmCasaGospel</t>
  </si>
  <si>
    <t>Live Viola Show - Carreiro e Capataz</t>
  </si>
  <si>
    <t>HV6YHeqt2uQ</t>
  </si>
  <si>
    <t>https://scontent-gig2-1.cdninstagram.com/v/t51.2885-15/sh0.08/e35/s640x640/97327197_126961322321261_4270255454914261978_n.jpg?_nc_ht=scontent-gig2-1.cdninstagram.com&amp;_nc_cat=105&amp;_nc_ohc=zGRO8sOiKIoAX8boyYi&amp;oh=ada73b4ca80b9ca57056485e88e0d741&amp;oe=5EE91A89</t>
  </si>
  <si>
    <t>Luedji Luna no #SescAoVivo</t>
  </si>
  <si>
    <t>https://scontent-gig2-1.cdninstagram.com/v/t51.2885-15/sh0.08/e35/s640x640/95437876_2700309783575614_1137627492365345856_n.jpg?_nc_ht=scontent-gig2-1.cdninstagram.com&amp;_nc_cat=110&amp;_nc_ohc=zNWzp1G6nm8AX926xz-&amp;oh=6964a27efff5264912731381cbdaab8f&amp;oe=5EE870CB</t>
  </si>
  <si>
    <t>https://www.youtube.com/channel/UCn0IMIrQMOHdQDXk3W4N78g</t>
  </si>
  <si>
    <t>https://scontent-gig2-1.cdninstagram.com/v/t51.2885-15/e35/c92.0.467.467a/s320x320/92758692_586651112198069_792693090974752992_n.jpg?_nc_ht=scontent-gig2-1.cdninstagram.com&amp;_nc_cat=105&amp;_nc_ohc=wWCjot9CWT4AX-mvsLP&amp;oh=4a8f46c642f6a388d5fac9e9317e2a74&amp;oe=5EE5FB0B</t>
  </si>
  <si>
    <t>https://www.instagram.com/fernandoyounis/</t>
  </si>
  <si>
    <t>https://scontent-gig2-1.cdninstagram.com/v/t51.2885-15/sh0.08/e35/p640x640/96209780_867096953803327_3380697981381604297_n.jpg?_nc_ht=scontent-gig2-1.cdninstagram.com&amp;_nc_cat=107&amp;_nc_ohc=z66kFBRGHtEAX-f5HmB&amp;oh=9c9cd05710ae2175275c68419b59ddc0&amp;oe=5EE6D3BA</t>
  </si>
  <si>
    <t>Paulo Ricardo - #LivePauloRicardo - #FiqueEmCasa</t>
  </si>
  <si>
    <t>jWun8nDyAs8</t>
  </si>
  <si>
    <t>https://scontent-gig2-1.cdninstagram.com/v/t51.2885-15/sh0.08/e35/s640x640/96418327_682109029274300_9080941910131449407_n.jpg?_nc_ht=scontent-gig2-1.cdninstagram.com&amp;_nc_cat=108&amp;_nc_ohc=RCHsEGzI1K8AX8cMi91&amp;oh=15fda8ee197ce9f6eaf1afbaf849d792&amp;oe=5EE44ED1</t>
  </si>
  <si>
    <t>https://scontent-gig2-1.cdninstagram.com/v/t51.2885-15/sh0.08/e35/s640x640/96108952_231039548129120_7675512076721382774_n.jpg?_nc_ht=scontent-gig2-1.cdninstagram.com&amp;_nc_cat=108&amp;_nc_ohc=NOmU7rb1TLsAX83znBe&amp;oh=52dc606aadde4d3fa0031db636f500cf&amp;oe=5EE765C3</t>
  </si>
  <si>
    <t>#JamaisPercaoSeuEquilíbrio- Live do Ponto de Equilíbrio | #FiqueEmCasa e Cante #Comigo</t>
  </si>
  <si>
    <t>1uio51yW3XI</t>
  </si>
  <si>
    <t>Scracho - LIVE | 17 DE MAIO - 16:20</t>
  </si>
  <si>
    <t>BIEcxYf12Z4</t>
  </si>
  <si>
    <t>https://scontent-gig2-1.cdninstagram.com/v/t51.2885-15/sh0.08/e35/p640x640/96585951_172183620785875_443121112920017382_n.jpg?_nc_ht=scontent-gig2-1.cdninstagram.com&amp;_nc_cat=107&amp;_nc_ohc=trLeYgacTJMAX_SaEwE&amp;oh=188c3094a618805633559ffad38f385b&amp;oe=5EE5EEDE</t>
  </si>
  <si>
    <t>https://www.facebook.com/RaisingCanesChickenFingers/videos/529825324368553</t>
  </si>
  <si>
    <t>Black Eyed Peas - Budweiser Rewind - LIVE from Los Angeles</t>
  </si>
  <si>
    <t>7wLnKyHkdvY</t>
  </si>
  <si>
    <t>https://scontent-gig2-1.cdninstagram.com/v/t51.2885-15/sh0.08/e35/p640x640/96753788_299957117674613_6932275368899911238_n.jpg?_nc_ht=scontent-gig2-1.cdninstagram.com&amp;_nc_cat=105&amp;_nc_ohc=9a7Q9GVzEUoAX8YNP1o&amp;oh=9e7acc18505161fdcd2eabac17d408ea&amp;oe=5EE74FE0</t>
  </si>
  <si>
    <t>Live Teach &amp; Talk #NapalmSofaSeries</t>
  </si>
  <si>
    <t>https://www.facebook.com/napalmrecords</t>
  </si>
  <si>
    <t>Festival Pipoca e Guaraná #FiqueEmCasa E Cante #Comigo</t>
  </si>
  <si>
    <t>wwvj4s2jfYs</t>
  </si>
  <si>
    <t>https://instagram.fbhz1-1.fna.fbcdn.net/v/t51.2885-15/sh0.08/e35/s640x640/97211172_169918317734584_6249744217467722998_n.jpg?_nc_ht=instagram.fbhz1-1.fna.fbcdn.net&amp;_nc_cat=1&amp;_nc_ohc=rMLtMKyLZIIAX9N3BDK&amp;oh=9cc5617ac0af463b748e5bd6632c6ee2&amp;oe=5EE4431F</t>
  </si>
  <si>
    <t>#TheFatJoeShow featuring Akon</t>
  </si>
  <si>
    <t>https://scontent-gig2-1.cdninstagram.com/v/t51.2885-15/sh0.08/e35/p640x640/96703953_272998477436126_8354840025260061845_n.jpg?_nc_ht=scontent-gig2-1.cdninstagram.com&amp;_nc_cat=102&amp;_nc_ohc=vAuhaPEgTy8AX-h4jkR&amp;oh=2f2043f08c718c90ade181f0f16bb9e2&amp;oe=5EE7DAE0</t>
  </si>
  <si>
    <t>https://www.youtube.com/channel/UC7wmIUY9pEwUCDkh-6Erlbw</t>
  </si>
  <si>
    <t>https://scontent-gig2-1.cdninstagram.com/v/t51.2885-15/sh0.08/e35/s640x640/97257609_625330828055369_3671636940070687038_n.jpg?_nc_ht=scontent-gig2-1.cdninstagram.com&amp;_nc_cat=105&amp;_nc_ohc=yQ0TNVfunRgAX9pI6ad&amp;oh=c5bcfcfcaf3a87be843c38c9a6ee2adc&amp;oe=5EE5EF69</t>
  </si>
  <si>
    <t>Tucha no Festival de Música Dendicasa</t>
  </si>
  <si>
    <t>https://www.facebook.com/dendicasafestival/</t>
  </si>
  <si>
    <t>https://scontent-gig2-1.cdninstagram.com/v/t51.2885-15/sh0.08/e35/s640x640/97223754_572713676960048_4843360230555297193_n.jpg?_nc_ht=scontent-gig2-1.cdninstagram.com&amp;_nc_cat=108&amp;_nc_ohc=7E8ehwp3dB4AX-1nWVR&amp;oh=e4e2b84424c58537ddb04f8e003c8e73&amp;oe=5EE87AD0</t>
  </si>
  <si>
    <t>Wild Digital</t>
  </si>
  <si>
    <t>https://scontent-gig2-1.cdninstagram.com/v/t51.2885-15/sh0.08/e35/p640x640/96013829_448541149310337_5698770295605375239_n.jpg?_nc_ht=scontent-gig2-1.cdninstagram.com&amp;_nc_cat=109&amp;_nc_ohc=iVAbfv0HfcAAX9SlQ9C&amp;oh=7acb688bc84444f62261e31c26167dac&amp;oe=5EE4F311</t>
  </si>
  <si>
    <t>@elrowSHOW: Rows Attacks! | @Beatport Live</t>
  </si>
  <si>
    <t>UE7K19sapmU</t>
  </si>
  <si>
    <t>https://scontent-gig2-1.cdninstagram.com/v/t51.2885-15/sh0.08/e35/s640x640/97105975_860547371125618_312073730863892316_n.jpg?_nc_ht=scontent-gig2-1.cdninstagram.com&amp;_nc_cat=110&amp;_nc_ohc=hfVaywAzzZcAX_DHmDR&amp;oh=f9053882afaec941fea37a69e6322294&amp;oe=5EE69586</t>
  </si>
  <si>
    <t>LeoEstakazero na Fazenda</t>
  </si>
  <si>
    <t>Sam Melo of Rainbow Kitten Surprise: Live From The Living Room</t>
  </si>
  <si>
    <t>AHlQW8u8tuU</t>
  </si>
  <si>
    <t>Apocalyptica - Concert on May 14th #StayHome #WithMe</t>
  </si>
  <si>
    <t>mwuX1fq5h5s</t>
  </si>
  <si>
    <t>https://instagram.fbhz1-1.fna.fbcdn.net/v/t51.2885-15/sh0.08/e35/s640x640/95745208_110325230504392_2202325629992108301_n.jpg?_nc_ht=instagram.fbhz1-1.fna.fbcdn.net&amp;_nc_cat=104&amp;_nc_ohc=49DytkZqMV0AX8XDeUa&amp;oh=88f8c2d75eb0cd4e6bbda1aa480abb8f&amp;oe=5EE79A1D</t>
  </si>
  <si>
    <t>The Killers Q&amp;A</t>
  </si>
  <si>
    <t>https://scontent-gig2-1.cdninstagram.com/v/t51.2885-15/sh0.08/e35/s640x640/96742257_571666633482110_6830556123846957506_n.jpg?_nc_ht=scontent-gig2-1.cdninstagram.com&amp;_nc_cat=102&amp;_nc_ohc=oCBVp6B5qLMAX_cMnN0&amp;oh=9e4bed34ef0c180f892efbb6c7a94f4f&amp;oe=5EE62003</t>
  </si>
  <si>
    <t>Live Session Especial Gospel</t>
  </si>
  <si>
    <t>LIVE dos Brutos em Cascavel - Davi e Fernando - Sertanejo 2020</t>
  </si>
  <si>
    <t>jc0tItkX_o8</t>
  </si>
  <si>
    <t>Sessão Fique em Casa: De Pernas Pro Ar 3</t>
  </si>
  <si>
    <t>twC2_33i6Nw</t>
  </si>
  <si>
    <t>Reezer &amp; Friends LIVE @ Dash Club | Convidado: Teles</t>
  </si>
  <si>
    <t>XhHTUnCa398</t>
  </si>
  <si>
    <t>Live at O'Rilley - Live 7: Banda Rock Beats</t>
  </si>
  <si>
    <t>WjIjsVdex4o</t>
  </si>
  <si>
    <t>Cat Dealers | Privilège Sessions</t>
  </si>
  <si>
    <t>UcgurJc40Zg</t>
  </si>
  <si>
    <t>https://yt3.ggpht.com/1e7eyDN6iE0auWLW1sO-tqm_nq3x_mOlLvEY19RE0EcOq5MrfPOsyvax8Tv1cxHQBcLACTOi4A=w1280-fcrop64=1,00000000ffffffff-k-c0xffffffff-no-nd-rj</t>
  </si>
  <si>
    <t>Cultura em Casa - Live Lobão</t>
  </si>
  <si>
    <t>https://www.youtube.com/channel/UClk4_KCeFFIDp_rqsnqTuHA</t>
  </si>
  <si>
    <t>https://instagram.fbhz1-1.fna.fbcdn.net/v/t51.2885-15/sh0.08/e35/s640x640/96413322_234692131092873_982557351070982698_n.jpg?_nc_ht=instagram.fbhz1-1.fna.fbcdn.net&amp;_nc_cat=109&amp;_nc_ohc=Xtr-awCkCjsAX9zHCsq&amp;oh=d835136ac0e4723bc4d932b28a6c40fe&amp;oe=5EE83ADB</t>
  </si>
  <si>
    <t>https://www.youtube.com/channel/UChGk8SQTqAUsM2uNAb6Jx1w</t>
  </si>
  <si>
    <t>https://instagram.fbhz1-1.fna.fbcdn.net/v/t51.2885-15/sh0.08/e35/s640x640/97121724_948295255592993_143358242508925182_n.jpg?_nc_ht=instagram.fbhz1-1.fna.fbcdn.net&amp;_nc_cat=105&amp;_nc_ohc=ifb2_X3P2vsAX-xKirp&amp;oh=972b671d6ed8f36d6cf7330d5f8b408c&amp;oe=5EE7B6CB</t>
  </si>
  <si>
    <t>https://scontent-gig2-1.cdninstagram.com/v/t51.2885-15/sh0.08/e35/s640x640/96818979_305785747093944_4611596781715046306_n.jpg?_nc_ht=scontent-gig2-1.cdninstagram.com&amp;_nc_cat=100&amp;_nc_ohc=jMtGj0lZaIQAX_LuLdR&amp;oh=f31b3f0b2c72449d4548953f2af54c5f&amp;oe=5EE8ADF7</t>
  </si>
  <si>
    <t>Coke Studio Sessions</t>
  </si>
  <si>
    <t>https://instagram.fbhz1-1.fna.fbcdn.net/v/t51.2885-15/sh0.08/e35/s640x640/96692678_585526392069238_5566376121805292712_n.jpg?_nc_ht=instagram.fbhz1-1.fna.fbcdn.net&amp;_nc_cat=110&amp;_nc_ohc=f9yIVYR6Q5kAX9JKxds&amp;oh=685c14bfaeb3356a7a08dc67ff199064&amp;oe=5EE949F1</t>
  </si>
  <si>
    <t>Roadie Crew Online Festival | Heavy Metal &amp; Classic Rock</t>
  </si>
  <si>
    <t>https://scontent-gig2-1.cdninstagram.com/v/t51.2885-15/sh0.08/e35/s640x640/96290711_288367075501582_3923169535701745404_n.jpg?_nc_ht=scontent-gig2-1.cdninstagram.com&amp;_nc_cat=110&amp;_nc_ohc=HM8BfBn7y_8AX_QtC2U&amp;oh=1d8a2c97bd1865ad0e273a7d2da69e41&amp;oe=5EE8E77F</t>
  </si>
  <si>
    <t>Tô Na Live - Quinteto S.A. Ao Vivo - #originalnalivedoquinteto</t>
  </si>
  <si>
    <t>6Yx6PALzQFc</t>
  </si>
  <si>
    <t>Live, leve e solto! Axé Retrô - Ramon Schnayder #FicaEmCasa</t>
  </si>
  <si>
    <t>i7pePK1oC3k</t>
  </si>
  <si>
    <t>Diego Faria - LIVE SUNSET - ELAS FICAM LOUCAS!</t>
  </si>
  <si>
    <t>SRkE_1iAOA4</t>
  </si>
  <si>
    <t>Live2 | Gabriela Carvalho e Banda - feat. Juliana de Paula, Walma Karina e Wanise Karla</t>
  </si>
  <si>
    <t>QmJmPapct4Y</t>
  </si>
  <si>
    <t>#LiveDoZé2 | #FiqueEmCasa e Cante #Comigo (Live Zé Cantor)</t>
  </si>
  <si>
    <t>qGut__CKo04</t>
  </si>
  <si>
    <t>https://instagram.fbhz1-1.fna.fbcdn.net/v/t51.2885-15/sh0.08/e35/s640x640/97157750_618633285402718_3091023683041336014_n.jpg?_nc_ht=instagram.fbhz1-1.fna.fbcdn.net&amp;_nc_cat=1&amp;_nc_ohc=fHk09x2Y9kQAX8_W3hH&amp;oh=cfec8c42dedad3f03ddec844b4fc6a4f&amp;oe=5EE6DE7A</t>
  </si>
  <si>
    <t>Live Sâmya Maia #PraRecordar - #FiqueEmCasa e Cante #Comigo</t>
  </si>
  <si>
    <t>SqGVygvJjf0</t>
  </si>
  <si>
    <t>Live Olivia Ferreira - #FiqueEmCasa e cante #Comigo</t>
  </si>
  <si>
    <t>Irv6RGx8Rck</t>
  </si>
  <si>
    <t>Live da Furacão 2000</t>
  </si>
  <si>
    <t>CMxX0URGbAY</t>
  </si>
  <si>
    <t>Live Mariana e Mateus - #FiqueEmCasa e Cante #Comigo</t>
  </si>
  <si>
    <t>4HEcKZPv_L0</t>
  </si>
  <si>
    <t>Rafa Mesquita - Ensaios Frenéticos in Casa #2 | #FiqueEmCasa e Cante #Comigo</t>
  </si>
  <si>
    <t>qCfsqq8TwMo</t>
  </si>
  <si>
    <t>Babu Santana - Quintal Do Paizão #FiqueEmCasa</t>
  </si>
  <si>
    <t>xEg0VAw_kaY</t>
  </si>
  <si>
    <t>https://instagram.fsdu11-1.fna.fbcdn.net/v/t51.2885-15/sh0.08/e35/p640x640/96946699_1130549760626783_5798125109326024563_n.jpg?_nc_ht=instagram.fsdu11-1.fna.fbcdn.net&amp;_nc_cat=111&amp;_nc_ohc=aqYOQGSG6mgAX-fTmSl&amp;oh=6fa1b2ec4fb4c07c7a70fb0bd752c7e9&amp;oe=5EEAAD84</t>
  </si>
  <si>
    <t>#LiveAmizadeSincera | Renato Teixeira e Sérgio Reis</t>
  </si>
  <si>
    <t>SAMBADM Live Roda de Boteco</t>
  </si>
  <si>
    <t>8rQvCPwsfBo</t>
  </si>
  <si>
    <t>Live dos Gordinhos - Zé Ricardo e Thiago l #FiqueEmCasa E #CanteComigo</t>
  </si>
  <si>
    <t>Q9c5HfscM0s</t>
  </si>
  <si>
    <t>https://instagram.fsdu11-1.fna.fbcdn.net/v/t51.2885-15/e35/95017848_1592667780908818_8281955579992853869_n.jpg?_nc_ht=instagram.fsdu11-1.fna.fbcdn.net&amp;_nc_cat=110&amp;_nc_ohc=S-wHXYadqpIAX8Ma96X&amp;oh=fdc2732daf2af34427842e5e9acf0363&amp;oe=5EC15659</t>
  </si>
  <si>
    <t>Live Show May &amp; Karen - #FiqueEmCasa e Cante #Comigo</t>
  </si>
  <si>
    <t>https://instagram.fsdu11-1.fna.fbcdn.net/v/t51.2885-15/sh0.08/e35/p640x640/97281411_308554790136893_8432943828396016964_n.jpg?_nc_ht=instagram.fsdu11-1.fna.fbcdn.net&amp;_nc_cat=105&amp;_nc_ohc=_QBd1p94gb4AX-NYeg6&amp;oh=a4d31f7182dfda423783d13d32c61f00&amp;oe=5EE96095</t>
  </si>
  <si>
    <t>Extra Licks! The Rolling Stones - Live At The Fonda Theatre #ExtraLicks #StayHome rock #WithMe</t>
  </si>
  <si>
    <t>f8RsYQp_hnc</t>
  </si>
  <si>
    <t>https://instagram.fsdu11-1.fna.fbcdn.net/v/t51.2885-15/sh0.08/e35/s640x640/95883278_1339592976236927_8254908985063827437_n.jpg?_nc_ht=instagram.fsdu11-1.fna.fbcdn.net&amp;_nc_cat=111&amp;_nc_ohc=gMUjYTtGkIEAX_uOpW7&amp;oh=210bd8d95faff5945a101a75c70a94ad&amp;oe=5EEC99AC</t>
  </si>
  <si>
    <t>https://instagram.fsdu11-1.fna.fbcdn.net/v/t51.2885-15/sh0.08/e35/s640x640/97144399_173177927376390_8226894491313150223_n.jpg?_nc_ht=instagram.fsdu11-1.fna.fbcdn.net&amp;_nc_cat=106&amp;_nc_ohc=lbjRxTvh0tUAX_TdPbu&amp;oh=c0fb28e6460db81544b8762950845799&amp;oe=5EEB4C0D</t>
  </si>
  <si>
    <t>https://instagram.fsdu11-1.fna.fbcdn.net/v/t51.2885-15/sh0.08/e35/s640x640/97210356_247755029813925_4575202232761408406_n.jpg?_nc_ht=instagram.fsdu11-1.fna.fbcdn.net&amp;_nc_cat=109&amp;_nc_ohc=dSuXCRPEXIEAX9CXKti&amp;oh=72b6aba0721283e9f4524856ad24e0ff&amp;oe=5EE8EFF9</t>
  </si>
  <si>
    <t>06nTPZO1Zmg</t>
  </si>
  <si>
    <t>", "status": "</t>
  </si>
  <si>
    <t>", "videoId": "</t>
  </si>
  <si>
    <t>", "url": "</t>
  </si>
  <si>
    <t>{"titulo": "</t>
  </si>
  <si>
    <t>,   "largeimage": "</t>
  </si>
  <si>
    <t xml:space="preserve">"}], "dataHora": </t>
  </si>
  <si>
    <t>Live Simone e Simaria</t>
  </si>
  <si>
    <t>" , "canais": [{"nome":"</t>
  </si>
  <si>
    <t>destaques</t>
  </si>
  <si>
    <t>games</t>
  </si>
  <si>
    <t>esportes</t>
  </si>
  <si>
    <t>star</t>
  </si>
  <si>
    <t>music</t>
  </si>
  <si>
    <t>musical-notes</t>
  </si>
  <si>
    <t>game-controller</t>
  </si>
  <si>
    <t>educacao</t>
  </si>
  <si>
    <t>library</t>
  </si>
  <si>
    <t>football</t>
  </si>
  <si>
    <t>comedia</t>
  </si>
  <si>
    <t>happy</t>
  </si>
  <si>
    <t>variados</t>
  </si>
  <si>
    <t>images</t>
  </si>
  <si>
    <t>{"nome":"</t>
  </si>
  <si>
    <t>","url":"</t>
  </si>
  <si>
    <t>", "icon":"</t>
  </si>
  <si>
    <t>db.categorias.insertMany([</t>
  </si>
  <si>
    <t>]);</t>
  </si>
  <si>
    <t>},</t>
  </si>
  <si>
    <t>", "ordem":</t>
  </si>
  <si>
    <t>ObjectId("5ed979f4474ed51eb3dbb26a")</t>
  </si>
  <si>
    <t>ObjectId("5ed979f4474ed51eb3dbb26b")</t>
  </si>
  <si>
    <t>ObjectId("5ed979f4474ed51eb3dbb26c")</t>
  </si>
  <si>
    <t>ObjectId("5ed979f4474ed51eb3dbb26d")</t>
  </si>
  <si>
    <t>ObjectId("5ed979f4474ed51eb3dbb26e")</t>
  </si>
  <si>
    <t>ObjectId("5ed979f4474ed51eb3dbb26f")</t>
  </si>
  <si>
    <t>ObjectId("5ed979f4474ed51eb3dbb270")</t>
  </si>
  <si>
    <t xml:space="preserve">{categoria: {"_id": </t>
  </si>
  <si>
    <t>,"nome": "</t>
  </si>
  <si>
    <t>", "url":"</t>
  </si>
  <si>
    <t>ObjectId("5ed97cfc474ed51eb3dbb271")</t>
  </si>
  <si>
    <t>ObjectId("5ed97cfc474ed51eb3dbb272")</t>
  </si>
  <si>
    <t>ObjectId("5ed97cfc474ed51eb3dbb273")</t>
  </si>
  <si>
    <t>ObjectId("5ed97cfc474ed51eb3dbb274")</t>
  </si>
  <si>
    <t>ObjectId("5ed97cfc474ed51eb3dbb275")</t>
  </si>
  <si>
    <t>ObjectId("5ed97cfc474ed51eb3dbb276")</t>
  </si>
  <si>
    <t>ObjectId("5ed97cfc474ed51eb3dbb277")</t>
  </si>
  <si>
    <t>ObjectId("5ed97cfc474ed51eb3dbb278")</t>
  </si>
  <si>
    <t>ObjectId("5ed97cfc474ed51eb3dbb279")</t>
  </si>
  <si>
    <t>ObjectId("5ed97cfc474ed51eb3dbb27a")</t>
  </si>
  <si>
    <t>ObjectId("5ed97cfc474ed51eb3dbb27b")</t>
  </si>
  <si>
    <t>ObjectId("5ed97cfc474ed51eb3dbb27c")</t>
  </si>
  <si>
    <t>ObjectId("5ed97cfc474ed51eb3dbb27d")</t>
  </si>
  <si>
    <t>ObjectId("5ed97cfc474ed51eb3dbb27e")</t>
  </si>
  <si>
    <t>ObjectId("5ed97cfc474ed51eb3dbb27f")</t>
  </si>
  <si>
    <t>ObjectId("5ed97cfc474ed51eb3dbb280")</t>
  </si>
  <si>
    <t>ObjectId("5ed97cfc474ed51eb3dbb281")</t>
  </si>
  <si>
    <t>ObjectId("5ed97cfc474ed51eb3dbb282")</t>
  </si>
  <si>
    <t>ObjectId("5ed97cfc474ed51eb3dbb283")</t>
  </si>
  <si>
    <t>ObjectId("5ed97cfc474ed51eb3dbb284")</t>
  </si>
  <si>
    <t>ObjectId("5ed97cfc474ed51eb3dbb285")</t>
  </si>
  <si>
    <t>ObjectId("5ed97cfc474ed51eb3dbb286")</t>
  </si>
  <si>
    <t>Moisés Loureiro</t>
  </si>
  <si>
    <t>Joe Satriani</t>
  </si>
  <si>
    <t>UCiynI3-MFYbiZ6FQqWNLh7w</t>
  </si>
  <si>
    <t>Whindersson Nunes</t>
  </si>
  <si>
    <t>UC3KQ5GWANYF8lChqjZpXsQw</t>
  </si>
  <si>
    <t>Cantor Braga</t>
  </si>
  <si>
    <t>UC253VDRZvx3FQW9j_apj9UQ</t>
  </si>
  <si>
    <t>Cantor PG</t>
  </si>
  <si>
    <t>UCLCawnvheKFoWQ_LFHC-AqA</t>
  </si>
  <si>
    <t>Global Citizen</t>
  </si>
  <si>
    <t>UCg3_C7BwcV0kBlJbBFHTPJQ</t>
  </si>
  <si>
    <t>IMAGINAsamba</t>
  </si>
  <si>
    <t>UCm_8T9VngJChmx29nhsVmRw</t>
  </si>
  <si>
    <t>Cicero Oliveira</t>
  </si>
  <si>
    <t>UCPIPa36Hi1K0HU7Ns5BxhZw</t>
  </si>
  <si>
    <t>Scalene</t>
  </si>
  <si>
    <t>UCVmdmP_gyVULw-7nVueATQg</t>
  </si>
  <si>
    <t>Projota</t>
  </si>
  <si>
    <t>UCbLZdchhrM7oceoT5_DsWsQ</t>
  </si>
  <si>
    <t>Maneva</t>
  </si>
  <si>
    <t>UCzyogF2DI9YzVY6bve6bgxg</t>
  </si>
  <si>
    <t>OrienteRJ</t>
  </si>
  <si>
    <t>UC6-y8XiW6lEwz7J-j1a5FMA</t>
  </si>
  <si>
    <t>Rosa de Saron</t>
  </si>
  <si>
    <t>UCglAoXBdPAMUxvMlqhUnJsQ</t>
  </si>
  <si>
    <t>Atitude 67</t>
  </si>
  <si>
    <t>UC7VUeIwBAc2ZtPGhzD-r2pA</t>
  </si>
  <si>
    <t>ANAVITÓRIA</t>
  </si>
  <si>
    <t>UChz6hFYw9Qu6iwbEChRfNyA</t>
  </si>
  <si>
    <t>Luna e Vitória</t>
  </si>
  <si>
    <t>UCj8rSeaNvvZPb0--S2ro3WQ</t>
  </si>
  <si>
    <t>Negredo</t>
  </si>
  <si>
    <t>UCLWIbxNh5hPPGH17C1FV_iA</t>
  </si>
  <si>
    <t>Wagner Barreto</t>
  </si>
  <si>
    <t>UC_XOK-q-tnetL0-p9umS6QA</t>
  </si>
  <si>
    <t>Mania de Ser</t>
  </si>
  <si>
    <t>UCxnL7rgymaDpGxpPnVcnsQQ</t>
  </si>
  <si>
    <t>Gojira</t>
  </si>
  <si>
    <t>UC34wpCgr3l9cG0RtFdTTS-Q</t>
  </si>
  <si>
    <t>Br'oZ</t>
  </si>
  <si>
    <t>UC2kTWLGgsGH6BqwNuaYHzgA</t>
  </si>
  <si>
    <t>Loirão</t>
  </si>
  <si>
    <t>UCzSKJaTqutL-GS7fiEL94Xw</t>
  </si>
  <si>
    <t>Jau</t>
  </si>
  <si>
    <t>UCiPlXWrVWunfGEu3Yi2PeNw</t>
  </si>
  <si>
    <t>Savio DJ</t>
  </si>
  <si>
    <t>UC8pBgMMHTsYKJTAsx8-cicA</t>
  </si>
  <si>
    <t>Israel e Rodolffo</t>
  </si>
  <si>
    <t>UCEseiqihkEymhN3AhcxBPxw</t>
  </si>
  <si>
    <t>Luiza e Maurílio</t>
  </si>
  <si>
    <t>UC3SMLUlhU9F00ovwTEEwRGw</t>
  </si>
  <si>
    <t>Maisa</t>
  </si>
  <si>
    <t>UCamIJYAJJGmfpT8N1-q6eug</t>
  </si>
  <si>
    <t>Diamba</t>
  </si>
  <si>
    <t>UCif0Y-iSTu2B9yhagekaRpA</t>
  </si>
  <si>
    <t>Alanis Morissette</t>
  </si>
  <si>
    <t>UCrTC0tOY5aujQFYDRf65xiw</t>
  </si>
  <si>
    <t>Álvaro Tito</t>
  </si>
  <si>
    <t>UCbGZTHZCCSlHyD5L16ZX4zg</t>
  </si>
  <si>
    <t>Grupo APG</t>
  </si>
  <si>
    <t>UCHZt8nggByvj4V0kFj0FxKw</t>
  </si>
  <si>
    <t>Gabriela Gomes</t>
  </si>
  <si>
    <t>UCQtV5cbVULWM6rANGB87XRw</t>
  </si>
  <si>
    <t>Léa Mendonça</t>
  </si>
  <si>
    <t>UCVIE05lyAiez_c0pnKXPh3g</t>
  </si>
  <si>
    <t>Breno e Lucas</t>
  </si>
  <si>
    <t>UCeJHtBIWWz2_bZEYK8N90Bw</t>
  </si>
  <si>
    <t>Dermot Kennedy</t>
  </si>
  <si>
    <t>UCTujaKfo0jMXXhjvRtB6yYQ</t>
  </si>
  <si>
    <t>Gretchen</t>
  </si>
  <si>
    <t>UCELMHHfUtxRjW3vIOTr78Xg</t>
  </si>
  <si>
    <t>Renno Poeta</t>
  </si>
  <si>
    <t>UCW1ps0MbXt5ekEWCSmRJc-A</t>
  </si>
  <si>
    <t>Chanceller e Montenegro</t>
  </si>
  <si>
    <t>UC8NU4JG-kylFOBvHeOKwnkQ</t>
  </si>
  <si>
    <t>Wagninho</t>
  </si>
  <si>
    <t>UCL18VVh7THAV6473j_7HB7A</t>
  </si>
  <si>
    <t>Trio Parada Dura</t>
  </si>
  <si>
    <t>UC10bc436tdXaMUpENud-daQ</t>
  </si>
  <si>
    <t>Goldfish</t>
  </si>
  <si>
    <t>UCU1OAvzxL4-IbChYX37YQYg</t>
  </si>
  <si>
    <t>Joelma</t>
  </si>
  <si>
    <t>UClPOJqFbYMKGyM2Nqst0NxA</t>
  </si>
  <si>
    <t>UCaN8-vWQ5Pas7sku6ob8sUQ</t>
  </si>
  <si>
    <t>Sunset Faz Bem</t>
  </si>
  <si>
    <t>UCW9bhurB8GHleAYooIt5g5A</t>
  </si>
  <si>
    <t>Samba Show</t>
  </si>
  <si>
    <t>UCB8gu2PqoZucJ0LiRNGdM6A</t>
  </si>
  <si>
    <t>João Alyson e Adriano</t>
  </si>
  <si>
    <t>UCAhiNUybU8aVwJNgcbcLbPw</t>
  </si>
  <si>
    <t>7SenseLive</t>
  </si>
  <si>
    <t>UCrCsPier-zh_CT-qaNxzENg</t>
  </si>
  <si>
    <t>Groove Seco Band</t>
  </si>
  <si>
    <t>Naguetta</t>
  </si>
  <si>
    <t>UCRWLRatdl6itQgCxEm8yLAQ</t>
  </si>
  <si>
    <t>Venosa</t>
  </si>
  <si>
    <t>UCnQ93GyUHNfDX1WjH0-EkFw</t>
  </si>
  <si>
    <t>Vitor Cezarani</t>
  </si>
  <si>
    <t>UCY_K041A1jLmaxUSTHW8DPw</t>
  </si>
  <si>
    <t>Família de Rua</t>
  </si>
  <si>
    <t>UCqp2cHbPqdDdNz96HO4m7AQ</t>
  </si>
  <si>
    <t>Pacha</t>
  </si>
  <si>
    <t>UCjbDDt1C0iIXkhf7cxcHijg</t>
  </si>
  <si>
    <t>Red Hot Chili Peppers</t>
  </si>
  <si>
    <t>UCEuOwB9vSL1oPKGNdONB4ig</t>
  </si>
  <si>
    <t>Felipão</t>
  </si>
  <si>
    <t>UC_1DORowc0yCVX3I4nJLCrg</t>
  </si>
  <si>
    <t>Radiohead</t>
  </si>
  <si>
    <t>UCq19-LqvG35A-30oyAiPiqA</t>
  </si>
  <si>
    <t>Ministério Atitude</t>
  </si>
  <si>
    <t>UCmT0NhTMc0NV4GireFsyPlA</t>
  </si>
  <si>
    <t>Tom Kray</t>
  </si>
  <si>
    <t>UCVkjyhqzMiZq8q9wF7D2bUg</t>
  </si>
  <si>
    <t>Samba d'Antiga</t>
  </si>
  <si>
    <t>UCW9IjX9FRbK-4nfqUtWrUyg</t>
  </si>
  <si>
    <t>Edyr Vaqueiro</t>
  </si>
  <si>
    <t>UC5RHCgHIP5Lsntf4z0sHejA</t>
  </si>
  <si>
    <t>Ludy e Miller</t>
  </si>
  <si>
    <t>UCqt5ubEEIKgqqyvaA3L-pug</t>
  </si>
  <si>
    <t>Inimigos da HP</t>
  </si>
  <si>
    <t>UChG4PctZiywvO5w2AtnN6iQ</t>
  </si>
  <si>
    <t>Targino Gondim</t>
  </si>
  <si>
    <t>UCLWf04eAdl40tsQ6720xTFQ</t>
  </si>
  <si>
    <t>Júnior e Cézar</t>
  </si>
  <si>
    <t>UCwmV-6rJk2MZMmGUqiTPtaA</t>
  </si>
  <si>
    <t>Suelen Ka</t>
  </si>
  <si>
    <t>UCpzliy_ensLySjUSknEvltw</t>
  </si>
  <si>
    <t>Mira Callado</t>
  </si>
  <si>
    <t>UCMLNGoStlXA0PuDlfs-Ludg</t>
  </si>
  <si>
    <t>Tony Guerra</t>
  </si>
  <si>
    <t>UC5_j5_9rcE4MCDT5ZA8xe9A</t>
  </si>
  <si>
    <t>Thales Lessa</t>
  </si>
  <si>
    <t>UCLXw6XfW2l56YJGAdLnB6rQ</t>
  </si>
  <si>
    <t>Mauricio Manieri</t>
  </si>
  <si>
    <t>UC5NG4JwB3Gv8AtNOKKP2ajA</t>
  </si>
  <si>
    <t>Limão com Mel</t>
  </si>
  <si>
    <t>UCESwBZaWSnDcJjdqouSWFog</t>
  </si>
  <si>
    <t>Regis Danese</t>
  </si>
  <si>
    <t>UCu5ZIeVKmDU2M_XCTErxYAA</t>
  </si>
  <si>
    <t>Lagosta Bronzeada</t>
  </si>
  <si>
    <t>UCGz5OT7qXFVF2A1gDU-Eq5g</t>
  </si>
  <si>
    <t>Luan Estilizado</t>
  </si>
  <si>
    <t>UCuALiXClyqNNKGRYGGU8WfA</t>
  </si>
  <si>
    <t>DJ Schipper</t>
  </si>
  <si>
    <t>UCO-Il0Hjh0AfcMFixGAPhBA</t>
  </si>
  <si>
    <t>Grupo Revelação</t>
  </si>
  <si>
    <t>UCXdrR3YwPnWtPp9gIQ_dKzQ</t>
  </si>
  <si>
    <t>Léo Pain</t>
  </si>
  <si>
    <t>UC2tqPDLaJacBICwAQELV-gg</t>
  </si>
  <si>
    <t>Kleo Dibah</t>
  </si>
  <si>
    <t>UCdpb7tVQRVDVMDRylqM6Qfw</t>
  </si>
  <si>
    <t>Samba Junior</t>
  </si>
  <si>
    <t>UCxBnyPeyu0SznYiXSZW2fdg</t>
  </si>
  <si>
    <t>Banda Balalaica</t>
  </si>
  <si>
    <t>UC1OP-en-YegLIcRvKPGWlVw</t>
  </si>
  <si>
    <t>Gilberto e Gilmar</t>
  </si>
  <si>
    <t>UC5p6lPEq1L3Zi6e8_UZ-bzg</t>
  </si>
  <si>
    <t>Ricardo Capra</t>
  </si>
  <si>
    <t>UCE1uiTg6NtiUk7XUNhpyWgQ</t>
  </si>
  <si>
    <t>Mariana Pimenta</t>
  </si>
  <si>
    <t>UC1TxoThFGd0wUz0Dlo6OnsQ</t>
  </si>
  <si>
    <t>Alcione</t>
  </si>
  <si>
    <t>UCx82UOmo_weaW2A-ieAWJAg</t>
  </si>
  <si>
    <t>Pinha Presidente</t>
  </si>
  <si>
    <t>UCHiP3H6oOXjN1QybD0HAq5w</t>
  </si>
  <si>
    <t>Old Chevy</t>
  </si>
  <si>
    <t>UCKpfRCu2MwTG23r5XyaEbtg</t>
  </si>
  <si>
    <t>Agência Haute</t>
  </si>
  <si>
    <t>Danilo Gentili</t>
  </si>
  <si>
    <t>UCMN82si2EdJ_eROdcJfSmtw</t>
  </si>
  <si>
    <t>Primeiramente</t>
  </si>
  <si>
    <t>UC8AQoDWb4h9dqeoxCLax_GA</t>
  </si>
  <si>
    <t>João Gabriel</t>
  </si>
  <si>
    <t>UCbVm477Dx2pzdcC7fXzQU9Q</t>
  </si>
  <si>
    <t>Ana Cañas</t>
  </si>
  <si>
    <t>UCS1jh87Nl__BNTFryqyreEA</t>
  </si>
  <si>
    <t>Bhaskar</t>
  </si>
  <si>
    <t>UC6vBjDXGA4v1xO8W51n7MKQ</t>
  </si>
  <si>
    <t>Nando Reis</t>
  </si>
  <si>
    <t>UCIVr9fNs-68pYiHcft3gtAw</t>
  </si>
  <si>
    <t>Malla 100 Alça</t>
  </si>
  <si>
    <t>UCLUZc2fVvdMwhJ7D09HdXTg</t>
  </si>
  <si>
    <t>Matheus Henrique e Gabriel</t>
  </si>
  <si>
    <t>UCeILWoa5ZxpkacdcbTlMwsQ</t>
  </si>
  <si>
    <t>Swing e Simpatia</t>
  </si>
  <si>
    <t>UCGY-HODGPqXE3EkFFKF4p9A</t>
  </si>
  <si>
    <t>BRKsEDU</t>
  </si>
  <si>
    <t>UCWKtHaeXVzUscYGcm0hEunw</t>
  </si>
  <si>
    <t>Fabio Brazza</t>
  </si>
  <si>
    <t>UCMu7RftCnR1LTXw_jKPDzuw</t>
  </si>
  <si>
    <t>Mariana Aydar</t>
  </si>
  <si>
    <t>UCzYCoHzYTX-Bf5iPcthNBSw</t>
  </si>
  <si>
    <t>Playing For Change</t>
  </si>
  <si>
    <t>UCn25nZ12HEZq_w_m_1DmbbA</t>
  </si>
  <si>
    <t>Grupo Intimistas</t>
  </si>
  <si>
    <t>UCxzDbqdyN2l-7qkX2Oe1rtw</t>
  </si>
  <si>
    <t>Theo Rubia</t>
  </si>
  <si>
    <t>UCz47owLttsWIx5b9PX3itHg</t>
  </si>
  <si>
    <t>Manutti</t>
  </si>
  <si>
    <t>UCCKh7ZoRmEoo5vzvW7zUZ4A</t>
  </si>
  <si>
    <t>Gil Bala</t>
  </si>
  <si>
    <t>UCRBiqx90scYwYaJRQHTaCTA</t>
  </si>
  <si>
    <t>Supla</t>
  </si>
  <si>
    <t>UCWqF6DxLVnj26Y00gj89mcg</t>
  </si>
  <si>
    <t>Skank</t>
  </si>
  <si>
    <t>UC8S4HeMHjm4yrmTuq3ceyxg</t>
  </si>
  <si>
    <t>Vans Brasil</t>
  </si>
  <si>
    <t>vansbrasil</t>
  </si>
  <si>
    <t>Camila Cabello</t>
  </si>
  <si>
    <t>UCio_FVgKVgqcHrRiXDpnqbw</t>
  </si>
  <si>
    <t>TURNTABLE RADIO SHOW</t>
  </si>
  <si>
    <t>UCgx2-m-22voM_3sfGgsgzLw</t>
  </si>
  <si>
    <t>Marlon e Daniel</t>
  </si>
  <si>
    <t>UC80JeyTlVjZONCDbG_jXRBQ</t>
  </si>
  <si>
    <t>Brazil at Silicon Valley</t>
  </si>
  <si>
    <t>UCAdejwDLMUlKjOwYyHzMvAA</t>
  </si>
  <si>
    <t>Rico</t>
  </si>
  <si>
    <t>UCMxHrjxWWWJ9_i8y9Qm6qmA</t>
  </si>
  <si>
    <t>Noisey</t>
  </si>
  <si>
    <t>UC0iwHRFpv2_fpojZgQhElEQ</t>
  </si>
  <si>
    <t>Louis The Child</t>
  </si>
  <si>
    <t>UCtRM-xc1IMDR8Hb6HJJFlKQ</t>
  </si>
  <si>
    <t>Pribe</t>
  </si>
  <si>
    <t>Plano C</t>
  </si>
  <si>
    <t>UCFpgbaiTwcczXcXnAtpbTqg</t>
  </si>
  <si>
    <t>PineappleStormTV</t>
  </si>
  <si>
    <t>UCqrFwa5vueOTzGZ7NSlnvlQ</t>
  </si>
  <si>
    <t>Eric Land</t>
  </si>
  <si>
    <t>UC0yuLCFgxWvStiWS6srzt6A</t>
  </si>
  <si>
    <t>Nani Azevedo</t>
  </si>
  <si>
    <t>Doce Encontro</t>
  </si>
  <si>
    <t>UCojskxWWLYHKOwRh8OiK24A</t>
  </si>
  <si>
    <t>Daniela Mercury</t>
  </si>
  <si>
    <t>UCgRPqm2sq6_4VZPs6-6fYDw</t>
  </si>
  <si>
    <t>Pink Floyd Experience</t>
  </si>
  <si>
    <t>UCVBHYe-JcgXI5nnGjNbF8Vw</t>
  </si>
  <si>
    <t>Guilherme Mecca</t>
  </si>
  <si>
    <t>UCkgnrbcIefX4m0a5dfQISDw</t>
  </si>
  <si>
    <t>Diogo Silva</t>
  </si>
  <si>
    <t>UCG1BYrnGFpiuksCVZMhgZdw</t>
  </si>
  <si>
    <t>PH e Michel</t>
  </si>
  <si>
    <t>UCw7mxE_lz0Ft1XmsHWjQNkw</t>
  </si>
  <si>
    <t>Rita de Cássia</t>
  </si>
  <si>
    <t>UCJrwTLp4-GaWuYzdMHpS0Yw</t>
  </si>
  <si>
    <t>Kalli</t>
  </si>
  <si>
    <t>UCA7yCHMUyM-ZUL_lSX1UDuQ</t>
  </si>
  <si>
    <t>Anjos de Resgate</t>
  </si>
  <si>
    <t>UCtIxDsC67dtrXthgjeTK0zQ</t>
  </si>
  <si>
    <t>Menos é Mais</t>
  </si>
  <si>
    <t>UCmkSzYG4ykYKFE4Ow0030zw</t>
  </si>
  <si>
    <t>Thullio Milionário</t>
  </si>
  <si>
    <t>UCsZqRJQNy_shJ6eMl3zjTrg</t>
  </si>
  <si>
    <t>Gabi Martins</t>
  </si>
  <si>
    <t>UCume61lDLhmneFra5PRr5AA</t>
  </si>
  <si>
    <t>David Guetta</t>
  </si>
  <si>
    <t>UC1l7wYrva1qCH-wgqcHaaRg</t>
  </si>
  <si>
    <t>PortalPOPline</t>
  </si>
  <si>
    <t>UC2lLodNQemksn94E-JYV_jw</t>
  </si>
  <si>
    <t>Tonny Francis</t>
  </si>
  <si>
    <t>UCi5oOZ-DU_rJXThOwFIPIxQ</t>
  </si>
  <si>
    <t>Vou Pro Sereno</t>
  </si>
  <si>
    <t>UCOn8lnKiECWZHCd5FEUzJAQ</t>
  </si>
  <si>
    <t>Yasmin Santos</t>
  </si>
  <si>
    <t>UCffAk8sNlHAawDPXCUCBa7g</t>
  </si>
  <si>
    <t>GirlPowerDJs</t>
  </si>
  <si>
    <t>girlpowerdjs</t>
  </si>
  <si>
    <t>Astrix</t>
  </si>
  <si>
    <t>UCsBSMQZsiLprSY6GqhI25Jw</t>
  </si>
  <si>
    <t>Humor Multishow</t>
  </si>
  <si>
    <t>UC11JFCoslUUMTuAsUPH8RdQ</t>
  </si>
  <si>
    <t>Banda Som e Louvor</t>
  </si>
  <si>
    <t>UCppni2ByG5guZvpvovSBArA</t>
  </si>
  <si>
    <t>Zélia Duncan</t>
  </si>
  <si>
    <t>UCB81AUoD8Qj_XHG-zj261Iw</t>
  </si>
  <si>
    <t>Vitreo</t>
  </si>
  <si>
    <t>UCefDbEAgQMsW1N0YjBqTrhg</t>
  </si>
  <si>
    <t>Engenharia de Software</t>
  </si>
  <si>
    <t>Tiago Iorc</t>
  </si>
  <si>
    <t>UC_aoNApcsdzwaWaQQS2spvg</t>
  </si>
  <si>
    <t>Rei da Cacimbinha</t>
  </si>
  <si>
    <t>UCGkwTME3ocTHSKMRJIN071w</t>
  </si>
  <si>
    <t>Sua Música</t>
  </si>
  <si>
    <t>UCWh6Rqp-mO38iPJbAVNflvQ</t>
  </si>
  <si>
    <t>Bob Léo Mercadoria</t>
  </si>
  <si>
    <t>UC1YdHQpVvxQKbGsDwB5sO3Q</t>
  </si>
  <si>
    <t>Arautos do Rei</t>
  </si>
  <si>
    <t>Bruno e Breno</t>
  </si>
  <si>
    <t>UCWN0DbKlK_gcrHl-zh1mk5w</t>
  </si>
  <si>
    <t>Mateus e Cristiano</t>
  </si>
  <si>
    <t>UC4rXr3aUfcBHLTCH5eH-U5A</t>
  </si>
  <si>
    <t>Andre e Andrade</t>
  </si>
  <si>
    <t>UCWuliQQdfuSUEPEhLCMM51w</t>
  </si>
  <si>
    <t>Kaike Ramos</t>
  </si>
  <si>
    <t>UCDktOoniMkaZNOLO6UMIaqg</t>
  </si>
  <si>
    <t>Marcelo D2</t>
  </si>
  <si>
    <t>UCfILZ53Vr6yLfp7NVHdGc6A</t>
  </si>
  <si>
    <t>Carla Sceno</t>
  </si>
  <si>
    <t>UCV2PFkWzRA4WtLT-sxBgKNg</t>
  </si>
  <si>
    <t>Mano Walter</t>
  </si>
  <si>
    <t>UCVMZ4ElJeNP2w_ncofb3DRw</t>
  </si>
  <si>
    <t>Alvaro e Daniel</t>
  </si>
  <si>
    <t>UCrBOpq91XGzm9Z83eAcAnow</t>
  </si>
  <si>
    <t>Hey God Tribute</t>
  </si>
  <si>
    <t>Avine Vinny</t>
  </si>
  <si>
    <t>UCaglTMwi_ykt4qzAe_RWOOg</t>
  </si>
  <si>
    <t>Bruna Caram</t>
  </si>
  <si>
    <t>UCAoeKwv4SOBO6D0CfHhrZkA</t>
  </si>
  <si>
    <t>Thiago e Graciano</t>
  </si>
  <si>
    <t>UCrjfKG-qLIZNLiQ2a-92LjQ</t>
  </si>
  <si>
    <t>Gustavo Borges</t>
  </si>
  <si>
    <t>UCl5_BzhG1Baa8vDFCxG451g</t>
  </si>
  <si>
    <t>DJ Batata</t>
  </si>
  <si>
    <t>UCRBf27Yr1F2DGGHTSo4SPSg</t>
  </si>
  <si>
    <t>André Rio</t>
  </si>
  <si>
    <t>UCxSc-xO37PHxrp5iVqe0pJw</t>
  </si>
  <si>
    <t>Vibrações</t>
  </si>
  <si>
    <t>UCk4hAK6PEwoy2iAqlxCrznQ</t>
  </si>
  <si>
    <t>Margareth Menezes</t>
  </si>
  <si>
    <t>UCtqXcI2Op40wQddw3z2ARpA</t>
  </si>
  <si>
    <t>Paulo e Nathan</t>
  </si>
  <si>
    <t>UCv5nsiAebHi6vrtr787rcKQ</t>
  </si>
  <si>
    <t>Vitor e Melissa</t>
  </si>
  <si>
    <t>UCaeIUt2JcW0CVqXPaNRoMbw</t>
  </si>
  <si>
    <t>Michele Andrade</t>
  </si>
  <si>
    <t>UCv_ShtLQOyWBcPl32bkobPg</t>
  </si>
  <si>
    <t>Léo e Júnior</t>
  </si>
  <si>
    <t>UCmeS5JIpUSc-WeYIgxwvlug</t>
  </si>
  <si>
    <t>Negra Li</t>
  </si>
  <si>
    <t>UC4A3oAcbVWiTPuayIFqj-QA</t>
  </si>
  <si>
    <t>Wilson Sideral</t>
  </si>
  <si>
    <t>UCAL7n4EZA5difjBz1ltrwDA</t>
  </si>
  <si>
    <t>Aquiles Priester</t>
  </si>
  <si>
    <t>UCC1utebUjgkx4SaoUumGQqw</t>
  </si>
  <si>
    <t xml:space="preserve">", "_id": </t>
  </si>
  <si>
    <t>}},</t>
  </si>
  <si>
    <t>5ed981e2474ed51eb3dbb3a4</t>
  </si>
  <si>
    <t>5ed981e2474ed51eb3dbb3a5</t>
  </si>
  <si>
    <t>5ed981e2474ed51eb3dbb3a6</t>
  </si>
  <si>
    <t>5ed981e2474ed51eb3dbb3a7</t>
  </si>
  <si>
    <t>5ed981e2474ed51eb3dbb3a8</t>
  </si>
  <si>
    <t>5ed981e2474ed51eb3dbb3a9</t>
  </si>
  <si>
    <t>5ed981e2474ed51eb3dbb3aa</t>
  </si>
  <si>
    <t>5ed981e2474ed51eb3dbb3ab</t>
  </si>
  <si>
    <t>5ed981e2474ed51eb3dbb3ac</t>
  </si>
  <si>
    <t>5ed981e2474ed51eb3dbb3ad</t>
  </si>
  <si>
    <t>5ed981e2474ed51eb3dbb3ae</t>
  </si>
  <si>
    <t>5ed981e2474ed51eb3dbb3af</t>
  </si>
  <si>
    <t>5ed981e2474ed51eb3dbb3b0</t>
  </si>
  <si>
    <t>5ed981e2474ed51eb3dbb3b1</t>
  </si>
  <si>
    <t>5ed981e2474ed51eb3dbb3b2</t>
  </si>
  <si>
    <t>5ed981e2474ed51eb3dbb3b3</t>
  </si>
  <si>
    <t>5ed981e2474ed51eb3dbb3b4</t>
  </si>
  <si>
    <t>5ed981e2474ed51eb3dbb3b5</t>
  </si>
  <si>
    <t>5ed981e2474ed51eb3dbb3b6</t>
  </si>
  <si>
    <t>5ed981e2474ed51eb3dbb3b7</t>
  </si>
  <si>
    <t>5ed981e2474ed51eb3dbb3b8</t>
  </si>
  <si>
    <t>5ed981e2474ed51eb3dbb3b9</t>
  </si>
  <si>
    <t>5ed981e2474ed51eb3dbb3ba</t>
  </si>
  <si>
    <t>5ed981e2474ed51eb3dbb3bb</t>
  </si>
  <si>
    <t>5ed981e2474ed51eb3dbb3bc</t>
  </si>
  <si>
    <t>5ed981e2474ed51eb3dbb3bd</t>
  </si>
  <si>
    <t>5ed981e2474ed51eb3dbb3be</t>
  </si>
  <si>
    <t>5ed981e2474ed51eb3dbb3bf</t>
  </si>
  <si>
    <t>5ed981e2474ed51eb3dbb3c0</t>
  </si>
  <si>
    <t>5ed981e2474ed51eb3dbb3c1</t>
  </si>
  <si>
    <t>5ed981e2474ed51eb3dbb3c2</t>
  </si>
  <si>
    <t>5ed981e2474ed51eb3dbb3c3</t>
  </si>
  <si>
    <t>5ed981e2474ed51eb3dbb3c4</t>
  </si>
  <si>
    <t>5ed981e2474ed51eb3dbb3c5</t>
  </si>
  <si>
    <t>5ed981e2474ed51eb3dbb3c6</t>
  </si>
  <si>
    <t>5ed981e2474ed51eb3dbb3c7</t>
  </si>
  <si>
    <t>5ed981e2474ed51eb3dbb3c8</t>
  </si>
  <si>
    <t>5ed981e2474ed51eb3dbb3c9</t>
  </si>
  <si>
    <t>5ed981e2474ed51eb3dbb3ca</t>
  </si>
  <si>
    <t>5ed981e2474ed51eb3dbb3cb</t>
  </si>
  <si>
    <t>5ed981e2474ed51eb3dbb3cc</t>
  </si>
  <si>
    <t>5ed981e2474ed51eb3dbb3cd</t>
  </si>
  <si>
    <t>5ed981e2474ed51eb3dbb3ce</t>
  </si>
  <si>
    <t>5ed981e2474ed51eb3dbb3cf</t>
  </si>
  <si>
    <t>5ed981e2474ed51eb3dbb3d0</t>
  </si>
  <si>
    <t>5ed981e2474ed51eb3dbb3d1</t>
  </si>
  <si>
    <t>5ed981e2474ed51eb3dbb3d2</t>
  </si>
  <si>
    <t>5ed981e2474ed51eb3dbb3d3</t>
  </si>
  <si>
    <t>5ed981e2474ed51eb3dbb3d4</t>
  </si>
  <si>
    <t>5ed981e2474ed51eb3dbb3d5</t>
  </si>
  <si>
    <t>5ed981e2474ed51eb3dbb3d6</t>
  </si>
  <si>
    <t>5ed981e2474ed51eb3dbb3d7</t>
  </si>
  <si>
    <t>5ed981e2474ed51eb3dbb3d8</t>
  </si>
  <si>
    <t>5ed981e2474ed51eb3dbb3d9</t>
  </si>
  <si>
    <t>5ed981e2474ed51eb3dbb3da</t>
  </si>
  <si>
    <t>5ed981e2474ed51eb3dbb3db</t>
  </si>
  <si>
    <t>5ed981e2474ed51eb3dbb3dc</t>
  </si>
  <si>
    <t>5ed981e2474ed51eb3dbb3dd</t>
  </si>
  <si>
    <t>5ed981e2474ed51eb3dbb3de</t>
  </si>
  <si>
    <t>5ed981e2474ed51eb3dbb3df</t>
  </si>
  <si>
    <t>5ed981e2474ed51eb3dbb3e0</t>
  </si>
  <si>
    <t>5ed981e2474ed51eb3dbb3e1</t>
  </si>
  <si>
    <t>5ed981e2474ed51eb3dbb3e2</t>
  </si>
  <si>
    <t>5ed981e2474ed51eb3dbb3e3</t>
  </si>
  <si>
    <t>5ed981e2474ed51eb3dbb3e4</t>
  </si>
  <si>
    <t>5ed981e2474ed51eb3dbb3e5</t>
  </si>
  <si>
    <t>5ed981e2474ed51eb3dbb3e6</t>
  </si>
  <si>
    <t>5ed981e2474ed51eb3dbb3e7</t>
  </si>
  <si>
    <t>5ed981e2474ed51eb3dbb3e8</t>
  </si>
  <si>
    <t>5ed981e2474ed51eb3dbb3e9</t>
  </si>
  <si>
    <t>5ed981e2474ed51eb3dbb3ea</t>
  </si>
  <si>
    <t>5ed981e2474ed51eb3dbb3eb</t>
  </si>
  <si>
    <t>5ed981e2474ed51eb3dbb3ec</t>
  </si>
  <si>
    <t>5ed981e2474ed51eb3dbb3ed</t>
  </si>
  <si>
    <t>5ed981e2474ed51eb3dbb3ee</t>
  </si>
  <si>
    <t>5ed981e2474ed51eb3dbb3ef</t>
  </si>
  <si>
    <t>5ed981e2474ed51eb3dbb3f0</t>
  </si>
  <si>
    <t>5ed981e2474ed51eb3dbb3f1</t>
  </si>
  <si>
    <t>5ed981e2474ed51eb3dbb3f2</t>
  </si>
  <si>
    <t>5ed981e2474ed51eb3dbb3f3</t>
  </si>
  <si>
    <t>5ed981e2474ed51eb3dbb3f4</t>
  </si>
  <si>
    <t>5ed981e2474ed51eb3dbb3f5</t>
  </si>
  <si>
    <t>5ed981e2474ed51eb3dbb3f6</t>
  </si>
  <si>
    <t>5ed981e2474ed51eb3dbb3f7</t>
  </si>
  <si>
    <t>5ed981e2474ed51eb3dbb3f8</t>
  </si>
  <si>
    <t>5ed981e2474ed51eb3dbb3f9</t>
  </si>
  <si>
    <t>5ed981e2474ed51eb3dbb3fa</t>
  </si>
  <si>
    <t>5ed981e2474ed51eb3dbb3fb</t>
  </si>
  <si>
    <t>5ed981e2474ed51eb3dbb3fc</t>
  </si>
  <si>
    <t>5ed981e2474ed51eb3dbb3fd</t>
  </si>
  <si>
    <t>5ed981e2474ed51eb3dbb3fe</t>
  </si>
  <si>
    <t>5ed981e2474ed51eb3dbb3ff</t>
  </si>
  <si>
    <t>5ed981e2474ed51eb3dbb400</t>
  </si>
  <si>
    <t>5ed981e2474ed51eb3dbb401</t>
  </si>
  <si>
    <t>5ed981e2474ed51eb3dbb402</t>
  </si>
  <si>
    <t>5ed981e2474ed51eb3dbb403</t>
  </si>
  <si>
    <t>5ed981e2474ed51eb3dbb404</t>
  </si>
  <si>
    <t>5ed981e2474ed51eb3dbb405</t>
  </si>
  <si>
    <t>5ed981e2474ed51eb3dbb406</t>
  </si>
  <si>
    <t>5ed981e2474ed51eb3dbb407</t>
  </si>
  <si>
    <t>5ed981e2474ed51eb3dbb408</t>
  </si>
  <si>
    <t>5ed981e2474ed51eb3dbb409</t>
  </si>
  <si>
    <t>5ed981e2474ed51eb3dbb40a</t>
  </si>
  <si>
    <t>5ed981e2474ed51eb3dbb40b</t>
  </si>
  <si>
    <t>5ed981e2474ed51eb3dbb40c</t>
  </si>
  <si>
    <t>5ed981e2474ed51eb3dbb40d</t>
  </si>
  <si>
    <t>5ed981e2474ed51eb3dbb40e</t>
  </si>
  <si>
    <t>5ed981e2474ed51eb3dbb40f</t>
  </si>
  <si>
    <t>5ed981e2474ed51eb3dbb410</t>
  </si>
  <si>
    <t>5ed981e2474ed51eb3dbb411</t>
  </si>
  <si>
    <t>5ed981e2474ed51eb3dbb412</t>
  </si>
  <si>
    <t>5ed981e2474ed51eb3dbb413</t>
  </si>
  <si>
    <t>5ed981e2474ed51eb3dbb414</t>
  </si>
  <si>
    <t>5ed981e2474ed51eb3dbb415</t>
  </si>
  <si>
    <t>5ed981e2474ed51eb3dbb416</t>
  </si>
  <si>
    <t>5ed981e2474ed51eb3dbb417</t>
  </si>
  <si>
    <t>5ed981e2474ed51eb3dbb418</t>
  </si>
  <si>
    <t>5ed981e2474ed51eb3dbb419</t>
  </si>
  <si>
    <t>5ed981e2474ed51eb3dbb41a</t>
  </si>
  <si>
    <t>5ed981e2474ed51eb3dbb41b</t>
  </si>
  <si>
    <t>5ed981e2474ed51eb3dbb41c</t>
  </si>
  <si>
    <t>5ed981e2474ed51eb3dbb41d</t>
  </si>
  <si>
    <t>5ed981e2474ed51eb3dbb41e</t>
  </si>
  <si>
    <t>5ed981e2474ed51eb3dbb41f</t>
  </si>
  <si>
    <t>5ed981e2474ed51eb3dbb420</t>
  </si>
  <si>
    <t>5ed981e2474ed51eb3dbb421</t>
  </si>
  <si>
    <t>5ed981e2474ed51eb3dbb422</t>
  </si>
  <si>
    <t>5ed981e2474ed51eb3dbb423</t>
  </si>
  <si>
    <t>5ed981e2474ed51eb3dbb424</t>
  </si>
  <si>
    <t>5ed981e2474ed51eb3dbb425</t>
  </si>
  <si>
    <t>5ed981e2474ed51eb3dbb426</t>
  </si>
  <si>
    <t>5ed981e2474ed51eb3dbb427</t>
  </si>
  <si>
    <t>5ed981e2474ed51eb3dbb428</t>
  </si>
  <si>
    <t>5ed981e2474ed51eb3dbb429</t>
  </si>
  <si>
    <t>5ed981e2474ed51eb3dbb42a</t>
  </si>
  <si>
    <t>5ed981e2474ed51eb3dbb42b</t>
  </si>
  <si>
    <t>5ed981e2474ed51eb3dbb42c</t>
  </si>
  <si>
    <t>5ed981e2474ed51eb3dbb42d</t>
  </si>
  <si>
    <t>5ed981e2474ed51eb3dbb42e</t>
  </si>
  <si>
    <t>5ed981e2474ed51eb3dbb42f</t>
  </si>
  <si>
    <t>5ed981e2474ed51eb3dbb430</t>
  </si>
  <si>
    <t>5ed981e2474ed51eb3dbb431</t>
  </si>
  <si>
    <t>5ed981e2474ed51eb3dbb432</t>
  </si>
  <si>
    <t>5ed981e2474ed51eb3dbb433</t>
  </si>
  <si>
    <t>5ed981e2474ed51eb3dbb434</t>
  </si>
  <si>
    <t>5ed981e2474ed51eb3dbb435</t>
  </si>
  <si>
    <t>5ed981e2474ed51eb3dbb436</t>
  </si>
  <si>
    <t>5ed981e2474ed51eb3dbb437</t>
  </si>
  <si>
    <t>5ed981e2474ed51eb3dbb438</t>
  </si>
  <si>
    <t>5ed981e2474ed51eb3dbb439</t>
  </si>
  <si>
    <t>5ed981e2474ed51eb3dbb43a</t>
  </si>
  <si>
    <t>5ed981e2474ed51eb3dbb43b</t>
  </si>
  <si>
    <t>5ed981e2474ed51eb3dbb43c</t>
  </si>
  <si>
    <t>5ed981e2474ed51eb3dbb43d</t>
  </si>
  <si>
    <t>5ed981e2474ed51eb3dbb43e</t>
  </si>
  <si>
    <t>5ed981e2474ed51eb3dbb43f</t>
  </si>
  <si>
    <t>5ed981e2474ed51eb3dbb440</t>
  </si>
  <si>
    <t>5ed981e2474ed51eb3dbb441</t>
  </si>
  <si>
    <t>5ed981e2474ed51eb3dbb442</t>
  </si>
  <si>
    <t>5ed981e2474ed51eb3dbb443</t>
  </si>
  <si>
    <t>5ed981e2474ed51eb3dbb444</t>
  </si>
  <si>
    <t>5ed981e2474ed51eb3dbb445</t>
  </si>
  <si>
    <t>5ed981e2474ed51eb3dbb446</t>
  </si>
  <si>
    <t>5ed981e2474ed51eb3dbb447</t>
  </si>
  <si>
    <t>5ed981e2474ed51eb3dbb448</t>
  </si>
  <si>
    <t>5ed981e2474ed51eb3dbb449</t>
  </si>
  <si>
    <t>5ed981e2474ed51eb3dbb44a</t>
  </si>
  <si>
    <t>5ed981e2474ed51eb3dbb44b</t>
  </si>
  <si>
    <t>5ed981e2474ed51eb3dbb44c</t>
  </si>
  <si>
    <t>5ed981e2474ed51eb3dbb44d</t>
  </si>
  <si>
    <t>5ed981e2474ed51eb3dbb44e</t>
  </si>
  <si>
    <t>5ed981e2474ed51eb3dbb44f</t>
  </si>
  <si>
    <t>5ed981e2474ed51eb3dbb450</t>
  </si>
  <si>
    <t>5ed981e2474ed51eb3dbb451</t>
  </si>
  <si>
    <t>5ed981e2474ed51eb3dbb452</t>
  </si>
  <si>
    <t>5ed981e2474ed51eb3dbb453</t>
  </si>
  <si>
    <t>5ed981e2474ed51eb3dbb454</t>
  </si>
  <si>
    <t>5ed981e2474ed51eb3dbb455</t>
  </si>
  <si>
    <t>5ed981e2474ed51eb3dbb456</t>
  </si>
  <si>
    <t>5ed981e2474ed51eb3dbb457</t>
  </si>
  <si>
    <t>5ed981e2474ed51eb3dbb458</t>
  </si>
  <si>
    <t>5ed981e2474ed51eb3dbb459</t>
  </si>
  <si>
    <t>5ed981e2474ed51eb3dbb45a</t>
  </si>
  <si>
    <t>5ed981e2474ed51eb3dbb45b</t>
  </si>
  <si>
    <t>5ed981e2474ed51eb3dbb45c</t>
  </si>
  <si>
    <t>5ed981e2474ed51eb3dbb45d</t>
  </si>
  <si>
    <t>5ed981e2474ed51eb3dbb45e</t>
  </si>
  <si>
    <t>5ed981e2474ed51eb3dbb45f</t>
  </si>
  <si>
    <t>5ed981e2474ed51eb3dbb460</t>
  </si>
  <si>
    <t>5ed981e2474ed51eb3dbb461</t>
  </si>
  <si>
    <t>5ed981e2474ed51eb3dbb462</t>
  </si>
  <si>
    <t>5ed981e2474ed51eb3dbb463</t>
  </si>
  <si>
    <t>5ed981e2474ed51eb3dbb464</t>
  </si>
  <si>
    <t>5ed981e2474ed51eb3dbb465</t>
  </si>
  <si>
    <t>5ed981e2474ed51eb3dbb466</t>
  </si>
  <si>
    <t>5ed981e2474ed51eb3dbb467</t>
  </si>
  <si>
    <t>5ed981e2474ed51eb3dbb468</t>
  </si>
  <si>
    <t>5ed981e2474ed51eb3dbb469</t>
  </si>
  <si>
    <t>5ed981e2474ed51eb3dbb46a</t>
  </si>
  <si>
    <t>5ed981e2474ed51eb3dbb46b</t>
  </si>
  <si>
    <t>5ed981e2474ed51eb3dbb46c</t>
  </si>
  <si>
    <t>5ed981e2474ed51eb3dbb46d</t>
  </si>
  <si>
    <t>5ed981e2474ed51eb3dbb46e</t>
  </si>
  <si>
    <t>5ed981e2474ed51eb3dbb46f</t>
  </si>
  <si>
    <t>5ed981e2474ed51eb3dbb470</t>
  </si>
  <si>
    <t>5ed981e2474ed51eb3dbb471</t>
  </si>
  <si>
    <t>5ed981e2474ed51eb3dbb472</t>
  </si>
  <si>
    <t>5ed981e2474ed51eb3dbb473</t>
  </si>
  <si>
    <t>5ed981e2474ed51eb3dbb474</t>
  </si>
  <si>
    <t>5ed981e2474ed51eb3dbb475</t>
  </si>
  <si>
    <t>5ed981e2474ed51eb3dbb476</t>
  </si>
  <si>
    <t>5ed981e2474ed51eb3dbb477</t>
  </si>
  <si>
    <t>5ed981e2474ed51eb3dbb478</t>
  </si>
  <si>
    <t>5ed981e2474ed51eb3dbb479</t>
  </si>
  <si>
    <t>5ed981e2474ed51eb3dbb47a</t>
  </si>
  <si>
    <t>5ed981e2474ed51eb3dbb47b</t>
  </si>
  <si>
    <t>5ed981e2474ed51eb3dbb47c</t>
  </si>
  <si>
    <t>5ed981e2474ed51eb3dbb47d</t>
  </si>
  <si>
    <t>5ed981e2474ed51eb3dbb47e</t>
  </si>
  <si>
    <t>5ed981e2474ed51eb3dbb47f</t>
  </si>
  <si>
    <t>5ed981e2474ed51eb3dbb480</t>
  </si>
  <si>
    <t>5ed981e2474ed51eb3dbb481</t>
  </si>
  <si>
    <t>5ed981e2474ed51eb3dbb482</t>
  </si>
  <si>
    <t>5ed981e2474ed51eb3dbb483</t>
  </si>
  <si>
    <t>5ed981e2474ed51eb3dbb484</t>
  </si>
  <si>
    <t>5ed981e2474ed51eb3dbb485</t>
  </si>
  <si>
    <t>5ed981e2474ed51eb3dbb486</t>
  </si>
  <si>
    <t>5ed981e2474ed51eb3dbb487</t>
  </si>
  <si>
    <t>5ed981e2474ed51eb3dbb488</t>
  </si>
  <si>
    <t>5ed981e2474ed51eb3dbb489</t>
  </si>
  <si>
    <t>5ed981e2474ed51eb3dbb48a</t>
  </si>
  <si>
    <t>5ed981e2474ed51eb3dbb48b</t>
  </si>
  <si>
    <t>5ed981e2474ed51eb3dbb48c</t>
  </si>
  <si>
    <t>5ed981e2474ed51eb3dbb48d</t>
  </si>
  <si>
    <t>5ed981e2474ed51eb3dbb48e</t>
  </si>
  <si>
    <t>5ed981e2474ed51eb3dbb48f</t>
  </si>
  <si>
    <t>5ed981e2474ed51eb3dbb490</t>
  </si>
  <si>
    <t>5ed981e2474ed51eb3dbb491</t>
  </si>
  <si>
    <t>5ed981e2474ed51eb3dbb492</t>
  </si>
  <si>
    <t>5ed981e2474ed51eb3dbb493</t>
  </si>
  <si>
    <t>5ed981e2474ed51eb3dbb494</t>
  </si>
  <si>
    <t>5ed981e2474ed51eb3dbb495</t>
  </si>
  <si>
    <t>5ed981e2474ed51eb3dbb496</t>
  </si>
  <si>
    <t>5ed981e2474ed51eb3dbb497</t>
  </si>
  <si>
    <t>5ed981e2474ed51eb3dbb498</t>
  </si>
  <si>
    <t>5ed981e2474ed51eb3dbb499</t>
  </si>
  <si>
    <t>5ed981e2474ed51eb3dbb49a</t>
  </si>
  <si>
    <t>5ed981e2474ed51eb3dbb49b</t>
  </si>
  <si>
    <t>5ed981e2474ed51eb3dbb49c</t>
  </si>
  <si>
    <t>5ed981e2474ed51eb3dbb49d</t>
  </si>
  <si>
    <t>5ed981e2474ed51eb3dbb49e</t>
  </si>
  <si>
    <t>5ed981e2474ed51eb3dbb49f</t>
  </si>
  <si>
    <t>5ed981e2474ed51eb3dbb4a0</t>
  </si>
  <si>
    <t>5ed981e2474ed51eb3dbb4a1</t>
  </si>
  <si>
    <t>5ed981e2474ed51eb3dbb4a2</t>
  </si>
  <si>
    <t>5ed981e2474ed51eb3dbb4a3</t>
  </si>
  <si>
    <t>5ed981e2474ed51eb3dbb4a4</t>
  </si>
  <si>
    <t>5ed981e2474ed51eb3dbb4a5</t>
  </si>
  <si>
    <t>5ed981e2474ed51eb3dbb4a6</t>
  </si>
  <si>
    <t>5ed981e2474ed51eb3dbb4a7</t>
  </si>
  <si>
    <t>5ed981e2474ed51eb3dbb4a8</t>
  </si>
  <si>
    <t>5ed981e2474ed51eb3dbb4a9</t>
  </si>
  <si>
    <t>5ed981e2474ed51eb3dbb4aa</t>
  </si>
  <si>
    <t>5ed981e2474ed51eb3dbb4ab</t>
  </si>
  <si>
    <t>5ed981e2474ed51eb3dbb4ac</t>
  </si>
  <si>
    <t>5ed981e2474ed51eb3dbb4ad</t>
  </si>
  <si>
    <t>5ed981e2474ed51eb3dbb4ae</t>
  </si>
  <si>
    <t>5ed981e2474ed51eb3dbb4af</t>
  </si>
  <si>
    <t>5ed981e2474ed51eb3dbb4b0</t>
  </si>
  <si>
    <t>5ed981e2474ed51eb3dbb4b1</t>
  </si>
  <si>
    <t>5ed981e2474ed51eb3dbb4b2</t>
  </si>
  <si>
    <t>5ed981e2474ed51eb3dbb4b3</t>
  </si>
  <si>
    <t>5ed981e2474ed51eb3dbb4b4</t>
  </si>
  <si>
    <t>5ed981e2474ed51eb3dbb4b5</t>
  </si>
  <si>
    <t>5ed981e2474ed51eb3dbb4b6</t>
  </si>
  <si>
    <t>5ed981e2474ed51eb3dbb4b7</t>
  </si>
  <si>
    <t>5ed981e2474ed51eb3dbb4b8</t>
  </si>
  <si>
    <t>5ed981e2474ed51eb3dbb4b9</t>
  </si>
  <si>
    <t>5ed981e2474ed51eb3dbb4ba</t>
  </si>
  <si>
    <t>5ed981e2474ed51eb3dbb4bb</t>
  </si>
  <si>
    <t>5ed981e2474ed51eb3dbb4bc</t>
  </si>
  <si>
    <t>5ed981e2474ed51eb3dbb4bd</t>
  </si>
  <si>
    <t>5ed981e2474ed51eb3dbb4be</t>
  </si>
  <si>
    <t>5ed981e2474ed51eb3dbb4bf</t>
  </si>
  <si>
    <t>5ed981e2474ed51eb3dbb4c0</t>
  </si>
  <si>
    <t>5ed981e2474ed51eb3dbb4c1</t>
  </si>
  <si>
    <t>5ed981e2474ed51eb3dbb4c2</t>
  </si>
  <si>
    <t>5ed981e2474ed51eb3dbb4c3</t>
  </si>
  <si>
    <t>5ed981e2474ed51eb3dbb4c4</t>
  </si>
  <si>
    <t>5ed981e2474ed51eb3dbb4c5</t>
  </si>
  <si>
    <t>5ed981e2474ed51eb3dbb4c6</t>
  </si>
  <si>
    <t>5ed981e2474ed51eb3dbb4c7</t>
  </si>
  <si>
    <t>5ed981e2474ed51eb3dbb4c8</t>
  </si>
  <si>
    <t>5ed981e2474ed51eb3dbb4c9</t>
  </si>
  <si>
    <t>5ed981e2474ed51eb3dbb4ca</t>
  </si>
  <si>
    <t>5ed981e2474ed51eb3dbb4cb</t>
  </si>
  <si>
    <t>5ed981e2474ed51eb3dbb4cc</t>
  </si>
  <si>
    <t>5ed981e2474ed51eb3dbb</t>
  </si>
  <si>
    <t>https://www.youtube.com/watch?v=wMlFBxoJ1lo</t>
  </si>
  <si>
    <t>https://www.youtube.com/watch?v=Pv8oNp1JC2I</t>
  </si>
  <si>
    <t>https://www.youtube.com/watch?v=TyQ18mIfkFo</t>
  </si>
  <si>
    <t>https://www.youtube.com/watch?v=_3QMhghLTUE</t>
  </si>
  <si>
    <t>https://www.youtube.com/watch?v=BnckaVypL5E</t>
  </si>
  <si>
    <t>https://www.youtube.com/watch?v=GvcSA3yEXOY</t>
  </si>
  <si>
    <t>https://www.youtube.com/watch?v=U24Zb_gq_vg</t>
  </si>
  <si>
    <t>https://www.youtube.com/watch?v=HtWks0xMlyo</t>
  </si>
  <si>
    <t>https://www.youtube.com/channel/UCqazFGgTcLS1nD7u7F6WUXw</t>
  </si>
  <si>
    <t>https://www.youtube.com/watch?v=QlL8WddseoA</t>
  </si>
  <si>
    <t>https://www.youtube.com/watch?v=8_5NPme6_ZY</t>
  </si>
  <si>
    <t>https://www.youtube.com/watch?v=_rqwd7Db1m8</t>
  </si>
  <si>
    <t>https://www.youtube.com/watch?v=h-4A8HBu1FQ</t>
  </si>
  <si>
    <t>https://www.youtube.com/watch?v=PYeBh6uJsxY</t>
  </si>
  <si>
    <t>https://www.youtube.com/channel/UCc6QyDjq9eXr4hzx_6ucY0Q</t>
  </si>
  <si>
    <t>https://www.youtube.com/watch?v=axIE7QavEmM</t>
  </si>
  <si>
    <t>https://www.youtube.com/watch?v=zUql_hIWxMU</t>
  </si>
  <si>
    <t>https://www.youtube.com/watch?v=IObKsB9taoU</t>
  </si>
  <si>
    <t>https://www.youtube.com/watch?v=ynsLcLzq0qk</t>
  </si>
  <si>
    <t>https://www.youtube.com/watch?v=e3Q6vBIvuuU</t>
  </si>
  <si>
    <t>https://www.youtube.com/watch?v=7nSV9wv91kE</t>
  </si>
  <si>
    <t>https://www.youtube.com/watch?v=kg3NYBATqL0</t>
  </si>
  <si>
    <t>https://www.youtube.com/watch?v=fKfoPUero0s</t>
  </si>
  <si>
    <t>https://www.youtube.com/watch?v=UAbiryWoeNk</t>
  </si>
  <si>
    <t>https://www.youtube.com/watch?v=AZXYlIk8kbk</t>
  </si>
  <si>
    <t>https://www.youtube.com/watch?v=jtOOelczhMA</t>
  </si>
  <si>
    <t>https://www.youtube.com/channel/UCL_4PX1WmsISTkrHHA0j6qA</t>
  </si>
  <si>
    <t>https://www.youtube.com/channel/UC4FK6Ki675LB-rkbD8O7ayg</t>
  </si>
  <si>
    <t>https://www.youtube.com/channel/UCMbytiCiUSKLHhikpOIsbxQ</t>
  </si>
  <si>
    <t>https://i.ytimg.com/vi/T46C45gYk7Q/mqdefault.jpg</t>
  </si>
  <si>
    <t>https://www.youtube.com/watch?v=T46C45gYk7Q</t>
  </si>
  <si>
    <t>https://www.youtube.com/channel/UCVzMAZTHKcNcK9kV-wxOfIw</t>
  </si>
  <si>
    <t>https://i.ytimg.com/vi/f_LbeSpcaWA/mqdefault.jpg</t>
  </si>
  <si>
    <t>https://www.youtube.com/watch?v=f_LbeSpcaWA</t>
  </si>
  <si>
    <t>https://www.youtube.com/watch?v=TbDKNKZk87I</t>
  </si>
  <si>
    <t>https://i.ytimg.com/vi/v0dn2oru6rM/mqdefault.jpg</t>
  </si>
  <si>
    <t>https://www.youtube.com/watch?v=v0dn2oru6rM</t>
  </si>
  <si>
    <t>https://www.youtube.com/watch?v=fo_HpQUG37A</t>
  </si>
  <si>
    <t>https://i.ytimg.com/vi/yJFme_74VCc/mqdefault.jpg</t>
  </si>
  <si>
    <t>https://www.youtube.com/watch?v=yJFme_74VCc</t>
  </si>
  <si>
    <t>https://i.ytimg.com/vi/f8VwtOYTcwk/mqdefault.jpg</t>
  </si>
  <si>
    <t>https://www.youtube.com/watch?v=f8VwtOYTcwk</t>
  </si>
  <si>
    <t>https://i.ytimg.com/vi/4_q7J9LBxRQ/mqdefault.jpg</t>
  </si>
  <si>
    <t>https://www.youtube.com/watch?v=4_q7J9LBxRQ</t>
  </si>
  <si>
    <t>https://www.youtube.com/watch?v=Uvll5g0Nabc</t>
  </si>
  <si>
    <t>https://i.ytimg.com/vi/K88oiXnWQxQ/mqdefault.jpg</t>
  </si>
  <si>
    <t>https://www.youtube.com/watch?v=K88oiXnWQxQ</t>
  </si>
  <si>
    <t>https://i.ytimg.com/vi/99hrFaBX2YM/mqdefault.jpg</t>
  </si>
  <si>
    <t>https://www.youtube.com/watch?v=99hrFaBX2YM</t>
  </si>
  <si>
    <t>https://www.youtube.com/channel/UCe5pPUSFEajlij-LrxUl19A</t>
  </si>
  <si>
    <t>https://i.ytimg.com/vi/cvbNmpsJVVo/mqdefault.jpg</t>
  </si>
  <si>
    <t>https://www.youtube.com/watch?v=cvbNmpsJVVo</t>
  </si>
  <si>
    <t>Live Jefferson Moraes</t>
  </si>
  <si>
    <t>https://www.youtube.com/watch?v=NnfEz0RydJo</t>
  </si>
  <si>
    <t>Live Diego e Arnaldo</t>
  </si>
  <si>
    <t>https://www.youtube.com/channel/UCFmhjWPGw--zFyDLBYxnnqA</t>
  </si>
  <si>
    <t>https://i.ytimg.com/vi/sthG78PEfNc/mqdefault.jpg</t>
  </si>
  <si>
    <t>https://www.youtube.com/watch?v=sthG78PEfNc</t>
  </si>
  <si>
    <t>Live Chitãozinho e Xororó</t>
  </si>
  <si>
    <t>https://www.youtube.com/channel/UCZtaZ0V-UpFTMocb9-CYmKg</t>
  </si>
  <si>
    <t>https://www.youtube.com/channel/UC9vsg8Lpxf2R8CjaLrd-R1g</t>
  </si>
  <si>
    <t>Live Matheus e Kauan</t>
  </si>
  <si>
    <t>https://www.youtube.com/channel/UC4WvVh0AwJ6K9w1JLepce7A</t>
  </si>
  <si>
    <t>Live Thaeme e Thiago</t>
  </si>
  <si>
    <t>https://www.youtube.com/channel/UCShFq6UiYQZEIMISArv2MGg</t>
  </si>
  <si>
    <t>https://www.youtube.com/channel/UCOfSEIUbEcOCMGPGyMPv4fg</t>
  </si>
  <si>
    <t>https://www.youtube.com/channel/UCvHWfLnaHdnUcR8M8z2UJxQ</t>
  </si>
  <si>
    <t>https://www.youtube.com/channel/UC55hzEBczDivH31zVueh8Gg</t>
  </si>
  <si>
    <t>https://www.youtube.com/channel/UCYfR1rfTVdw-gNmQXnNY0Tw</t>
  </si>
  <si>
    <t>https://www.youtube.com/channel/UC6Bct7Jf_s9BBMvreXel_6g</t>
  </si>
  <si>
    <t>https://www.youtube.com/watch?v=QqbO5Kusxak</t>
  </si>
  <si>
    <t>https://www.youtube.com/channel/UC2aVfU3JUEFYVFEIX2zTzGQ</t>
  </si>
  <si>
    <t>https://www.youtube.com/channel/UC-kCNs2KVMx0WN-tfysYTIw</t>
  </si>
  <si>
    <t>https://www.youtube.com/channel/UCJND4NFPNQc4YSeD8KoK57A</t>
  </si>
  <si>
    <t>https://www.youtube.com/watch?v=P95aGhm4aXw</t>
  </si>
  <si>
    <t>https://i.ytimg.com/vi/_WW6q5xDvb8/mqdefault.jpg</t>
  </si>
  <si>
    <t>https://www.youtube.com/watch?v=_WW6q5xDvb8</t>
  </si>
  <si>
    <t>https://i.ytimg.com/vi/mVViZB-Mbus/mqdefault.jpg</t>
  </si>
  <si>
    <t>https://www.youtube.com/watch?v=mVViZB-Mbus</t>
  </si>
  <si>
    <t>https://i.ytimg.com/vi/GReQTTiCGBM/mqdefault.jpg</t>
  </si>
  <si>
    <t>https://www.youtube.com/watch?v=GReQTTiCGBM</t>
  </si>
  <si>
    <t>Live Jorge e Mateus</t>
  </si>
  <si>
    <t>https://www.youtube.com/channel/UCL64gn1KZ1C-u87BGQv3b6w</t>
  </si>
  <si>
    <t>Live Xand Avião</t>
  </si>
  <si>
    <t>https://www.youtube.com/watch?v=GRCSjrvyPfo</t>
  </si>
  <si>
    <t>https://www.youtube.com/channel/UCJ2F_FVm0sk-o_gh_wl88lA</t>
  </si>
  <si>
    <t>https://www.youtube.com/watch?v=R9iw9krHHE4</t>
  </si>
  <si>
    <t>https://i.ytimg.com/vi/BArXtDGvaec/mqdefault.jpg</t>
  </si>
  <si>
    <t>https://www.youtube.com/watch?v=BArXtDGvaec</t>
  </si>
  <si>
    <t>Live Guilherme e Santiago</t>
  </si>
  <si>
    <t>https://www.youtube.com/channel/UC-QoZ0V193UMCLFaK-usjqw</t>
  </si>
  <si>
    <t>Live Bruninho e Davi</t>
  </si>
  <si>
    <t>https://www.youtube.com/channel/UCivR_rNG0IT3up2NFq5f0Ng</t>
  </si>
  <si>
    <t>Live Villa Mix</t>
  </si>
  <si>
    <t>https://www.youtube.com/channel/UCs0OL__SJ_67Q0I-M1tF1PQ</t>
  </si>
  <si>
    <t>https://i.ytimg.com/vi/CUBcGscHXpo/mqdefault.jpg</t>
  </si>
  <si>
    <t>https://www.youtube.com/watch?v=CUBcGscHXpo</t>
  </si>
  <si>
    <t>https://i.ytimg.com/vi/5fdJoqhtaBY/mqdefault.jpg</t>
  </si>
  <si>
    <t>https://www.youtube.com/watch?v=5fdJoqhtaBY</t>
  </si>
  <si>
    <t>https://i.ytimg.com/vi/6yjttc_w8mw/mqdefault.jpg</t>
  </si>
  <si>
    <t>https://www.youtube.com/watch?v=6yjttc_w8mw</t>
  </si>
  <si>
    <t>https://i.ytimg.com/vi/mkw3jkXHjEc/mqdefault.jpg</t>
  </si>
  <si>
    <t>https://www.youtube.com/watch?v=mkw3jkXHjEc</t>
  </si>
  <si>
    <t>https://i.ytimg.com/vi/eUaZ4whFdkw/mqdefault.jpg</t>
  </si>
  <si>
    <t>https://www.youtube.com/watch?v=eUaZ4whFdkw</t>
  </si>
  <si>
    <t>https://www.youtube.com/channel/UCM2s2u28OvoauHYfE597YBg</t>
  </si>
  <si>
    <t>https://www.youtube.com/channel/UCp6gxyU1Onf4uq2DFExLjEg</t>
  </si>
  <si>
    <t>https://i.ytimg.com/vi/3H-njpkLjmY/mqdefault.jpg</t>
  </si>
  <si>
    <t>https://www.youtube.com/watch?v=3H-njpkLjmY</t>
  </si>
  <si>
    <t>https://i.ytimg.com/vi/sDCK4s3nwnc/mqdefault.jpg</t>
  </si>
  <si>
    <t>https://www.youtube.com/watch?v=sDCK4s3nwnc</t>
  </si>
  <si>
    <t>https://i.ytimg.com/vi/jsUHkKUCO6c/mqdefault.jpg</t>
  </si>
  <si>
    <t>https://www.youtube.com/watch?v=jsUHkKUCO6c</t>
  </si>
  <si>
    <t>https://i.ytimg.com/vi/BLR38oENSlU/mqdefault.jpg</t>
  </si>
  <si>
    <t>https://www.youtube.com/watch?v=BLR38oENSlU</t>
  </si>
  <si>
    <t>https://i.ytimg.com/vi/3DZCl8ciI1Q/mqdefault.jpg</t>
  </si>
  <si>
    <t>https://www.youtube.com/watch?v=3DZCl8ciI1Q</t>
  </si>
  <si>
    <t>https://i.ytimg.com/vi/SNpchslZiag/mqdefault.jpg</t>
  </si>
  <si>
    <t>https://www.youtube.com/watch?v=SNpchslZiag</t>
  </si>
  <si>
    <t>https://i.ytimg.com/vi/u-HR566Gb00/mqdefault.jpg</t>
  </si>
  <si>
    <t>https://www.youtube.com/watch?v=u-HR566Gb00</t>
  </si>
  <si>
    <t>https://i.ytimg.com/vi/sfuKNx25aGM/mqdefault.jpg</t>
  </si>
  <si>
    <t>https://www.youtube.com/watch?v=sfuKNx25aGM</t>
  </si>
  <si>
    <t>https://i.ytimg.com/vi/QkrHQPu2nAI/mqdefault.jpg</t>
  </si>
  <si>
    <t>https://www.youtube.com/watch?v=QkrHQPu2nAI</t>
  </si>
  <si>
    <t>https://i.ytimg.com/vi/A5ly-zGuE2w/mqdefault.jpg</t>
  </si>
  <si>
    <t>https://www.youtube.com/watch?v=A5ly-zGuE2w</t>
  </si>
  <si>
    <t>Live do Alceu Valença</t>
  </si>
  <si>
    <t>https://www.youtube.com/channel/UCfgJsv_g8HEsBZ2c3onYPxg</t>
  </si>
  <si>
    <t>https://i.ytimg.com/vi/wZCGO3Swa48/mqdefault.jpg</t>
  </si>
  <si>
    <t>https://www.youtube.com/watch?v=wZCGO3Swa48</t>
  </si>
  <si>
    <t>https://www.youtube.com/channel/UCmYVJBJV1fQgbgbfD0_VAhg</t>
  </si>
  <si>
    <t>https://www.youtube.com/channel/UCyFMqFR0I27aKewoZAmUD7w</t>
  </si>
  <si>
    <t>https://i.ytimg.com/vi/JcXuQ4CyRL4/mqdefault.jpg</t>
  </si>
  <si>
    <t>https://www.youtube.com/watch?v=JcXuQ4CyRL4</t>
  </si>
  <si>
    <t>https://www.youtube.com/channel/UCf2v8oBceknxu65IkNWil1w</t>
  </si>
  <si>
    <t>https://www.youtube.com/channel/UC4N1snt2b0d83vOkvaWP6mg</t>
  </si>
  <si>
    <t>https://i.ytimg.com/vi/-QHCnifc_HM/mqdefault.jpg</t>
  </si>
  <si>
    <t>https://www.youtube.com/watch?v=-QHCnifc_HM</t>
  </si>
  <si>
    <t>https://i.ytimg.com/vi/VQkuWhEvgH8/mqdefault.jpg</t>
  </si>
  <si>
    <t>https://www.youtube.com/watch?v=VQkuWhEvgH8</t>
  </si>
  <si>
    <t>https://i.ytimg.com/vi/49VgL-Ajf1s/mqdefault.jpg</t>
  </si>
  <si>
    <t>https://www.youtube.com/watch?v=49VgL-Ajf1s</t>
  </si>
  <si>
    <t>https://i.ytimg.com/vi/P2OBpUBa04I/mqdefault.jpg</t>
  </si>
  <si>
    <t>https://www.youtube.com/watch?v=P2OBpUBa04I</t>
  </si>
  <si>
    <t>https://i.ytimg.com/vi/w_k33aEBKFY/mqdefault.jpg</t>
  </si>
  <si>
    <t>Live do Di Paullo e Paulino</t>
  </si>
  <si>
    <t>https://www.youtube.com/watch?v=w_k33aEBKFY</t>
  </si>
  <si>
    <t>https://i.ytimg.com/vi/mL9oo-ZnbZw/mqdefault.jpg</t>
  </si>
  <si>
    <t>https://www.youtube.com/watch?v=mL9oo-ZnbZw</t>
  </si>
  <si>
    <t>https://www.youtube.com/watch?v=hcYoQgRRd9w</t>
  </si>
  <si>
    <t>https://i.ytimg.com/vi/N4O1PLkSpyI/mqdefault.jpg</t>
  </si>
  <si>
    <t>https://www.youtube.com/watch?v=N4O1PLkSpyI</t>
  </si>
  <si>
    <t>https://i.ytimg.com/vi/6LUrszm7_lY/mqdefault.jpg</t>
  </si>
  <si>
    <t>https://www.youtube.com/watch?v=6LUrszm7_lY</t>
  </si>
  <si>
    <t>Live do Banda Magnificos</t>
  </si>
  <si>
    <t>https://www.youtube.com/channel/UCOSTZL7J8WjEZGAtzQHtuEA</t>
  </si>
  <si>
    <t>https://i.ytimg.com/vi/dRNAKQgAkPA/mqdefault.jpg</t>
  </si>
  <si>
    <t>https://www.youtube.com/watch?v=dRNAKQgAkPA</t>
  </si>
  <si>
    <t>https://i.ytimg.com/vi/Ob4_pHt_ppM/mqdefault.jpg</t>
  </si>
  <si>
    <t>https://www.youtube.com/watch?v=Ob4_pHt_ppM</t>
  </si>
  <si>
    <t>https://i.ytimg.com/vi/QxbIVnijab4/mqdefault.jpg</t>
  </si>
  <si>
    <t>https://www.youtube.com/watch?v=QxbIVnijab4</t>
  </si>
  <si>
    <t>https://i.ytimg.com/vi/klQkjeI-I5U/mqdefault.jpg</t>
  </si>
  <si>
    <t>https://www.youtube.com/watch?v=klQkjeI-I5U</t>
  </si>
  <si>
    <t>https://i.ytimg.com/vi/QscfDvU58iY/mqdefault.jpg</t>
  </si>
  <si>
    <t>Live da Priscila Senna</t>
  </si>
  <si>
    <t>https://www.youtube.com/watch?v=QscfDvU58iY</t>
  </si>
  <si>
    <t>Live do Jota e Guilherme</t>
  </si>
  <si>
    <t>https://www.youtube.com/channel/UCk_rwfvbDVTA5x7oSOxMTnA</t>
  </si>
  <si>
    <t>https://i.ytimg.com/vi/lcBGQ0_ESn8/mqdefault.jpg</t>
  </si>
  <si>
    <t>https://www.youtube.com/watch?v=lcBGQ0_ESn8</t>
  </si>
  <si>
    <t>https://i.ytimg.com/vi/sTlJ_qG9RqY/mqdefault.jpg</t>
  </si>
  <si>
    <t>https://www.youtube.com/watch?v=sTlJ_qG9RqY</t>
  </si>
  <si>
    <t>https://i.ytimg.com/vi/EVnQ20wXXQ0/mqdefault.jpg</t>
  </si>
  <si>
    <t>https://www.youtube.com/watch?v=EVnQ20wXXQ0</t>
  </si>
  <si>
    <t>https://i.ytimg.com/vi/lG1caZrXNyc/mqdefault.jpg</t>
  </si>
  <si>
    <t>https://www.youtube.com/watch?v=lG1caZrXNyc</t>
  </si>
  <si>
    <t>https://i.ytimg.com/vi/mbVFg0LlZ4g/mqdefault.jpg</t>
  </si>
  <si>
    <t>https://www.youtube.com/watch?v=mbVFg0LlZ4g</t>
  </si>
  <si>
    <t>https://i.ytimg.com/vi/Gjh8YiGPCH0/mqdefault.jpg</t>
  </si>
  <si>
    <t>https://www.youtube.com/watch?v=Gjh8YiGPCH0</t>
  </si>
  <si>
    <t>https://i.ytimg.com/vi/J-2Mt7U3KN8/mqdefault.jpg</t>
  </si>
  <si>
    <t>https://www.youtube.com/watch?v=J-2Mt7U3KN8</t>
  </si>
  <si>
    <t>https://i.ytimg.com/vi/lfxro7He-Ok/mqdefault.jpg</t>
  </si>
  <si>
    <t>Live do Dexter</t>
  </si>
  <si>
    <t>https://www.youtube.com/watch?v=lfxro7He-Ok</t>
  </si>
  <si>
    <t>https://i.ytimg.com/vi/1_vyFs5pYAc/mqdefault.jpg</t>
  </si>
  <si>
    <t>https://www.youtube.com/watch?v=1_vyFs5pYAc</t>
  </si>
  <si>
    <t>https://i.ytimg.com/vi/Na7AbsrYMhA/mqdefault.jpg</t>
  </si>
  <si>
    <t>https://www.youtube.com/watch?v=Na7AbsrYMhA</t>
  </si>
  <si>
    <t>https://i.ytimg.com/vi/06pOa5vFiTc/mqdefault.jpg</t>
  </si>
  <si>
    <t>https://www.youtube.com/watch?v=06pOa5vFiTc</t>
  </si>
  <si>
    <t>https://i.ytimg.com/vi/VFow64LN5SE/mqdefault.jpg</t>
  </si>
  <si>
    <t>https://www.youtube.com/watch?v=VFow64LN5SE</t>
  </si>
  <si>
    <t>https://www.youtube.com/channel/UCLU6yeXTYNTaNOq7LUGzDcw</t>
  </si>
  <si>
    <t>https://i.ytimg.com/vi/rVgJSL29Jm8/mqdefault.jpg</t>
  </si>
  <si>
    <t>https://www.youtube.com/watch?v=rVgJSL29Jm8</t>
  </si>
  <si>
    <t>https://i.ytimg.com/vi/XSnNa2_kePQ/mqdefault.jpg</t>
  </si>
  <si>
    <t>https://www.youtube.com/watch?v=XSnNa2_kePQ</t>
  </si>
  <si>
    <t>https://i.ytimg.com/vi/PiuUdkiQqz0/mqdefault.jpg</t>
  </si>
  <si>
    <t>https://www.youtube.com/watch?v=PiuUdkiQqz0</t>
  </si>
  <si>
    <t>https://www.youtube.com/channel/UCjc9kOFgY-U5ru1PMIFkT6Q</t>
  </si>
  <si>
    <t>https://i.ytimg.com/vi/_CpAS9HQ8q4/mqdefault.jpg</t>
  </si>
  <si>
    <t>https://www.youtube.com/watch?v=_CpAS9HQ8q4</t>
  </si>
  <si>
    <t>https://i.ytimg.com/vi/GjImZzYYZTc/mqdefault.jpg</t>
  </si>
  <si>
    <t>https://www.youtube.com/watch?v=GjImZzYYZTc</t>
  </si>
  <si>
    <t>https://i.ytimg.com/vi/37khJc2Uwgg/mqdefault.jpg</t>
  </si>
  <si>
    <t>https://www.youtube.com/watch?v=37khJc2Uwgg</t>
  </si>
  <si>
    <t>https://i.ytimg.com/vi/LZ0uhHhjMGA/mqdefault.jpg</t>
  </si>
  <si>
    <t>https://www.youtube.com/watch?v=LZ0uhHhjMGA</t>
  </si>
  <si>
    <t>https://i.ytimg.com/vi/jxERzhHCbsQ/mqdefault.jpg</t>
  </si>
  <si>
    <t>https://www.youtube.com/watch?v=jxERzhHCbsQ</t>
  </si>
  <si>
    <t>https://i.ytimg.com/vi/mjEiN0eihQk/mqdefault.jpg</t>
  </si>
  <si>
    <t>https://www.youtube.com/watch?v=mjEiN0eihQk</t>
  </si>
  <si>
    <t>https://i.ytimg.com/vi/eN044QDCNlI/mqdefault.jpg</t>
  </si>
  <si>
    <t>https://www.youtube.com/watch?v=eN044QDCNlI</t>
  </si>
  <si>
    <t>Live do Molejo</t>
  </si>
  <si>
    <t>https://www.youtube.com/channel/UCddpsfEBo_m8oPN-1ZcYJVQ</t>
  </si>
  <si>
    <t>Live do Léo Magalhães</t>
  </si>
  <si>
    <t>https://www.youtube.com/channel/UCzsDj1kdtmTg6PYSXlthIIA</t>
  </si>
  <si>
    <t>https://i.ytimg.com/vi/mG04IbPZpRU/mqdefault.jpg</t>
  </si>
  <si>
    <t>https://www.youtube.com/watch?v=mG04IbPZpRU</t>
  </si>
  <si>
    <t>https://i.ytimg.com/vi/JHwNbRRBiMA/mqdefault.jpg</t>
  </si>
  <si>
    <t>https://www.youtube.com/watch?v=JHwNbRRBiMA</t>
  </si>
  <si>
    <t>https://i.ytimg.com/vi/HuuJTyv1myk/mqdefault.jpg</t>
  </si>
  <si>
    <t>https://www.youtube.com/watch?v=HuuJTyv1myk</t>
  </si>
  <si>
    <t>https://i.ytimg.com/vi/ws9Qx1Whfi4/mqdefault.jpg</t>
  </si>
  <si>
    <t>https://www.youtube.com/watch?v=ws9Qx1Whfi4</t>
  </si>
  <si>
    <t>https://i.ytimg.com/vi/NcckVBmUe7I/mqdefault.jpg</t>
  </si>
  <si>
    <t>https://www.youtube.com/watch?v=NcckVBmUe7I</t>
  </si>
  <si>
    <t>https://i.ytimg.com/vi/J1rNfMY2scA/mqdefault.jpg</t>
  </si>
  <si>
    <t>https://www.youtube.com/watch?v=J1rNfMY2scA</t>
  </si>
  <si>
    <t>https://i.ytimg.com/vi/hgn4MwwV12I/mqdefault.jpg</t>
  </si>
  <si>
    <t>#OsMenotti - Live Memórias</t>
  </si>
  <si>
    <t>hgn4MwwV12I</t>
  </si>
  <si>
    <t>https://www.youtube.com/watch?v=hgn4MwwV12I</t>
  </si>
  <si>
    <t>https://i.ytimg.com/vi/KMsKxyWaLn8/mqdefault.jpg</t>
  </si>
  <si>
    <t>Gusttavo Lima - Live Embaixador In Casa | #FiqueEmCasa e Cante #Comigo</t>
  </si>
  <si>
    <t>KMsKxyWaLn8</t>
  </si>
  <si>
    <t>https://www.youtube.com/watch?v=KMsKxyWaLn8</t>
  </si>
  <si>
    <t>https://i.ytimg.com/vi/5DAXlg0dh7w/mqdefault.jpg</t>
  </si>
  <si>
    <t>#OriginalNaLivedoFerrugem - #FiqueEmCasa #Comigo</t>
  </si>
  <si>
    <t>5DAXlg0dh7w</t>
  </si>
  <si>
    <t>https://www.youtube.com/watch?v=5DAXlg0dh7w</t>
  </si>
  <si>
    <t>https://i.ytimg.com/vi/UTgcHDZUARs/mqdefault.jpg</t>
  </si>
  <si>
    <t>Claudia Leitte Live Saudade | #FiqueEmCasa e cante #Comigo</t>
  </si>
  <si>
    <t>UTgcHDZUARs</t>
  </si>
  <si>
    <t>https://www.youtube.com/watch?v=UTgcHDZUARs</t>
  </si>
  <si>
    <t>https://scontent-gig2-1.cdninstagram.com/v/t51.2885-15/e35/96732953_293952024940719_418688722783321639_n.jpg?_nc_ht=scontent-gig2-1.cdninstagram.com&amp;_nc_cat=103&amp;_nc_ohc=xTRSNEjnPPEAX-EnHkm&amp;oh=9043fe1b04898346fc6293b55914e081&amp;oe=5EC974FC</t>
  </si>
  <si>
    <t>https://i.ytimg.com/vi/SM1stJnhX0w/mqdefault.jpg</t>
  </si>
  <si>
    <t>Maiara e Maraisa - Live #AquiEmCasaDois</t>
  </si>
  <si>
    <t>SM1stJnhX0w</t>
  </si>
  <si>
    <t>https://www.youtube.com/watch?v=SM1stJnhX0w</t>
  </si>
  <si>
    <t>https://i.ytimg.com/vi/tE05dY1IVwY/mqdefault.jpg</t>
  </si>
  <si>
    <t>https://www.youtube.com/watch?v=tE05dY1IVwY</t>
  </si>
  <si>
    <t>https://instagram.fbhz1-1.fna.fbcdn.net/v/t51.2885-15/sh0.08/e35/p640x640/94606360_1452180444943284_2013493318484988321_n.jpg?_nc_ht=instagram.fbhz1-1.fna.fbcdn.net&amp;_nc_cat=100&amp;_nc_ohc=PXZtpB2x2KAAX9ZIaRh&amp;oh=5e34514139b0c00cea384e804736913c&amp;oe=5EF3A1E7</t>
  </si>
  <si>
    <t>https://www.youtube.com/channel/UCPNfKdzR9PbXo8LXsK6Bnzw</t>
  </si>
  <si>
    <t>https://i.ytimg.com/vi/uQEH1EMsxl4/mqdefault.jpg</t>
  </si>
  <si>
    <t>https://www.youtube.com/watch?v=uQEH1EMsxl4</t>
  </si>
  <si>
    <t>https://i.ytimg.com/vi/whAocGPR7Xg/mqdefault.jpg</t>
  </si>
  <si>
    <t>https://www.youtube.com/watch?v=whAocGPR7Xg</t>
  </si>
  <si>
    <t>https://i.ytimg.com/vi/j_-cQ2wwscI/mqdefault.jpg</t>
  </si>
  <si>
    <t>https://www.youtube.com/watch?v=j_-cQ2wwscI</t>
  </si>
  <si>
    <t>https://www.youtube.com/watch?v=Lwu_RhmPRRM</t>
  </si>
  <si>
    <t>https://i.ytimg.com/vi/VIeWRBLSeIc/mqdefault.jpg</t>
  </si>
  <si>
    <t>https://www.youtube.com/watch?v=VIeWRBLSeIc</t>
  </si>
  <si>
    <t>https://www.youtube.com/channel/UCcZ4qg6yKcNAA7-5VoGkulw</t>
  </si>
  <si>
    <t>https://www.youtube.com/channel/UCNa-Tg8iWih5ybSnmm3ZbTw</t>
  </si>
  <si>
    <t>https://i.ytimg.com/vi/9DbCWBJfbqE/mqdefault.jpg</t>
  </si>
  <si>
    <t>https://www.youtube.com/watch?v=9DbCWBJfbqE</t>
  </si>
  <si>
    <t>https://i.ytimg.com/vi/5B4XfedFUbY/mqdefault.jpg</t>
  </si>
  <si>
    <t>https://www.youtube.com/watch?v=5B4XfedFUbY</t>
  </si>
  <si>
    <t>https://i.ytimg.com/vi/QY0l90LcadE/mqdefault.jpg</t>
  </si>
  <si>
    <t>https://www.youtube.com/watch?v=QY0l90LcadE</t>
  </si>
  <si>
    <t>https://i.ytimg.com/vi/ysWXjD4dOmk/mqdefault.jpg</t>
  </si>
  <si>
    <t>https://www.youtube.com/watch?v=ysWXjD4dOmk</t>
  </si>
  <si>
    <t>https://i.ytimg.com/vi/0Xrv05w6zwg/mqdefault.jpg</t>
  </si>
  <si>
    <t>https://www.youtube.com/watch?v=0Xrv05w6zwg</t>
  </si>
  <si>
    <t>Live do Forró do Skenta</t>
  </si>
  <si>
    <t>https://www.youtube.com/channel/UCRjtHLa-cFdpmq_Wzcy94gw</t>
  </si>
  <si>
    <t>https://www.youtube.com/channel/UCzD1GghT9JFN8jiC0BY_5_Q</t>
  </si>
  <si>
    <t>https://www.youtube.com/channel/UCLqZzaa5SXDJL0LpQFGiOjg</t>
  </si>
  <si>
    <t>https://i.ytimg.com/vi/Ne-3exNnUhA/mqdefault.jpg</t>
  </si>
  <si>
    <t>https://www.youtube.com/watch?v=Ne-3exNnUhA</t>
  </si>
  <si>
    <t>https://i.ytimg.com/vi/XbR2bGzCvLg/mqdefault.jpg</t>
  </si>
  <si>
    <t>https://www.youtube.com/watch?v=XbR2bGzCvLg</t>
  </si>
  <si>
    <t>https://i.ytimg.com/vi/KhAaNMb8KOo/mqdefault.jpg</t>
  </si>
  <si>
    <t>https://www.youtube.com/watch?v=KhAaNMb8KOo</t>
  </si>
  <si>
    <t>https://i.ytimg.com/vi/7M3JkCmbhpA/mqdefault.jpg</t>
  </si>
  <si>
    <t>https://www.youtube.com/watch?v=7M3JkCmbhpA</t>
  </si>
  <si>
    <t>https://i.ytimg.com/vi/ynjV8Bqonr0/mqdefault.jpg</t>
  </si>
  <si>
    <t>https://www.youtube.com/watch?v=ynjV8Bqonr0</t>
  </si>
  <si>
    <t>Live do Além da Loucura ADL</t>
  </si>
  <si>
    <t>https://www.youtube.com/channel/UCRRxoPYSUyYMFFAoWVW0GiA</t>
  </si>
  <si>
    <t>https://www.youtube.com/channel/UCZrJ9d4oyjRSVReMN2aBHWg</t>
  </si>
  <si>
    <t>https://www.youtube.com/channel/UCfG0o17SqRg8qAjlpTdxZag</t>
  </si>
  <si>
    <t>https://i.ytimg.com/vi/pT5_q_d1CVc/mqdefault.jpg</t>
  </si>
  <si>
    <t>https://www.youtube.com/watch?v=pT5_q_d1CVc</t>
  </si>
  <si>
    <t>https://www.youtube.com/channel/UCmRkuNc6evsLa3JKX2IVHvg</t>
  </si>
  <si>
    <t>Live do Daniel Boaventura</t>
  </si>
  <si>
    <t>https://www.youtube.com/channel/UC9EeZcCNDTiU8_rWv0ebjWQ</t>
  </si>
  <si>
    <t>https://i.ytimg.com/vi/Y54uVXX1VMI/mqdefault.jpg</t>
  </si>
  <si>
    <t>https://www.youtube.com/watch?v=Y54uVXX1VMI</t>
  </si>
  <si>
    <t>https://i.ytimg.com/vi/1QgXynBnI1Y/mqdefault.jpg</t>
  </si>
  <si>
    <t>https://www.youtube.com/watch?v=1QgXynBnI1Y</t>
  </si>
  <si>
    <t>https://i.ytimg.com/vi/H_-Yhq4ydS4/mqdefault.jpg</t>
  </si>
  <si>
    <t>https://www.youtube.com/watch?v=H_-Yhq4ydS4</t>
  </si>
  <si>
    <t>https://www.youtube.com/channel/UCqjjyPUghDSSKFBABM_CXMw</t>
  </si>
  <si>
    <t>https://i.ytimg.com/vi/1-Hyevs2aos/mqdefault.jpg</t>
  </si>
  <si>
    <t>https://www.youtube.com/watch?v=1-Hyevs2aos</t>
  </si>
  <si>
    <t>https://i.ytimg.com/vi/6Gh6byu4OME/mqdefault.jpg</t>
  </si>
  <si>
    <t>Live da Joanna</t>
  </si>
  <si>
    <t>https://www.youtube.com/watch?v=6Gh6byu4OME</t>
  </si>
  <si>
    <t>https://www.youtube.com/channel/UC4Prl7UQx5i5PgRUh-O5XBg</t>
  </si>
  <si>
    <t>https://i.ytimg.com/vi/vBqNBKtjo84/mqdefault.jpg</t>
  </si>
  <si>
    <t>https://www.youtube.com/watch?v=vBqNBKtjo84</t>
  </si>
  <si>
    <t>Live do Gaab</t>
  </si>
  <si>
    <t>https://www.youtube.com/channel/UCmST1cfhXXy1KP4KGVJX_5A</t>
  </si>
  <si>
    <t>https://www.youtube.com/watch?v=z94O-6aIo9Q</t>
  </si>
  <si>
    <t>Live da Nadila</t>
  </si>
  <si>
    <t>https://www.youtube.com/channel/UCrM-ZLjQ7Xocm0ayolZHWYQ</t>
  </si>
  <si>
    <t>https://i.ytimg.com/vi/s8e0DRSX68w/mqdefault.jpg</t>
  </si>
  <si>
    <t>https://www.youtube.com/watch?v=s8e0DRSX68w</t>
  </si>
  <si>
    <t>https://i.ytimg.com/vi/k93DR6E0rS0/mqdefault.jpg</t>
  </si>
  <si>
    <t>https://www.youtube.com/watch?v=k93DR6E0rS0</t>
  </si>
  <si>
    <t>Live do Tchê Garotos</t>
  </si>
  <si>
    <t>https://www.youtube.com/channel/UCUcFmoalxP39r6mdaoUQm_Q</t>
  </si>
  <si>
    <t>https://i.ytimg.com/vi/oJNbBJ5w9NY/mqdefault.jpg</t>
  </si>
  <si>
    <t>https://www.youtube.com/watch?v=oJNbBJ5w9NY</t>
  </si>
  <si>
    <t>https://i.ytimg.com/vi/_ieBUfIR-hQ/mqdefault.jpg</t>
  </si>
  <si>
    <t>https://www.youtube.com/watch?v=_ieBUfIR-hQ</t>
  </si>
  <si>
    <t>https://www.youtube.com/channel/UC7ubOQOS87tlO902Tt3cK5A</t>
  </si>
  <si>
    <t>https://i.ytimg.com/vi/M8-49EaVE00/mqdefault.jpg</t>
  </si>
  <si>
    <t>https://www.youtube.com/watch?v=M8-49EaVE00</t>
  </si>
  <si>
    <t>https://www.youtube.com/channel/UCnEJYGEXs33Zaomfdgc050Q</t>
  </si>
  <si>
    <t>https://i.ytimg.com/vi/rI8s2R4Q6Sw/mqdefault.jpg</t>
  </si>
  <si>
    <t>https://www.youtube.com/watch?v=rI8s2R4Q6Sw</t>
  </si>
  <si>
    <t>https://i.ytimg.com/vi/DeiPO34HT38/mqdefault.jpg</t>
  </si>
  <si>
    <t>https://www.youtube.com/watch?v=DeiPO34HT38</t>
  </si>
  <si>
    <t>https://i.ytimg.com/vi/vUIyVX0leow/mqdefault.jpg</t>
  </si>
  <si>
    <t>https://www.youtube.com/watch?v=vUIyVX0leow</t>
  </si>
  <si>
    <t>https://i.ytimg.com/vi/7vpFKtjy_JA/mqdefault.jpg</t>
  </si>
  <si>
    <t>https://www.youtube.com/watch?v=7vpFKtjy_JA</t>
  </si>
  <si>
    <t>https://www.youtube.com/channel/UCJ6nMHaJPZvsJ-HmUmj1SeA</t>
  </si>
  <si>
    <t>https://i.ytimg.com/vi/IFVyIhzkscM/mqdefault.jpg</t>
  </si>
  <si>
    <t>Live do Zé Felipe e Miguel</t>
  </si>
  <si>
    <t>https://www.youtube.com/watch?v=IFVyIhzkscM</t>
  </si>
  <si>
    <t>https://i.ytimg.com/vi/gYpJDrnvjI0/mqdefault.jpg</t>
  </si>
  <si>
    <t>https://www.youtube.com/watch?v=gYpJDrnvjI0</t>
  </si>
  <si>
    <t>Live do Iohannes</t>
  </si>
  <si>
    <t>https://www.youtube.com/channel/UC7YWcjmcAb722yZdwlzQHxA</t>
  </si>
  <si>
    <t>https://i.ytimg.com/vi/fAdIyzwofss/mqdefault.jpg</t>
  </si>
  <si>
    <t>https://www.youtube.com/watch?v=fAdIyzwofss</t>
  </si>
  <si>
    <t>https://i.ytimg.com/vi/joJf2wIhhOQ/mqdefault.jpg</t>
  </si>
  <si>
    <t>https://www.youtube.com/watch?v=joJf2wIhhOQ</t>
  </si>
  <si>
    <t>https://i.ytimg.com/vi/qLf40Y0Ssl4/mqdefault.jpg</t>
  </si>
  <si>
    <t>https://www.youtube.com/watch?v=qLf40Y0Ssl4</t>
  </si>
  <si>
    <t>https://i.ytimg.com/vi/DzHB0ztzNiY/mqdefault.jpg</t>
  </si>
  <si>
    <t>https://www.youtube.com/watch?v=DzHB0ztzNiY</t>
  </si>
  <si>
    <t>https://i.ytimg.com/vi/L_RWwtvmi_g/mqdefault.jpg</t>
  </si>
  <si>
    <t>https://www.youtube.com/watch?v=L_RWwtvmi_g</t>
  </si>
  <si>
    <t>https://www.youtube.com/channel/Cthu_3fLOljEZguJA8scX_w</t>
  </si>
  <si>
    <t>Live do Jorge Vercillo</t>
  </si>
  <si>
    <t>https://www.youtube.com/channel/UCzZ1twZqCiQcZCGW1_uT71g</t>
  </si>
  <si>
    <t>https://i.ytimg.com/vi/ripQ09aFEdw/mqdefault.jpg</t>
  </si>
  <si>
    <t>https://www.youtube.com/watch?v=ripQ09aFEdw</t>
  </si>
  <si>
    <t>https://i.ytimg.com/vi/mnZdinznPxM/mqdefault.jpg</t>
  </si>
  <si>
    <t>https://www.youtube.com/watch?v=mnZdinznPxM</t>
  </si>
  <si>
    <t>https://i.ytimg.com/vi/rwy77EXjGIE/mqdefault.jpg</t>
  </si>
  <si>
    <t>Live Aldair Playboy - #EmCasaComOPlayboy</t>
  </si>
  <si>
    <t>rwy77EXjGIE</t>
  </si>
  <si>
    <t>https://www.youtube.com/watch?v=rwy77EXjGIE</t>
  </si>
  <si>
    <t>https://i.ytimg.com/vi/ov8o_KZ8UVw/mqdefault.jpg</t>
  </si>
  <si>
    <t>https://www.youtube.com/watch?v=ov8o_KZ8UVw</t>
  </si>
  <si>
    <t>https://i.ytimg.com/vi/o9GFRAeXE3k/mqdefault.jpg</t>
  </si>
  <si>
    <t>https://www.youtube.com/watch?v=o9GFRAeXE3k</t>
  </si>
  <si>
    <t>https://i.ytimg.com/vi/0xOKPeYXOc4/mqdefault.jpg</t>
  </si>
  <si>
    <t>https://www.youtube.com/watch?v=0xOKPeYXOc4</t>
  </si>
  <si>
    <t>https://i.ytimg.com/vi/TxSh5twGhvo/mqdefault.jpg</t>
  </si>
  <si>
    <t>https://www.youtube.com/watch?v=TxSh5twGhvo</t>
  </si>
  <si>
    <t>https://i.ytimg.com/vi/ij8xqjs7wng/mqdefault.jpg</t>
  </si>
  <si>
    <t>https://www.youtube.com/watch?v=ij8xqjs7wng</t>
  </si>
  <si>
    <t>https://www.youtube.com/channel/UC2X-TtOqS2udzAN6mB3-bKw</t>
  </si>
  <si>
    <t>https://i.ytimg.com/vi/6_Rg-lruG2A/mqdefault.jpg</t>
  </si>
  <si>
    <t>https://www.youtube.com/watch?v=6_Rg-lruG2A</t>
  </si>
  <si>
    <t>https://i.ytimg.com/vi/Qy1xvlcWq58/mqdefault.jpg</t>
  </si>
  <si>
    <t>https://www.youtube.com/watch?v=Qy1xvlcWq58</t>
  </si>
  <si>
    <t>https://i.ytimg.com/vi/N8Z5LTC2NrI/mqdefault.jpg</t>
  </si>
  <si>
    <t>Live Marcello Teodoro</t>
  </si>
  <si>
    <t>https://www.youtube.com/watch?v=N8Z5LTC2NrI</t>
  </si>
  <si>
    <t>https://www.youtube.com/channel/UCkbzjlRH6LlP23iLSs-jmcA</t>
  </si>
  <si>
    <t>https://i.ytimg.com/vi/Cl8JcWNp6p8/mqdefault.jpg</t>
  </si>
  <si>
    <t>https://www.youtube.com/watch?v=Cl8JcWNp6p8</t>
  </si>
  <si>
    <t>Live Bonde das Maravilhas</t>
  </si>
  <si>
    <t>https://www.youtube.com/channel/UCf2AzZqbAcgdJ8pJVZMGGRA</t>
  </si>
  <si>
    <t>Live Eder Miguel</t>
  </si>
  <si>
    <t>https://www.youtube.com/channel/UC7cn6Anu9ONX1lntK2paAJQ</t>
  </si>
  <si>
    <t>https://i.ytimg.com/vi/kvzveiaBHaU/mqdefault.jpg</t>
  </si>
  <si>
    <t>https://www.youtube.com/watch?v=kvzveiaBHaU</t>
  </si>
  <si>
    <t>https://i.ytimg.com/vi/Vl5JQalZFMk/mqdefault.jpg</t>
  </si>
  <si>
    <t>https://www.youtube.com/watch?v=Vl5JQalZFMk</t>
  </si>
  <si>
    <t>https://i.ytimg.com/vi/tvqUvW2ghxw/mqdefault.jpg</t>
  </si>
  <si>
    <t>https://www.youtube.com/watch?v=tvqUvW2ghxw</t>
  </si>
  <si>
    <t>https://i.ytimg.com/vi/ONmCl1cGH_k/mqdefault.jpg</t>
  </si>
  <si>
    <t>https://www.youtube.com/watch?v=ONmCl1cGH_k</t>
  </si>
  <si>
    <t>https://i.ytimg.com/vi/ph2yjHUyJEc/mqdefault.jpg</t>
  </si>
  <si>
    <t>https://www.youtube.com/watch?v=ph2yjHUyJEc</t>
  </si>
  <si>
    <t>https://i.ytimg.com/vi/rROmllAnXrw/mqdefault.jpg</t>
  </si>
  <si>
    <t>https://www.youtube.com/watch?v=rROmllAnXrw</t>
  </si>
  <si>
    <t>https://i.ytimg.com/vi/DNbAhqQn_QY/mqdefault.jpg</t>
  </si>
  <si>
    <t>https://www.youtube.com/watch?v=DNbAhqQn_QY</t>
  </si>
  <si>
    <t>https://i.ytimg.com/vi/XXvi4iFwlfQ/mqdefault.jpg</t>
  </si>
  <si>
    <t>https://www.youtube.com/watch?v=XXvi4iFwlfQ</t>
  </si>
  <si>
    <t>https://www.youtube.com/channel/UC0lVfCNuEmnV7QmkT-3v-Pw</t>
  </si>
  <si>
    <t>https://www.youtube.com/channel/UCJ53-i88ymgy7RDBPpb4PEg</t>
  </si>
  <si>
    <t>https://i.ytimg.com/vi/Or8UXxqGe0s/mqdefault.jpg</t>
  </si>
  <si>
    <t>https://www.youtube.com/watch?v=Or8UXxqGe0s</t>
  </si>
  <si>
    <t>https://i.ytimg.com/vi/lo5ENqVsL_Q/mqdefault.jpg</t>
  </si>
  <si>
    <t>https://www.youtube.com/watch?v=lo5ENqVsL_Q</t>
  </si>
  <si>
    <t>https://i.ytimg.com/vi/xQkMCRrg9YQ/mqdefault.jpg</t>
  </si>
  <si>
    <t>https://www.youtube.com/watch?v=xQkMCRrg9YQ</t>
  </si>
  <si>
    <t>Live George Henrique e Rodrigo</t>
  </si>
  <si>
    <t>https://www.youtube.com/channel/UCVT7qVXAgmeSMt5YFL7sLug</t>
  </si>
  <si>
    <t>https://i.ytimg.com/vi/wVPds4fWPEc/mqdefault.jpg</t>
  </si>
  <si>
    <t>https://www.youtube.com/watch?v=wVPds4fWPEc</t>
  </si>
  <si>
    <t>https://i.ytimg.com/vi/-iSrfzhf0rQ/mqdefault.jpg</t>
  </si>
  <si>
    <t>https://www.youtube.com/watch?v=-iSrfzhf0rQ</t>
  </si>
  <si>
    <t>https://i.ytimg.com/vi/tg-JCOboatk/mqdefault.jpg</t>
  </si>
  <si>
    <t>https://www.youtube.com/watch?v=tg-JCOboatk</t>
  </si>
  <si>
    <t>https://i.ytimg.com/vi/AKwpOhcuCQs/mqdefault.jpg</t>
  </si>
  <si>
    <t>https://www.youtube.com/watch?v=AKwpOhcuCQs</t>
  </si>
  <si>
    <t>https://i.ytimg.com/vi/FpoXq0CPlaE/mqdefault.jpg</t>
  </si>
  <si>
    <t>https://www.youtube.com/watch?v=FpoXq0CPlaE</t>
  </si>
  <si>
    <t>https://i.ytimg.com/vi/fatY6ThUKw0/mqdefault.jpg</t>
  </si>
  <si>
    <t>https://www.youtube.com/watch?v=fatY6ThUKw0</t>
  </si>
  <si>
    <t>https://i.ytimg.com/vi/F3ZDv35uCMk/mqdefault.jpg</t>
  </si>
  <si>
    <t>https://www.youtube.com/watch?v=F3ZDv35uCMk</t>
  </si>
  <si>
    <t>Live Mr. Dan</t>
  </si>
  <si>
    <t>https://www.youtube.com/channel/UC9aDJVaswezPzRWow4Dc86w</t>
  </si>
  <si>
    <t>Live Rappin' Hood</t>
  </si>
  <si>
    <t>https://www.youtube.com/channel/UCSsD_TWCiKkubD13ElQUHSA</t>
  </si>
  <si>
    <t>https://i.ytimg.com/vi/JnK4UcU4tGM/mqdefault.jpg</t>
  </si>
  <si>
    <t>https://www.youtube.com/watch?v=JnK4UcU4tGM</t>
  </si>
  <si>
    <t>Live Roberta Sá</t>
  </si>
  <si>
    <t>https://www.youtube.com/channel/UC1LO2jasyVhtWsOWWgJABSQ</t>
  </si>
  <si>
    <t>https://i.ytimg.com/vi/9eiQKGTHID8/mqdefault.jpg</t>
  </si>
  <si>
    <t>https://www.youtube.com/watch?v=9eiQKGTHID8</t>
  </si>
  <si>
    <t>https://i.ytimg.com/vi/DzwNc7zqNv4/mqdefault.jpg</t>
  </si>
  <si>
    <t>https://www.youtube.com/watch?v=DzwNc7zqNv4</t>
  </si>
  <si>
    <t>https://i.ytimg.com/vi/xiIT_iejo5I/mqdefault.jpg</t>
  </si>
  <si>
    <t>https://www.youtube.com/watch?v=xiIT_iejo5I</t>
  </si>
  <si>
    <t>https://www.youtube.com/channel/UCWdd-XE5bcFcp3adUKpFrSA</t>
  </si>
  <si>
    <t>https://i.ytimg.com/vi/JxYUCmQ-BqM/mqdefault.jpg</t>
  </si>
  <si>
    <t>https://www.youtube.com/watch?v=JxYUCmQ-BqM</t>
  </si>
  <si>
    <t>https://i.ytimg.com/vi/Ns-0_0IzAgc/mqdefault.jpg</t>
  </si>
  <si>
    <t>https://www.youtube.com/watch?v=Ns-0_0IzAgc</t>
  </si>
  <si>
    <t>https://www.youtube.com/channel/UCJhVm0lzagd9GqJzMIy7Wbg</t>
  </si>
  <si>
    <t>https://i.ytimg.com/vi/k6g7tXQX-EE/mqdefault.jpg</t>
  </si>
  <si>
    <t>https://www.youtube.com/watch?v=k6g7tXQX-EE</t>
  </si>
  <si>
    <t>https://i.ytimg.com/vi/u7pYIu36wIE/mqdefault.jpg</t>
  </si>
  <si>
    <t>https://www.youtube.com/watch?v=u7pYIu36wIE</t>
  </si>
  <si>
    <t>https://i.ytimg.com/vi/DgA3pjxC_sc/mqdefault.jpg</t>
  </si>
  <si>
    <t>https://www.youtube.com/watch?v=DgA3pjxC_sc</t>
  </si>
  <si>
    <t>https://i.ytimg.com/vi/u3Qzm3uSxlc/mqdefault.jpg</t>
  </si>
  <si>
    <t>https://www.youtube.com/watch?v=u3Qzm3uSxlc</t>
  </si>
  <si>
    <t>https://i.ytimg.com/vi/s8aonHnL66o/mqdefault.jpg</t>
  </si>
  <si>
    <t>Live Make U Sweat</t>
  </si>
  <si>
    <t>https://www.youtube.com/watch?v=s8aonHnL66o</t>
  </si>
  <si>
    <t>Live Chapeleiro</t>
  </si>
  <si>
    <t>https://www.youtube.com/channel/UCGGBiA_-K-ApOCsYEE0aK2g</t>
  </si>
  <si>
    <t>https://i.ytimg.com/vi/dWypmpcfKE8/mqdefault.jpg</t>
  </si>
  <si>
    <t>https://www.youtube.com/watch?v=dWypmpcfKE8</t>
  </si>
  <si>
    <t>https://i.ytimg.com/vi/qq5NTEfMCE0/mqdefault.jpg</t>
  </si>
  <si>
    <t>https://www.youtube.com/watch?v=qq5NTEfMCE0</t>
  </si>
  <si>
    <t>Live Leo Middea</t>
  </si>
  <si>
    <t>Live Marina Lima</t>
  </si>
  <si>
    <t>https://i.ytimg.com/vi/-ilOX3InA8Y/mqdefault.jpg</t>
  </si>
  <si>
    <t>https://www.youtube.com/watch?v=-ilOX3InA8Y</t>
  </si>
  <si>
    <t>https://i.ytimg.com/vi/R-GSWtAgVb8/mqdefault.jpg</t>
  </si>
  <si>
    <t>https://www.youtube.com/watch?v=R-GSWtAgVb8</t>
  </si>
  <si>
    <t>https://i.ytimg.com/vi/sfeu33pbAcE/mqdefault.jpg</t>
  </si>
  <si>
    <t>https://www.youtube.com/watch?v=sfeu33pbAcE</t>
  </si>
  <si>
    <t>https://i.ytimg.com/vi/r0M7h_JhG_M/mqdefault.jpg</t>
  </si>
  <si>
    <t>Live Di Propósito</t>
  </si>
  <si>
    <t>https://www.youtube.com/watch?v=r0M7h_JhG_M</t>
  </si>
  <si>
    <t>https://i.ytimg.com/vi/ExPxVIuwHX8/mqdefault.jpg</t>
  </si>
  <si>
    <t>https://www.youtube.com/watch?v=ExPxVIuwHX8</t>
  </si>
  <si>
    <t>https://i.ytimg.com/vi/ohv0m2azTgQ/mqdefault.jpg</t>
  </si>
  <si>
    <t>https://www.youtube.com/watch?v=ohv0m2azTgQ</t>
  </si>
  <si>
    <t>https://i.ytimg.com/vi/gO-ESPegX0Q/mqdefault.jpg</t>
  </si>
  <si>
    <t>https://www.youtube.com/watch?v=gO-ESPegX0Q</t>
  </si>
  <si>
    <t>https://i.ytimg.com/vi/XCD3pBfr3A0/mqdefault.jpg</t>
  </si>
  <si>
    <t>https://www.youtube.com/watch?v=XCD3pBfr3A0</t>
  </si>
  <si>
    <t>Live Teresa Cristina</t>
  </si>
  <si>
    <t>https://www.youtube.com/channel/UCrs_t3HCEvhynFElI2fY1Fw</t>
  </si>
  <si>
    <t>Live Simone</t>
  </si>
  <si>
    <t>https://www.youtube.com/channel/UCjBxg0lL67R8ka8Lq-hZb4w</t>
  </si>
  <si>
    <t>https://www.youtube.com/watch?v=2fFnW6L6w9w</t>
  </si>
  <si>
    <t>https://i.ytimg.com/vi/CqY1zzELUQA/mqdefault.jpg</t>
  </si>
  <si>
    <t>https://www.youtube.com/watch?v=CqY1zzELUQA</t>
  </si>
  <si>
    <t>https://i.ytimg.com/vi/zHx3N3njjvo/mqdefault.jpg</t>
  </si>
  <si>
    <t>https://www.youtube.com/watch?v=zHx3N3njjvo</t>
  </si>
  <si>
    <t>https://www.youtube.com/channel/UCtrgDikviQ9kW4hWu6Rfi-w</t>
  </si>
  <si>
    <t>https://i.ytimg.com/vi/tWFyeJ1gE80/mqdefault.jpg</t>
  </si>
  <si>
    <t>https://www.youtube.com/watch?v=tWFyeJ1gE80</t>
  </si>
  <si>
    <t>https://i.ytimg.com/vi/40yzokXoqA8/mqdefault.jpg</t>
  </si>
  <si>
    <t>https://www.youtube.com/watch?v=40yzokXoqA8</t>
  </si>
  <si>
    <t>https://i.ytimg.com/vi/DJ-E-BmyVFY/mqdefault.jpg</t>
  </si>
  <si>
    <t>https://www.youtube.com/watch?v=DJ-E-BmyVFY</t>
  </si>
  <si>
    <t>https://i.ytimg.com/vi/yntTx5aE9Rc/mqdefault.jpg</t>
  </si>
  <si>
    <t>https://www.youtube.com/watch?v=yntTx5aE9Rc</t>
  </si>
  <si>
    <t>https://i.ytimg.com/vi/eN_cacNZkOc/mqdefault.jpg</t>
  </si>
  <si>
    <t>https://www.youtube.com/watch?v=eN_cacNZkOc</t>
  </si>
  <si>
    <t>https://i.ytimg.com/vi/3urZxxDmRwE/mqdefault.jpg</t>
  </si>
  <si>
    <t>https://www.youtube.com/watch?v=3urZxxDmRwE</t>
  </si>
  <si>
    <t>https://i.ytimg.com/vi/wDI6KZ2as6g/mqdefault.jpg</t>
  </si>
  <si>
    <t>https://www.youtube.com/watch?v=wDI6KZ2as6g</t>
  </si>
  <si>
    <t>https://i.ytimg.com/vi/XIhQh8WPH_w/mqdefault.jpg</t>
  </si>
  <si>
    <t>https://www.youtube.com/watch?v=XIhQh8WPH_w</t>
  </si>
  <si>
    <t>https://i.ytimg.com/vi/piHqH0VnWws/mqdefault.jpg</t>
  </si>
  <si>
    <t>https://www.youtube.com/watch?v=piHqH0VnWws</t>
  </si>
  <si>
    <t>https://i.ytimg.com/vi/QTq_Po3VlUQ/mqdefault.jpg</t>
  </si>
  <si>
    <t>https://www.youtube.com/watch?v=QTq_Po3VlUQ</t>
  </si>
  <si>
    <t>Live Gabriel o Pensador</t>
  </si>
  <si>
    <t>https://www.youtube.com/channel/UCZqpSRUzFlmVbih3anZXQaQ</t>
  </si>
  <si>
    <t>https://i.ytimg.com/vi/iqiZ_BY7ZJs/mqdefault.jpg</t>
  </si>
  <si>
    <t>https://www.youtube.com/watch?v=iqiZ_BY7ZJs</t>
  </si>
  <si>
    <t>Live Martin Garrix</t>
  </si>
  <si>
    <t>https://www.youtube.com/channel/UC5H_KXkPbEsGs0tFt8R35mA</t>
  </si>
  <si>
    <t>Live Cidade Negra</t>
  </si>
  <si>
    <t>Live Kim Catedral</t>
  </si>
  <si>
    <t>https://i.ytimg.com/vi/-CzVbD2NS7I/mqdefault.jpg</t>
  </si>
  <si>
    <t>https://www.youtube.com/watch?v=-CzVbD2NS7I</t>
  </si>
  <si>
    <t>Live Delacruz</t>
  </si>
  <si>
    <t>https://www.youtube.com/watch?v=Od_nvx0hsag</t>
  </si>
  <si>
    <t>https://www.youtube.com/watch?v=KXJo36Y8dXk</t>
  </si>
  <si>
    <t>Live Natiruts</t>
  </si>
  <si>
    <t>https://www.youtube.com/channel/UCvnl2_zQCEzGzjRzsityDYQ</t>
  </si>
  <si>
    <t>https://i.ytimg.com/vi/AOWKwnmcIsM/mqdefault.jpg</t>
  </si>
  <si>
    <t>https://www.youtube.com/watch?v=AOWKwnmcIsM</t>
  </si>
  <si>
    <t>Live Amigos Sertanejos</t>
  </si>
  <si>
    <t>https://www.youtube.com/channel/UCEO56ZVeOWHoQTdKCqO54dA</t>
  </si>
  <si>
    <t>https://i.ytimg.com/vi/hG93XWngDGg/mqdefault.jpg</t>
  </si>
  <si>
    <t>https://www.youtube.com/watch?v=hG93XWngDGg</t>
  </si>
  <si>
    <t>https://i.ytimg.com/vi/VhwpmTqDSs0/mqdefault.jpg</t>
  </si>
  <si>
    <t>https://www.youtube.com/watch?v=VhwpmTqDSs0</t>
  </si>
  <si>
    <t>Live Alexandre Peixe</t>
  </si>
  <si>
    <t>https://www.youtube.com/channel/UCdZyqMRBYfVBJS5ZU4oQOig</t>
  </si>
  <si>
    <t>https://i.ytimg.com/vi/WYoeSL1BWn4/mqdefault.jpg</t>
  </si>
  <si>
    <t>https://www.youtube.com/watch?v=WYoeSL1BWn4</t>
  </si>
  <si>
    <t>https://i.ytimg.com/vi/_n5NbGj6plU/mqdefault.jpg</t>
  </si>
  <si>
    <t>https://www.youtube.com/watch?v=_n5NbGj6plU</t>
  </si>
  <si>
    <t>Live Seu Roque</t>
  </si>
  <si>
    <t>https://i.ytimg.com/vi/isR14nN7zwg/mqdefault.jpg</t>
  </si>
  <si>
    <t>https://www.youtube.com/watch?v=isR14nN7zwg</t>
  </si>
  <si>
    <t>Live Realidade Cruel</t>
  </si>
  <si>
    <t>https://www.youtube.com/channel/UC7h4lER1Z3afXTW7F1NPXww</t>
  </si>
  <si>
    <t>Live Paulinho Moska</t>
  </si>
  <si>
    <t>https://www.youtube.com/channel/UCFH2pCrdmO-9jHFRuDaWfJA</t>
  </si>
  <si>
    <t>https://i.ytimg.com/vi/IBgNyMW9e2o/mqdefault.jpg</t>
  </si>
  <si>
    <t>https://www.youtube.com/watch?v=IBgNyMW9e2o</t>
  </si>
  <si>
    <t>https://www.youtube.com/channel/UCr45VhwCBYwMfdN-gz7W_OA</t>
  </si>
  <si>
    <t>Live Tiê</t>
  </si>
  <si>
    <t>Live Zeeba</t>
  </si>
  <si>
    <t>Live Rodrigo Santana</t>
  </si>
  <si>
    <t>https://www.youtube.com/channel/UCV4pwbFfHDEBJPCxK2BheAw</t>
  </si>
  <si>
    <t>https://i.ytimg.com/vi/kqKK_lzQ8cw/mqdefault.jpg</t>
  </si>
  <si>
    <t>https://www.youtube.com/watch?v=kqKK_lzQ8cw</t>
  </si>
  <si>
    <t>https://i.ytimg.com/vi/YWg1iEnOlLM/mqdefault.jpg</t>
  </si>
  <si>
    <t>Live SPACE YACHT</t>
  </si>
  <si>
    <t>https://www.youtube.com/watch?v=YWg1iEnOlLM</t>
  </si>
  <si>
    <t>Live Moisés Loureiro</t>
  </si>
  <si>
    <t>https://www.youtube.com/channel/UCPE4XGBPvfRdtkgDfR97BFQ</t>
  </si>
  <si>
    <t>https://i.ytimg.com/vi/5bwKDqyKg-c/mqdefault.jpg</t>
  </si>
  <si>
    <t>https://www.youtube.com/watch?v=5bwKDqyKg-c</t>
  </si>
  <si>
    <t>Live Valéria Barros</t>
  </si>
  <si>
    <t>https://www.youtube.com/channel/UCwR1KSRQPm6KNS_BQAgx1Hw</t>
  </si>
  <si>
    <t>https://i.ytimg.com/vi/RpadugQcoKU/mqdefault.jpg</t>
  </si>
  <si>
    <t>Live Adelmário Coelho</t>
  </si>
  <si>
    <t>https://www.youtube.com/watch?v=RpadugQcoKU</t>
  </si>
  <si>
    <t>https://i.ytimg.com/vi/OrlYUHtBoPE/mqdefault.jpg</t>
  </si>
  <si>
    <t>Live Detonautas</t>
  </si>
  <si>
    <t>https://www.youtube.com/watch?v=OrlYUHtBoPE</t>
  </si>
  <si>
    <t>Live SEM REZNHA</t>
  </si>
  <si>
    <t>https://www.youtube.com/channel/UC_hOpnXmq34IAYaMyxG0D9A</t>
  </si>
  <si>
    <t>https://i.ytimg.com/vi/UdCi9qQHoiA/mqdefault.jpg</t>
  </si>
  <si>
    <t>https://www.youtube.com/watch?v=UdCi9qQHoiA</t>
  </si>
  <si>
    <t>Live Caio Medice</t>
  </si>
  <si>
    <t>https://www.youtube.com/channel/UCcT-b97sDJJJLdphGYTMXzw</t>
  </si>
  <si>
    <t>Live Igor Ativado</t>
  </si>
  <si>
    <t>https://www.youtube.com/channel/UCK3a-YLldMs6P7JMttrWLIg</t>
  </si>
  <si>
    <t>https://i.ytimg.com/vi/wnxWzS3XxjU/mqdefault.jpg</t>
  </si>
  <si>
    <t>https://www.youtube.com/watch?v=wnxWzS3XxjU</t>
  </si>
  <si>
    <t>https://www.youtube.com/channel/UCKTsmTjpzWuCoFcdaJ4GnSA</t>
  </si>
  <si>
    <t>https://i.ytimg.com/vi/xunPaDZGhlQ/mqdefault.jpg</t>
  </si>
  <si>
    <t>https://www.youtube.com/watch?v=xunPaDZGhlQ</t>
  </si>
  <si>
    <t>https://i.ytimg.com/vi/5qtf0fNVlxw/mqdefault.jpg</t>
  </si>
  <si>
    <t>https://www.youtube.com/watch?v=5qtf0fNVlxw</t>
  </si>
  <si>
    <t>https://i.ytimg.com/vi/uWbsLzxiNNU/mqdefault.jpg</t>
  </si>
  <si>
    <t>https://www.youtube.com/watch?v=uWbsLzxiNNU</t>
  </si>
  <si>
    <t>https://www.youtube.com/channel/UCTsoLKsERSF5FMwEdV6euKQ</t>
  </si>
  <si>
    <t>https://www.youtube.com/channel/UC_c4pYoEDy2NSkv3-hNvHHA</t>
  </si>
  <si>
    <t>https://i.ytimg.com/vi/NNlDd71nGws/mqdefault.jpg</t>
  </si>
  <si>
    <t>https://www.youtube.com/watch?v=NNlDd71nGws</t>
  </si>
  <si>
    <t>Live Banda Os Brothers</t>
  </si>
  <si>
    <t>https://www.youtube.com/channel/UCui0RhKcvH7kY2o6Tm5V93Q</t>
  </si>
  <si>
    <t>Live Nicolas Germano</t>
  </si>
  <si>
    <t>https://www.youtube.com/channel/UCUfoZwtE_cT4rcWpPGPt0YA</t>
  </si>
  <si>
    <t>https://i.ytimg.com/vi/nQK_g1_PQRo/mqdefault.jpg</t>
  </si>
  <si>
    <t>https://www.youtube.com/watch?v=nQK_g1_PQRo</t>
  </si>
  <si>
    <t>https://i.ytimg.com/vi/_SXsnyB3KHA/mqdefault.jpg</t>
  </si>
  <si>
    <t>https://www.youtube.com/watch?v=_SXsnyB3KHA</t>
  </si>
  <si>
    <t>https://i.ytimg.com/vi/yCSUAv_fD9M/mqdefault.jpg</t>
  </si>
  <si>
    <t>https://www.youtube.com/watch?v=yCSUAv_fD9M</t>
  </si>
  <si>
    <t>https://i.ytimg.com/vi/ORYN0ZKgqek/mqdefault.jpg</t>
  </si>
  <si>
    <t>https://www.youtube.com/watch?v=ORYN0ZKgqek</t>
  </si>
  <si>
    <t>https://i.ytimg.com/vi/rS4RtlBbsQw/mqdefault.jpg</t>
  </si>
  <si>
    <t>Gustavo Mioto - LIVE SÃO JOÃO DO MIOTO | #FiqueEmCasa e Cante #Comigo</t>
  </si>
  <si>
    <t>rS4RtlBbsQw</t>
  </si>
  <si>
    <t>https://www.youtube.com/watch?v=rS4RtlBbsQw</t>
  </si>
  <si>
    <t>https://i.ytimg.com/vi/Gbx430n631M/mqdefault.jpg</t>
  </si>
  <si>
    <t>Sambô - Pediu pra Sambar, Sambô [AO VIVO] 24/05 #FiqueEmCasa e Cante #Comigo</t>
  </si>
  <si>
    <t>Gbx430n631M</t>
  </si>
  <si>
    <t>https://www.youtube.com/watch?v=Gbx430n631M</t>
  </si>
  <si>
    <t>https://i.ytimg.com/vi/zFECJv0qcyA/mqdefault.jpg</t>
  </si>
  <si>
    <t>Live do Revela - A Nossa História | #FiqueEmCasa e Cante #Comigo</t>
  </si>
  <si>
    <t>zFECJv0qcyA</t>
  </si>
  <si>
    <t>https://www.youtube.com/watch?v=zFECJv0qcyA</t>
  </si>
  <si>
    <t>https://i.ytimg.com/vi/8SWU5bCYWbg/mqdefault.jpg</t>
  </si>
  <si>
    <t>https://www.youtube.com/watch?v=8SWU5bCYWbg</t>
  </si>
  <si>
    <t>https://i.ytimg.com/vi/bwfP8FfSYiQ/mqdefault.jpg</t>
  </si>
  <si>
    <t>https://www.youtube.com/watch?v=bwfP8FfSYiQ</t>
  </si>
  <si>
    <t>https://i.ytimg.com/vi/vyluREPFo7o/mqdefault.jpg</t>
  </si>
  <si>
    <t>https://www.youtube.com/watch?v=vyluREPFo7o</t>
  </si>
  <si>
    <t>Live Marcos Lessa</t>
  </si>
  <si>
    <t>https://www.youtube.com/channel/UCrEDpSBujrQo_LVcntR8PHQ</t>
  </si>
  <si>
    <t>https://i.ytimg.com/vi/HV6YHeqt2uQ/mqdefault.jpg</t>
  </si>
  <si>
    <t>https://www.youtube.com/watch?v=HV6YHeqt2uQ</t>
  </si>
  <si>
    <t>https://i.ytimg.com/vi/JaAJaWF-eH8/mqdefault.jpg</t>
  </si>
  <si>
    <t>Live VillaMix em Casa Modão</t>
  </si>
  <si>
    <t>JaAJaWF-eH8</t>
  </si>
  <si>
    <t>https://www.youtube.com/watch?v=JaAJaWF-eH8</t>
  </si>
  <si>
    <t>https://i.ytimg.com/vi/ypQDbhzye3Q/mqdefault.jpg</t>
  </si>
  <si>
    <t>ypQDbhzye3Q</t>
  </si>
  <si>
    <t>https://www.youtube.com/watch?v=ypQDbhzye3Q</t>
  </si>
  <si>
    <t>Live Grupo Vombora</t>
  </si>
  <si>
    <t>https://www.youtube.com/channel/UCk7Vd2Guk0xMdd5-toT5LOg</t>
  </si>
  <si>
    <t>Live Fernando Younis</t>
  </si>
  <si>
    <t>Live Pedro Paulo e Alex</t>
  </si>
  <si>
    <t>https://www.youtube.com/channel/UCoVw1ho6U3AGidHm-k7vH-w</t>
  </si>
  <si>
    <t>https://i.ytimg.com/vi/jWun8nDyAs8/mqdefault.jpg</t>
  </si>
  <si>
    <t>https://www.youtube.com/watch?v=jWun8nDyAs8</t>
  </si>
  <si>
    <t>Live Sergio Riccardo</t>
  </si>
  <si>
    <t>https://www.youtube.com/channel/UCovlQyzgA6T3mB6H8vvuDRQ</t>
  </si>
  <si>
    <t>Live João Victor e Vinicius</t>
  </si>
  <si>
    <t>https://www.youtube.com/channel/UC0-2kPj2Dq6wzmJtyDGOmAg</t>
  </si>
  <si>
    <t>https://i.ytimg.com/vi/1uio51yW3XI/mqdefault.jpg</t>
  </si>
  <si>
    <t>https://www.youtube.com/watch?v=1uio51yW3XI</t>
  </si>
  <si>
    <t>https://i.ytimg.com/vi/BIEcxYf12Z4/mqdefault.jpg</t>
  </si>
  <si>
    <t>https://www.youtube.com/watch?v=BIEcxYf12Z4</t>
  </si>
  <si>
    <t>Live Raising Cane's</t>
  </si>
  <si>
    <t>https://i.ytimg.com/vi/7wLnKyHkdvY/mqdefault.jpg</t>
  </si>
  <si>
    <t>https://www.youtube.com/watch?v=7wLnKyHkdvY</t>
  </si>
  <si>
    <t>https://i.ytimg.com/vi/wwvj4s2jfYs/mqdefault.jpg</t>
  </si>
  <si>
    <t>https://www.youtube.com/watch?v=wwvj4s2jfYs</t>
  </si>
  <si>
    <t>https://www.youtube.com/channel/UC9AZd4iksgpbPbWlHCTgYFw</t>
  </si>
  <si>
    <t>Live Adriano Pagani</t>
  </si>
  <si>
    <t>https://www.youtube.com/channel/UCyEMqKQPGdj8wKVKt2-agbQ</t>
  </si>
  <si>
    <t>Live Rapper Gregory</t>
  </si>
  <si>
    <t>https://www.youtube.com/channel/UCM5OqrMtzgxtvxUX8PB08qA</t>
  </si>
  <si>
    <t>https://i.ytimg.com/vi/UE7K19sapmU/mqdefault.jpg</t>
  </si>
  <si>
    <t>https://www.youtube.com/watch?v=UE7K19sapmU</t>
  </si>
  <si>
    <t>https://www.youtube.com/channel/UCTZiMhOC-TxsxLYboLj0EKA</t>
  </si>
  <si>
    <t>https://i.ytimg.com/vi/AHlQW8u8tuU/mqdefault.jpg</t>
  </si>
  <si>
    <t>https://www.youtube.com/watch?v=AHlQW8u8tuU</t>
  </si>
  <si>
    <t>https://i.ytimg.com/vi/mwuX1fq5h5s/mqdefault.jpg</t>
  </si>
  <si>
    <t>https://www.youtube.com/watch?v=mwuX1fq5h5s</t>
  </si>
  <si>
    <t>https://www.youtube.com/channel/UCkhyoTaWKuB-Rdbb6Z3Z5DA</t>
  </si>
  <si>
    <t>https://www.youtube.com/channel/UCJquwzbFk0VeBXj3E19I9pw</t>
  </si>
  <si>
    <t>https://i.ytimg.com/vi/jc0tItkX_o8/mqdefault.jpg</t>
  </si>
  <si>
    <t>https://www.youtube.com/watch?v=jc0tItkX_o8</t>
  </si>
  <si>
    <t>https://i.ytimg.com/vi/twC2_33i6Nw/mqdefault.jpg</t>
  </si>
  <si>
    <t>https://www.youtube.com/watch?v=twC2_33i6Nw</t>
  </si>
  <si>
    <t>https://i.ytimg.com/vi/XhHTUnCa398/mqdefault.jpg</t>
  </si>
  <si>
    <t>https://www.youtube.com/watch?v=XhHTUnCa398</t>
  </si>
  <si>
    <t>https://i.ytimg.com/vi/WjIjsVdex4o/mqdefault.jpg</t>
  </si>
  <si>
    <t>https://www.youtube.com/watch?v=WjIjsVdex4o</t>
  </si>
  <si>
    <t>https://i.ytimg.com/vi/UcgurJc40Zg/mqdefault.jpg</t>
  </si>
  <si>
    <t>https://www.youtube.com/watch?v=UcgurJc40Zg</t>
  </si>
  <si>
    <t>Live Romeo Blanco</t>
  </si>
  <si>
    <t>Live Festival Ajudar para Comemorar</t>
  </si>
  <si>
    <t>https://www.youtube.com/channel/UCgl7rNDz7KXMpqeAvKZWOJQ</t>
  </si>
  <si>
    <t>https://www.youtube.com/channel/UCosXctaTYxN4YPIvI5Fpcrw</t>
  </si>
  <si>
    <t>https://www.youtube.com/channel/UCmwQieW6ej4faLzz1lDJk4g</t>
  </si>
  <si>
    <t>Live Sunburn Festival</t>
  </si>
  <si>
    <t>https://www.youtube.com/channel/UCqD7C-bA_Kzm3SMn7P-92-A</t>
  </si>
  <si>
    <t>https://i.ytimg.com/vi/6Yx6PALzQFc/mqdefault.jpg</t>
  </si>
  <si>
    <t>https://www.youtube.com/watch?v=6Yx6PALzQFc</t>
  </si>
  <si>
    <t>https://i.ytimg.com/vi/i7pePK1oC3k/mqdefault.jpg</t>
  </si>
  <si>
    <t>https://www.youtube.com/watch?v=i7pePK1oC3k</t>
  </si>
  <si>
    <t>https://i.ytimg.com/vi/SRkE_1iAOA4/mqdefault.jpg</t>
  </si>
  <si>
    <t>https://www.youtube.com/watch?v=SRkE_1iAOA4</t>
  </si>
  <si>
    <t>https://i.ytimg.com/vi/QmJmPapct4Y/mqdefault.jpg</t>
  </si>
  <si>
    <t>https://www.youtube.com/watch?v=QmJmPapct4Y</t>
  </si>
  <si>
    <t>https://i.ytimg.com/vi/qGut__CKo04/mqdefault.jpg</t>
  </si>
  <si>
    <t>https://www.youtube.com/watch?v=qGut__CKo04</t>
  </si>
  <si>
    <t>Live Grupo Pixote</t>
  </si>
  <si>
    <t>https://www.youtube.com/channel/UC9nrzWIabr3QFpEPi2HQzzA</t>
  </si>
  <si>
    <t>https://i.ytimg.com/vi/SqGVygvJjf0/mqdefault.jpg</t>
  </si>
  <si>
    <t>https://www.youtube.com/watch?v=SqGVygvJjf0</t>
  </si>
  <si>
    <t>https://i.ytimg.com/vi/Irv6RGx8Rck/mqdefault.jpg</t>
  </si>
  <si>
    <t>https://www.youtube.com/watch?v=Irv6RGx8Rck</t>
  </si>
  <si>
    <t>https://i.ytimg.com/vi/CMxX0URGbAY/mqdefault.jpg</t>
  </si>
  <si>
    <t>https://www.youtube.com/watch?v=CMxX0URGbAY</t>
  </si>
  <si>
    <t>https://i.ytimg.com/vi/4HEcKZPv_L0/mqdefault.jpg</t>
  </si>
  <si>
    <t>https://www.youtube.com/watch?v=4HEcKZPv_L0</t>
  </si>
  <si>
    <t>https://i.ytimg.com/vi/qCfsqq8TwMo/mqdefault.jpg</t>
  </si>
  <si>
    <t>https://www.youtube.com/watch?v=qCfsqq8TwMo</t>
  </si>
  <si>
    <t>https://i.ytimg.com/vi/xEg0VAw_kaY/mqdefault.jpg</t>
  </si>
  <si>
    <t>https://www.youtube.com/watch?v=xEg0VAw_kaY</t>
  </si>
  <si>
    <t>https://www.youtube.com/channel/UCa2s7svVZrDm5NUZ3ExL6DA</t>
  </si>
  <si>
    <t>https://i.ytimg.com/vi/8rQvCPwsfBo/mqdefault.jpg</t>
  </si>
  <si>
    <t>https://www.youtube.com/watch?v=8rQvCPwsfBo</t>
  </si>
  <si>
    <t>https://i.ytimg.com/vi/Q9c5HfscM0s/mqdefault.jpg</t>
  </si>
  <si>
    <t>https://www.youtube.com/watch?v=Q9c5HfscM0s</t>
  </si>
  <si>
    <t>Live Enzo Rabelo</t>
  </si>
  <si>
    <t>https://www.youtube.com/channel/UCd03l2uhKmifkTDLdsP1kSw</t>
  </si>
  <si>
    <t>https://i.ytimg.com/vi/-ncF7jrPeSE/mqdefault.jpg</t>
  </si>
  <si>
    <t>https://www.youtube.com/watch?v=-ncF7jrPeSE</t>
  </si>
  <si>
    <t>Live Althaír e Alexandre</t>
  </si>
  <si>
    <t>https://www.youtube.com/channel/UC_aqPIdlexTfC4zvclX-sDQ</t>
  </si>
  <si>
    <t>https://i.ytimg.com/vi/f8RsYQp_hnc/mqdefault.jpg</t>
  </si>
  <si>
    <t>https://www.youtube.com/watch?v=f8RsYQp_hnc</t>
  </si>
  <si>
    <t>Live Ana Gabriela</t>
  </si>
  <si>
    <t>https://www.youtube.com/channel/UCtN63iegUVqBAxdYkZ-UslQ</t>
  </si>
  <si>
    <t>Live Maiara Coelho</t>
  </si>
  <si>
    <t>https://www.youtube.com/channel/UCFefTtIYwcydVzoMnZEnu4w</t>
  </si>
  <si>
    <t>Live Fábio Dunk</t>
  </si>
  <si>
    <t>https://www.youtube.com/channel/UCRyG7pex13fphhSiZcIdHHg</t>
  </si>
  <si>
    <t>https://i.ytimg.com/vi/06nTPZO1Zmg/mqdefault.jpg</t>
  </si>
  <si>
    <t>Live Rádio Mix FM</t>
  </si>
  <si>
    <t>https://www.youtube.com/watch?v=06nTPZO1Zmg</t>
  </si>
  <si>
    <t>https://i.ytimg.com/vi/FeCxGst-U2s/mqdefault.jpg</t>
  </si>
  <si>
    <t>Club Joe Streaming Sessions #2 - Band Profile: Chickenfoot</t>
  </si>
  <si>
    <t>FeCxGst-U2s</t>
  </si>
  <si>
    <t>https://www.youtube.com/watch?v=FeCxGst-U2s</t>
  </si>
  <si>
    <t>https://yt3.ggpht.com/LBh7VO7C11bDeyKFfrmKSKna1dEhnjk3rilWi8CNy_FpoW779lt628ey9FIdVC2im3weA3lI=w1280-fcrop64=1,00000000ffffffff-k-c0xffffffff-no-nd-rj</t>
  </si>
  <si>
    <t>Live Whindersson Nunes</t>
  </si>
  <si>
    <t>https://www.youtube.com/channel/UC3KQ5GWANYF8lChqjZpXsQw</t>
  </si>
  <si>
    <t>https://i.ytimg.com/vi/abDLUhw-53w/mqdefault.jpg</t>
  </si>
  <si>
    <t>Metallica: Live in Chicago, Illinois - August 12, 1983</t>
  </si>
  <si>
    <t>abDLUhw-53w</t>
  </si>
  <si>
    <t>https://www.youtube.com/watch?v=abDLUhw-53w</t>
  </si>
  <si>
    <t>https://yt3.ggpht.com/5R_WDkYosbRyPtPuVlfOisigrkXY47X1uJI8LZ9UnUaolBLboCFKzvotsN_qdBMKqAs-xZuB3Q=w1280-fcrop64=1,00000000ffffffff-k-c0xffffffff-no-nd-rj</t>
  </si>
  <si>
    <t>Live Cantor Braga</t>
  </si>
  <si>
    <t>https://www.youtube.com/channel/UC253VDRZvx3FQW9j_apj9UQ</t>
  </si>
  <si>
    <t>https://i.ytimg.com/vi/ne9nxWgyAB8/mqdefault.jpg</t>
  </si>
  <si>
    <t>Live Cantor PG</t>
  </si>
  <si>
    <t>ne9nxWgyAB8</t>
  </si>
  <si>
    <t>https://www.youtube.com/watch?v=ne9nxWgyAB8</t>
  </si>
  <si>
    <t>https://i.ytimg.com/vi/vlBidpc0-Hg/mqdefault.jpg</t>
  </si>
  <si>
    <t>Color Esperanza 2020</t>
  </si>
  <si>
    <t>vlBidpc0-Hg</t>
  </si>
  <si>
    <t>https://www.youtube.com/watch?v=vlBidpc0-Hg</t>
  </si>
  <si>
    <t>https://i.ytimg.com/vi/xcwTCo6EGlk/mqdefault.jpg</t>
  </si>
  <si>
    <t>#RetratosIMAGINAsamba | #FiqueEmCasa e cante #Comigo</t>
  </si>
  <si>
    <t>xcwTCo6EGlk</t>
  </si>
  <si>
    <t>https://www.youtube.com/watch?v=xcwTCo6EGlk</t>
  </si>
  <si>
    <t>https://instagram.fsdu11-1.fna.fbcdn.net/v/t51.2885-15/sh0.08/e35/s640x640/97157017_961862147578191_1326104191347049077_n.jpg?_nc_ht=instagram.fsdu11-1.fna.fbcdn.net&amp;_nc_cat=103&amp;_nc_ohc=e92yncOC9RsAX-0NlSi&amp;oh=7d1bc064b518f50dd9e4c1dc0c719ef5&amp;oe=5EECC395</t>
  </si>
  <si>
    <t>Live Cicero Oliveira</t>
  </si>
  <si>
    <t>https://www.youtube.com/channel/UCPIPa36Hi1K0HU7Ns5BxhZw</t>
  </si>
  <si>
    <t>https://i.ytimg.com/vi/dXph70vz4OQ/mqdefault.jpg</t>
  </si>
  <si>
    <t>Scalene - Pocket Show Em Casa</t>
  </si>
  <si>
    <t>dXph70vz4OQ</t>
  </si>
  <si>
    <t>https://www.youtube.com/watch?v=dXph70vz4OQ</t>
  </si>
  <si>
    <t>https://i.ytimg.com/vi/u1dkU08Rdrc/mqdefault.jpg</t>
  </si>
  <si>
    <t>u1dkU08Rdrc</t>
  </si>
  <si>
    <t>https://www.youtube.com/watch?v=u1dkU08Rdrc</t>
  </si>
  <si>
    <t>https://i.ytimg.com/vi/Ci2daSeG6Zs/mqdefault.jpg</t>
  </si>
  <si>
    <t>Live Projota no Multishow | Festa Em Casa!</t>
  </si>
  <si>
    <t>Ci2daSeG6Zs</t>
  </si>
  <si>
    <t>https://www.youtube.com/watch?v=Ci2daSeG6Zs</t>
  </si>
  <si>
    <t>https://i.ytimg.com/vi/jzrW-01iobI/mqdefault.jpg</t>
  </si>
  <si>
    <t>Live Maneva - Tudo Vira Reggae #FiqueEmCasa e cante #Comigo</t>
  </si>
  <si>
    <t>jzrW-01iobI</t>
  </si>
  <si>
    <t>https://www.youtube.com/watch?v=jzrW-01iobI</t>
  </si>
  <si>
    <t>https://i.ytimg.com/vi/WLFsW9TM2wc/mqdefault.jpg</t>
  </si>
  <si>
    <t>Matheus &amp; Kauan - Live #MatheusEKauanEmCasa 3 - #FiqueEmCasa e Cante #Comigo</t>
  </si>
  <si>
    <t>WLFsW9TM2wc</t>
  </si>
  <si>
    <t>https://www.youtube.com/watch?v=WLFsW9TM2wc</t>
  </si>
  <si>
    <t>https://instagram.fsdu11-1.fna.fbcdn.net/v/t51.2885-15/sh0.08/e35/s640x640/97011181_104680817859665_6194803894848683089_n.jpg?_nc_ht=instagram.fsdu11-1.fna.fbcdn.net&amp;_nc_cat=105&amp;_nc_ohc=au3BLT2NPSMAX_trCnS&amp;oh=0ecda02ca0ed1127cd51c99238f180e7&amp;oe=5EEC90E2</t>
  </si>
  <si>
    <t>Live OrienteRJ</t>
  </si>
  <si>
    <t>https://www.youtube.com/channel/UC6-y8XiW6lEwz7J-j1a5FMA</t>
  </si>
  <si>
    <t>https://i.ytimg.com/vi/z0lG5ER6djo/mqdefault.jpg</t>
  </si>
  <si>
    <t>Live Solidária Rosa de Saron - Turnê Lunação</t>
  </si>
  <si>
    <t>z0lG5ER6djo</t>
  </si>
  <si>
    <t>https://www.youtube.com/watch?v=z0lG5ER6djo</t>
  </si>
  <si>
    <t>https://i.ytimg.com/vi/8MHvXDgJ5Zs/mqdefault.jpg</t>
  </si>
  <si>
    <t>Live da Pabllo - #AmstelEmCasa | #FiqueEmCasa e Cante #Comigo</t>
  </si>
  <si>
    <t>8MHvXDgJ5Zs</t>
  </si>
  <si>
    <t>https://www.youtube.com/watch?v=8MHvXDgJ5Zs</t>
  </si>
  <si>
    <t>https://instagram.fsdu11-1.fna.fbcdn.net/v/t51.2885-15/sh0.08/e35/p640x640/97933545_114404800038634_1822239126238891000_n.jpg?_nc_ht=instagram.fsdu11-1.fna.fbcdn.net&amp;_nc_cat=110&amp;_nc_ohc=npweuwJS8d4AX_JyNyt&amp;oh=5f2a0ebe7651193a3b26d509345a8719&amp;oe=5EEA0A6B</t>
  </si>
  <si>
    <t>LiveEuSouORio | Kevin O Chris e AdPar</t>
  </si>
  <si>
    <t>https://www.youtube.com/channel/UCCx90zE99aHD2NCKXoCmmag</t>
  </si>
  <si>
    <t>https://instagram.fbhz1-1.fna.fbcdn.net/v/t51.2885-15/sh0.08/e35/s640x640/98600163_704764693400860_3760045825854566789_n.jpg?_nc_ht=instagram.fbhz1-1.fna.fbcdn.net&amp;_nc_cat=104&amp;_nc_ohc=f0WWt4lUnA8AX-UVbfq&amp;oh=178bd9b536ec2bfca40d2de698401fd9&amp;oe=5EED24E6</t>
  </si>
  <si>
    <t>Live Atitude 67</t>
  </si>
  <si>
    <t>https://www.youtube.com/channel/UC7VUeIwBAc2ZtPGhzD-r2pA</t>
  </si>
  <si>
    <t>https://i.ytimg.com/vi/aQfDRHMr7LU/mqdefault.jpg</t>
  </si>
  <si>
    <t>Live AnaVitória no Multishow | Festa Em Casa!</t>
  </si>
  <si>
    <t>aQfDRHMr7LU</t>
  </si>
  <si>
    <t>https://www.youtube.com/watch?v=aQfDRHMr7LU</t>
  </si>
  <si>
    <t>https://instagram.fsdu11-1.fna.fbcdn.net/v/t51.2885-15/sh0.08/e35/p640x640/96239349_141800344080288_393120241909106521_n.jpg?_nc_ht=instagram.fsdu11-1.fna.fbcdn.net&amp;_nc_cat=100&amp;_nc_ohc=gl4HbBLWaVUAX8wynkP&amp;oh=3a501823da29c71e2fafe0b952f5d163&amp;oe=5EE9A612</t>
  </si>
  <si>
    <t>Steve Aoki | Sweetest Prom Ever</t>
  </si>
  <si>
    <t>https://www.youtube.com/channel/UCALvGYb5h_MZCzW_vG8d8eQ</t>
  </si>
  <si>
    <t>https://i.ytimg.com/vi/Apqpj0ufXVk/mqdefault.jpg</t>
  </si>
  <si>
    <t>Luna e Vitória - #LuauEmCasa</t>
  </si>
  <si>
    <t>Apqpj0ufXVk</t>
  </si>
  <si>
    <t>https://www.youtube.com/watch?v=Apqpj0ufXVk</t>
  </si>
  <si>
    <t>https://instagram.fsdu11-1.fna.fbcdn.net/v/t51.2885-15/sh0.08/e35/s640x640/97872930_383365555882036_3512434647921647532_n.jpg?_nc_ht=instagram.fsdu11-1.fna.fbcdn.net&amp;_nc_cat=104&amp;_nc_ohc=THRaEGFZGNIAX-ePBRO&amp;oh=bfde6ab49b96645c9150b8e4a75c27ab&amp;oe=5EEDF392</t>
  </si>
  <si>
    <t>Happy Talks | Empreendedorismo no melhor clube do mundo</t>
  </si>
  <si>
    <t>https://www.instagram.com/greenvalleybr/</t>
  </si>
  <si>
    <t>https://i.ytimg.com/vi/ykg2qrxk7n4/mqdefault.jpg</t>
  </si>
  <si>
    <t>Negredo Live #ACUPULASOLIDARIA</t>
  </si>
  <si>
    <t>ykg2qrxk7n4</t>
  </si>
  <si>
    <t>https://www.youtube.com/watch?v=ykg2qrxk7n4</t>
  </si>
  <si>
    <t>https://i.ytimg.com/vi/YFZlmTRa7tA/mqdefault.jpg</t>
  </si>
  <si>
    <t>Live Wagner Barreto</t>
  </si>
  <si>
    <t>https://www.youtube.com/channel/UC_XOK-q-tnetL0-p9umS6QA</t>
  </si>
  <si>
    <t>https://i.ytimg.com/vi/Mn1M2I0yoyQ/mqdefault.jpg</t>
  </si>
  <si>
    <t>LIVE DO MANIA DE SER</t>
  </si>
  <si>
    <t>Mn1M2I0yoyQ</t>
  </si>
  <si>
    <t>https://www.youtube.com/watch?v=Mn1M2I0yoyQ</t>
  </si>
  <si>
    <t>https://i.ytimg.com/vi/UjF-lg0na2E/mqdefault.jpg</t>
  </si>
  <si>
    <t>Gojira - Live at Red Rocks</t>
  </si>
  <si>
    <t>UjF-lg0na2E</t>
  </si>
  <si>
    <t>https://www.youtube.com/watch?v=UjF-lg0na2E</t>
  </si>
  <si>
    <t>https://i.ytimg.com/vi/WH6hGks5KZY/mqdefault.jpg</t>
  </si>
  <si>
    <t>Br'oz | #LiveDoBroz | #LeonoffnaLiveBroz | #FiqueEmCasa e cante #Comigo</t>
  </si>
  <si>
    <t>WH6hGks5KZY</t>
  </si>
  <si>
    <t>https://www.youtube.com/watch?v=WH6hGks5KZY</t>
  </si>
  <si>
    <t>https://instagram.fsdu11-1.fna.fbcdn.net/v/t51.2885-15/sh0.08/e35/p640x640/96866960_1584100151738835_927682363462469097_n.jpg?_nc_ht=instagram.fsdu11-1.fna.fbcdn.net&amp;_nc_cat=103&amp;_nc_ohc=0-NcCe63at0AX_ch2e4&amp;oh=5055d12e018f810c1a96db505c6888d3&amp;oe=5EEB77F6</t>
  </si>
  <si>
    <t>Live Loirão</t>
  </si>
  <si>
    <t>https://www.youtube.com/channel/UCzSKJaTqutL-GS7fiEL94Xw</t>
  </si>
  <si>
    <t>https://i.ytimg.com/vi/xqm5jWsCw-o/mqdefault.jpg</t>
  </si>
  <si>
    <t>#LIVE: Manu Gavassi e Letrux em: #HomeHourPoploadFestival por Tanqueray</t>
  </si>
  <si>
    <t>xqm5jWsCw-o</t>
  </si>
  <si>
    <t>https://www.youtube.com/watch?v=xqm5jWsCw-o</t>
  </si>
  <si>
    <t>https://instagram.fsdu11-1.fna.fbcdn.net/v/t51.2885-15/sh0.08/e35/s640x640/96721885_2613711625515721_1073250261581204787_n.jpg?_nc_ht=instagram.fsdu11-1.fna.fbcdn.net&amp;_nc_cat=101&amp;_nc_ohc=DKxzzCxiUqMAX-Badf3&amp;oh=6ed421c2d586825d36d43d0a9c50c48f&amp;oe=5EEC29C8</t>
  </si>
  <si>
    <t>Jau no Macaco Gordo</t>
  </si>
  <si>
    <t>https://i.ytimg.com/vi/yZs0iEwf1MY/mqdefault.jpg</t>
  </si>
  <si>
    <t>Savio DJ - #FiqueEmCasa #Comigo</t>
  </si>
  <si>
    <t>yZs0iEwf1MY</t>
  </si>
  <si>
    <t>https://www.youtube.com/watch?v=yZs0iEwf1MY</t>
  </si>
  <si>
    <t>https://i.ytimg.com/vi/VeyqQpoL4O4/mqdefault.jpg</t>
  </si>
  <si>
    <t>Israel &amp; Rodolffo - Live Leve | #FiqueemCasa e cante #Comigo</t>
  </si>
  <si>
    <t>VeyqQpoL4O4</t>
  </si>
  <si>
    <t>https://www.youtube.com/watch?v=VeyqQpoL4O4</t>
  </si>
  <si>
    <t>https://i.ytimg.com/vi/fG3FlkFwBcc/mqdefault.jpg</t>
  </si>
  <si>
    <t>LUÍZA E MAURÍLIO - LIVE SEXTOU COM S DE SAUDADE</t>
  </si>
  <si>
    <t>fG3FlkFwBcc</t>
  </si>
  <si>
    <t>https://www.youtube.com/watch?v=fG3FlkFwBcc</t>
  </si>
  <si>
    <t>https://i.ytimg.com/vi/tNeU0_yMsas/mqdefault.jpg</t>
  </si>
  <si>
    <t>Live ANIVERSÁRIO MAISA - #Maisa18 - #FiqueEmCasa #Comigo</t>
  </si>
  <si>
    <t>tNeU0_yMsas</t>
  </si>
  <si>
    <t>https://www.youtube.com/watch?v=tNeU0_yMsas</t>
  </si>
  <si>
    <t>https://i.ytimg.com/vi/Rm1kQBpL904/mqdefault.jpg</t>
  </si>
  <si>
    <t>Kumbuka Live - DIAMBA LIVE</t>
  </si>
  <si>
    <t>Rm1kQBpL904</t>
  </si>
  <si>
    <t>https://www.youtube.com/watch?v=Rm1kQBpL904</t>
  </si>
  <si>
    <t>https://i.ytimg.com/vi/d2J-bFWuxcs/mqdefault.jpg</t>
  </si>
  <si>
    <t>You Live, You Learn: A Night With Alanis and Jagged Little Pill</t>
  </si>
  <si>
    <t>d2J-bFWuxcs</t>
  </si>
  <si>
    <t>https://www.youtube.com/watch?v=d2J-bFWuxcs</t>
  </si>
  <si>
    <t>Tiê no #SescAoVivo</t>
  </si>
  <si>
    <t>https://yt3.ggpht.com/Nq1qo_N-hM0FIxlNKzBZuxyZ0wp-mxpUxSRiXR7uth52tFuHEJuGjcrhuv54evb7_H16owttTPk=w1280-fcrop64=1,00000000ffffffff-k-c0xffffffff-no-nd-rj</t>
  </si>
  <si>
    <t>Live Álvaro Tito</t>
  </si>
  <si>
    <t>https://www.youtube.com/channel/UCbGZTHZCCSlHyD5L16ZX4zg</t>
  </si>
  <si>
    <t>https://i.ytimg.com/vi/LiN_vh4T9ao/mqdefault.jpg</t>
  </si>
  <si>
    <t>Quem Ama Live Grupo APG #naomecansodecantar</t>
  </si>
  <si>
    <t>LiN_vh4T9ao</t>
  </si>
  <si>
    <t>https://www.youtube.com/watch?v=LiN_vh4T9ao</t>
  </si>
  <si>
    <t>https://i.ytimg.com/vi/LYASLgOiy1c/mqdefault.jpg</t>
  </si>
  <si>
    <t>Live Gabriela Gomes | #FiqueEmCasa e Adore #Comigo</t>
  </si>
  <si>
    <t>LYASLgOiy1c</t>
  </si>
  <si>
    <t>https://www.youtube.com/watch?v=LYASLgOiy1c</t>
  </si>
  <si>
    <t>https://i.ytimg.com/vi/vE6kKE6wqWg/mqdefault.jpg</t>
  </si>
  <si>
    <t>LÉA MENDONÇA - Live #FiqueEmCasa Louve #Comigo #MaisPerto #MKnetwork</t>
  </si>
  <si>
    <t>vE6kKE6wqWg</t>
  </si>
  <si>
    <t>https://www.youtube.com/watch?v=vE6kKE6wqWg</t>
  </si>
  <si>
    <t>https://i.ytimg.com/vi/fcQ4V_maZLY/mqdefault.jpg</t>
  </si>
  <si>
    <t>Circuito Brahma Live - Breno e Lucas #4 | #Fiqueemcasa e cante #Comigo</t>
  </si>
  <si>
    <t>fcQ4V_maZLY</t>
  </si>
  <si>
    <t>https://www.youtube.com/watch?v=fcQ4V_maZLY</t>
  </si>
  <si>
    <t>https://i.ytimg.com/vi/j-7VMr0m3jo/mqdefault.jpg</t>
  </si>
  <si>
    <t>Dermot Kennedy Sound Waves - Live From Home</t>
  </si>
  <si>
    <t>j-7VMr0m3jo</t>
  </si>
  <si>
    <t>https://www.youtube.com/watch?v=j-7VMr0m3jo</t>
  </si>
  <si>
    <t>https://instagram.fsdu11-1.fna.fbcdn.net/v/t51.2885-15/sh0.08/e35/s640x640/97548519_694670807767804_3655748168171795302_n.jpg?_nc_ht=instagram.fsdu11-1.fna.fbcdn.net&amp;_nc_cat=104&amp;_nc_ohc=WXLrV5xoBTwAX8MC4rV&amp;oh=93794ad2160ab29cdf05290253d3320b&amp;oe=5EEFC272</t>
  </si>
  <si>
    <t>Live Gretchen</t>
  </si>
  <si>
    <t>https://www.instagram.com/mariagretchen/</t>
  </si>
  <si>
    <t>https://instagram.fsdu11-1.fna.fbcdn.net/v/t51.2885-15/sh0.08/e35/s640x640/98047356_246826743092538_8653661555199835453_n.jpg?_nc_ht=instagram.fsdu11-1.fna.fbcdn.net&amp;_nc_cat=106&amp;_nc_ohc=az-i-sJxbx8AX_xJbW7&amp;oh=deb2de72fca59deab6580ad4a9b7d8b9&amp;oe=5EED0553</t>
  </si>
  <si>
    <t>As Bahias e a Cozinha Mineira no #SescAoVivo</t>
  </si>
  <si>
    <t>https://yt3.ggpht.com/PomiDNTo0bB96lcWOh7tbd44OBkKDInt_Otqj_5LJmy1O9-GKJ2fKvu7s40-pqG_6cEAns1Jrw=w1280-fcrop64=1,00000000ffffffff-k-c0xffffffff-no-nd-rj</t>
  </si>
  <si>
    <t>Live Renno Poeta</t>
  </si>
  <si>
    <t>https://www.youtube.com/channel/UCW1ps0MbXt5ekEWCSmRJc-A</t>
  </si>
  <si>
    <t>https://yt3.ggpht.com/GCOUGydfhD1dD2lvrHdAI5e5xsb341VhbjPnseDtLIzo98l-sLH6iyHKlqU6A7ATehHgw6-XMA=w1280-fcrop64=1,00000000ffffffff-k-c0xffffffff-no-nd-rj</t>
  </si>
  <si>
    <t>Live Dave Matthews Band</t>
  </si>
  <si>
    <t>https://www.youtube.com/channel/UCs9tH6M6AW16i3s8WabzAfA</t>
  </si>
  <si>
    <t>https://i.ytimg.com/vi/Y-5akpeqWqU/mqdefault.jpg</t>
  </si>
  <si>
    <t>Lauana Prado - Live Na Varanda #LauanaPradoLIVE | #FiqueEmCasa e Cante #Comigo</t>
  </si>
  <si>
    <t>Y-5akpeqWqU</t>
  </si>
  <si>
    <t>https://www.youtube.com/watch?v=Y-5akpeqWqU</t>
  </si>
  <si>
    <t>https://instagram.fbhz1-1.fna.fbcdn.net/v/t51.2885-15/sh0.08/e35/p640x640/97965811_256408308901309_3112197355530997610_n.jpg?_nc_ht=instagram.fbhz1-1.fna.fbcdn.net&amp;_nc_cat=101&amp;_nc_ohc=MtnXLwWgU44AX9esHdt&amp;oh=3e6bd0fa0cc38a3efc8788c043cd5f75&amp;oe=5EF032E7</t>
  </si>
  <si>
    <t>Live Dj Marlboro</t>
  </si>
  <si>
    <t>https://i.ytimg.com/vi/_YWIUZuP8P0/mqdefault.jpg</t>
  </si>
  <si>
    <t>Simone e Simaria - Live das Coleguinhas 2 #FiqueEmCasa</t>
  </si>
  <si>
    <t>_YWIUZuP8P0</t>
  </si>
  <si>
    <t>https://www.youtube.com/watch?v=_YWIUZuP8P0</t>
  </si>
  <si>
    <t>https://i.ytimg.com/vi/opFywYQAPSM/mqdefault.jpg</t>
  </si>
  <si>
    <t>Live Dilsinho - Sol, (A)mar e Lua I #FiqueEmCasa e Cante #Comigo</t>
  </si>
  <si>
    <t>opFywYQAPSM</t>
  </si>
  <si>
    <t>https://www.youtube.com/watch?v=opFywYQAPSM</t>
  </si>
  <si>
    <t>https://instagram.fsdu11-1.fna.fbcdn.net/v/t51.2885-15/sh0.08/e35/s640x640/97610247_274136910386261_5561150519291223921_n.jpg?_nc_ht=instagram.fsdu11-1.fna.fbcdn.net&amp;_nc_cat=105&amp;_nc_ohc=ocP6I-4d9REAX_Oj_cJ&amp;oh=c5bc90b5ed6e7ebb6992a439c9b516be&amp;oe=5EF02F41</t>
  </si>
  <si>
    <t>Live Chanceller e Montenegro</t>
  </si>
  <si>
    <t>https://www.youtube.com/channel/UC8NU4JG-kylFOBvHeOKwnkQ</t>
  </si>
  <si>
    <t>https://i.ytimg.com/vi/5KwwYMLu0us/mqdefault.jpg</t>
  </si>
  <si>
    <t>LIVE - Wagninho</t>
  </si>
  <si>
    <t>5KwwYMLu0us</t>
  </si>
  <si>
    <t>https://www.youtube.com/watch?v=5KwwYMLu0us</t>
  </si>
  <si>
    <t>https://instagram.fsdu11-1.fna.fbcdn.net/v/t51.2885-15/sh0.08/e35/p640x640/95300756_601716587106345_4965432454886449747_n.jpg?_nc_ht=instagram.fsdu11-1.fna.fbcdn.net&amp;_nc_cat=109&amp;_nc_ohc=ga6laP-tYm8AX_3IZgt&amp;oh=4f97cc95e1fa01ec146963cd0c9f6e7c&amp;oe=5EF06E6D</t>
  </si>
  <si>
    <t>Live Trio Parada Dura</t>
  </si>
  <si>
    <t>https://www.youtube.com/channel/UCD8uRI20qj16MKrMRi8OGcQ</t>
  </si>
  <si>
    <t>https://i.ytimg.com/vi/su3TIVSBNfE/mqdefault.jpg</t>
  </si>
  <si>
    <t>Submerged Sundays Live Stream!</t>
  </si>
  <si>
    <t>su3TIVSBNfE</t>
  </si>
  <si>
    <t>https://www.youtube.com/watch?v=su3TIVSBNfE</t>
  </si>
  <si>
    <t>https://instagram.fbhz1-1.fna.fbcdn.net/v/t51.2885-15/sh0.08/e35/s640x640/97562575_2643156005966106_5051207327493242909_n.jpg?_nc_ht=instagram.fbhz1-1.fna.fbcdn.net&amp;_nc_cat=1&amp;_nc_ohc=dbWEyNC8kEsAX_mbrmr&amp;oh=1fefc09307c6353f3d78a4ee312a52fe&amp;oe=5EEF37C7</t>
  </si>
  <si>
    <t>Live Anitta</t>
  </si>
  <si>
    <t>https://www.youtube.com/user/skolbeats</t>
  </si>
  <si>
    <t>https://instagram.fsdu11-1.fna.fbcdn.net/v/t51.2885-15/sh0.08/e35/s640x640/98331665_2988058477947858_1299831133967332303_n.jpg?_nc_ht=instagram.fsdu11-1.fna.fbcdn.net&amp;_nc_cat=106&amp;_nc_ohc=I5u441xE_O8AX_GU2SG&amp;oh=fb8aa2b8131b37c889a7df590bf28bd2&amp;oe=5EEFB98E</t>
  </si>
  <si>
    <t>Live Joelma</t>
  </si>
  <si>
    <t>https://www.youtube.com/channel/UClPOJqFbYMKGyM2Nqst0NxA</t>
  </si>
  <si>
    <t>https://i.ytimg.com/vi/2oLoO70g_RM/mqdefault.jpg</t>
  </si>
  <si>
    <t>Defected Virtual Festival 6.0 - The Closing Party: #WithMe</t>
  </si>
  <si>
    <t>2oLoO70g_RM</t>
  </si>
  <si>
    <t>https://www.youtube.com/watch?v=2oLoO70g_RM</t>
  </si>
  <si>
    <t>https://i.ytimg.com/vi/LEDFGT8jgU0/mqdefault.jpg</t>
  </si>
  <si>
    <t>Chitãozinho &amp; Xororó [Live In House] - 22/05#FiqueEmCasa e Cante #Comigo</t>
  </si>
  <si>
    <t>LEDFGT8jgU0</t>
  </si>
  <si>
    <t>https://www.youtube.com/watch?v=LEDFGT8jgU0</t>
  </si>
  <si>
    <t>https://instagram.fsdu11-1.fna.fbcdn.net/v/t51.2885-15/sh0.08/e35/s640x640/97280397_231022264868082_1477270574656445816_n.jpg?_nc_ht=instagram.fsdu11-1.fna.fbcdn.net&amp;_nc_cat=106&amp;_nc_ohc=oVhZ2rQjMhIAX9fomm4&amp;oh=3e493a03562e7bd6e4af42c5fd5e27d0&amp;oe=5EEDA9D1</t>
  </si>
  <si>
    <t>Live 3030</t>
  </si>
  <si>
    <t>https://www.youtube.com/channel/UCaN8-vWQ5Pas7sku6ob8sUQ</t>
  </si>
  <si>
    <t>https://instagram.fsdu11-1.fna.fbcdn.net/v/t51.2885-15/e35/97060335_694240828006983_8247826347249239072_n.jpg?_nc_ht=instagram.fsdu11-1.fna.fbcdn.net&amp;_nc_cat=103&amp;_nc_ohc=b_ZyviY5oykAX-5Hj6_&amp;oh=1e4a4d6ee6ba42644fa114c119e99415&amp;oe=5EC83374</t>
  </si>
  <si>
    <t>A FORÇA DO AMOR - LIVE Especial Dia Dos Namorados</t>
  </si>
  <si>
    <t>https://www.youtube.com/channel/UCZ9yRhwZxdiz6kF09quMZHQ</t>
  </si>
  <si>
    <t>https://instagram.fsdu11-1.fna.fbcdn.net/v/t51.2885-15/sh0.08/e35/s640x640/97342095_2596654160434108_1924871938609456384_n.jpg?_nc_ht=instagram.fsdu11-1.fna.fbcdn.net&amp;_nc_cat=104&amp;_nc_ohc=keXrt5xTwpIAX8Gl_kG&amp;oh=ab2afee6bb93f9eeb74d405d85689746&amp;oe=5EEF3824</t>
  </si>
  <si>
    <t>#LoveLuluLive</t>
  </si>
  <si>
    <t>https://www.youtube.com/channel/UCJwX84TxnxhO-lAnIbLdoBw</t>
  </si>
  <si>
    <t>https://instagram.fsdu11-1.fna.fbcdn.net/v/t51.2885-15/sh0.08/e35/s640x640/97943776_686730238758583_853653187972148988_n.jpg?_nc_ht=instagram.fsdu11-1.fna.fbcdn.net&amp;_nc_cat=107&amp;_nc_ohc=5MTbWsLrXV4AX-v1q1q&amp;oh=730a901b19bafde9dcaa2e03e30160d8&amp;oe=5EEF4FBB</t>
  </si>
  <si>
    <t>Live Sunset Faz Bem</t>
  </si>
  <si>
    <t>https://www.youtube.com/channel/UCW9bhurB8GHleAYooIt5g5A</t>
  </si>
  <si>
    <t>https://instagram.fsdu11-1.fna.fbcdn.net/v/t51.2885-15/sh0.08/e35/s640x640/96705812_119462683089823_9221741516264947680_n.jpg?_nc_ht=instagram.fsdu11-1.fna.fbcdn.net&amp;_nc_cat=107&amp;_nc_ohc=OrwF219KpWQAX-RInXM&amp;oh=5fbfab1c12124d09537bdfaa9c77cc91&amp;oe=5EEF301F</t>
  </si>
  <si>
    <t>Live Xande de Pilares</t>
  </si>
  <si>
    <t>https://instagram.fsdu11-1.fna.fbcdn.net/v/t51.2885-15/sh0.08/e35/s640x640/97097556_126193949064642_6311447973355091861_n.jpg?_nc_ht=instagram.fsdu11-1.fna.fbcdn.net&amp;_nc_cat=106&amp;_nc_ohc=QFDF3vzWEEgAX81cysp&amp;oh=b74059255ec9ab0a9c6a4ba5f5df29aa&amp;oe=5EF02105</t>
  </si>
  <si>
    <t>Live Diego e Victor Hugo</t>
  </si>
  <si>
    <t>https://www.youtube.com/channel/UCJZMKO4pCeNf8jVifCGxFjw</t>
  </si>
  <si>
    <t>https://i.ytimg.com/vi/yb5It5HlrTg/mqdefault.jpg</t>
  </si>
  <si>
    <t>#SSNAREDE - A Live do SambaShow - #fiqueemcasaecantecomigo</t>
  </si>
  <si>
    <t>yb5It5HlrTg</t>
  </si>
  <si>
    <t>https://www.youtube.com/watch?v=yb5It5HlrTg</t>
  </si>
  <si>
    <t>https://i.ytimg.com/vi/fKiZ-kuR_Qg/mqdefault.jpg</t>
  </si>
  <si>
    <t>Live João Alyson e Adriano | #FiqueEmCasa e Cante #Comigo</t>
  </si>
  <si>
    <t>fKiZ-kuR_Qg</t>
  </si>
  <si>
    <t>https://www.youtube.com/watch?v=fKiZ-kuR_Qg</t>
  </si>
  <si>
    <t>https://instagram.fsdu11-1.fna.fbcdn.net/v/t51.2885-15/sh0.08/e35/s640x640/97272561_907564346426002_1307058791627759787_n.jpg?_nc_ht=instagram.fsdu11-1.fna.fbcdn.net&amp;_nc_cat=110&amp;_nc_ohc=CeDxyEfTGvQAX8MFJml&amp;oh=b2a353e0decfc20befe5d5257b2b1dea&amp;oe=5EF0706A</t>
  </si>
  <si>
    <t>Live 7SenseLive</t>
  </si>
  <si>
    <t>https://www.youtube.com/channel/UCrCsPier-zh_CT-qaNxzENg</t>
  </si>
  <si>
    <t>https://i.ytimg.com/vi/rcKl6ksRYLo/mqdefault.jpg</t>
  </si>
  <si>
    <t>DogParty Live</t>
  </si>
  <si>
    <t>https://instagram.fsdu11-1.fna.fbcdn.net/v/t51.2885-15/e35/97923819_299830411047283_7278057794330881338_n.jpg?_nc_ht=instagram.fsdu11-1.fna.fbcdn.net&amp;_nc_cat=107&amp;_nc_ohc=VSckBzkmUa4AX847gCw&amp;oh=dac8982ee251f1634234c528071a44fc&amp;oe=5EC80370</t>
  </si>
  <si>
    <t>https://www.youtube.com/channel/UCvgDu-kCj2GLpB1yLXy4fCA</t>
  </si>
  <si>
    <t>https://instagram.fsdu11-1.fna.fbcdn.net/v/t51.2885-15/sh0.08/e35/p640x640/97913829_245261523592069_4781355229246143473_n.jpg?_nc_ht=instagram.fsdu11-1.fna.fbcdn.net&amp;_nc_cat=101&amp;_nc_ohc=fAk0s2WkMtgAX8IoiAv&amp;oh=15b752f853177e7bc92f516d05ee6800&amp;oe=5EEDB11B</t>
  </si>
  <si>
    <t>Live Naguetta</t>
  </si>
  <si>
    <t>https://www.youtube.com/channel/UCRWLRatdl6itQgCxEm8yLAQ</t>
  </si>
  <si>
    <t>https://i.ytimg.com/vi/fBcVlEEy4O4/mqdefault.jpg</t>
  </si>
  <si>
    <t>Live Arraiá Bell Marques - #FiqueEmCasa e #Cante #Comigo</t>
  </si>
  <si>
    <t>fBcVlEEy4O4</t>
  </si>
  <si>
    <t>https://www.youtube.com/watch?v=fBcVlEEy4O4</t>
  </si>
  <si>
    <t>https://instagram.fsdu11-1.fna.fbcdn.net/v/t51.2885-15/sh0.08/e35/s640x640/98169026_2989599544440734_889014998855030745_n.jpg?_nc_ht=instagram.fsdu11-1.fna.fbcdn.net&amp;_nc_cat=102&amp;_nc_ohc=JOJC-3f8pDMAX9c6DMZ&amp;oh=c2d4cf7a820ccca6f5a2137fc21357f5&amp;oe=5EEF7E63</t>
  </si>
  <si>
    <t>Live Venosa</t>
  </si>
  <si>
    <t>https://www.youtube.com/channel/UCnQ93GyUHNfDX1WjH0-EkFw</t>
  </si>
  <si>
    <t>https://instagram.fsdu11-1.fna.fbcdn.net/v/t51.2885-15/sh0.08/e35/s640x640/97535537_2597364533835770_1573342116271668241_n.jpg?_nc_ht=instagram.fsdu11-1.fna.fbcdn.net&amp;_nc_cat=102&amp;_nc_ohc=-61aVpeGcjEAX9MiQmX&amp;oh=24935b1f75fc4a44ca00f163fe933d6f&amp;oe=5EEEBFB7</t>
  </si>
  <si>
    <t>Live Vitor Cezarani</t>
  </si>
  <si>
    <t>https://www.youtube.com/channel/UCY_K041A1jLmaxUSTHW8DPw</t>
  </si>
  <si>
    <t>https://instagram.fsdu11-1.fna.fbcdn.net/v/t51.2885-15/sh0.08/e35/p640x640/97301215_776580232877313_7332088782583257862_n.jpg?_nc_ht=instagram.fsdu11-1.fna.fbcdn.net&amp;_nc_cat=109&amp;_nc_ohc=gWh0op2O_m4AX-YBtvC&amp;oh=4291bb7ee84f593ffbd48e1ef538245b&amp;oe=5EF0B554</t>
  </si>
  <si>
    <t>Duelo na Tela | Primeira Chave</t>
  </si>
  <si>
    <t>https://www.youtube.com/channel/UCqp2cHbPqdDdNz96HO4m7AQ</t>
  </si>
  <si>
    <t>Duelo na Tela | Segunda Chave</t>
  </si>
  <si>
    <t>Duelo na Tela | Final</t>
  </si>
  <si>
    <t>https://instagram.fsdu11-1.fna.fbcdn.net/v/t51.2885-15/sh0.08/e35/s640x640/97280394_246643106543934_654177989034816237_n.jpg?_nc_ht=instagram.fsdu11-1.fna.fbcdn.net&amp;_nc_cat=106&amp;_nc_ohc=HYKiGj89Dq0AX9X9b3j&amp;oh=e4c8f2e5a870263c2aa5aad9b2141df0&amp;oe=5EEF5F12</t>
  </si>
  <si>
    <t>Pacha House Party</t>
  </si>
  <si>
    <t>https://www.youtube.com/channel/UCjbDDt1C0iIXkhf7cxcHijg</t>
  </si>
  <si>
    <t>https://i.ytimg.com/vi/ndi43lxp5dA/mqdefault.jpg</t>
  </si>
  <si>
    <t>Lolla From The Vault: Red Hot Chili Peppers - Lollapalooza USA 2006</t>
  </si>
  <si>
    <t>ndi43lxp5dA</t>
  </si>
  <si>
    <t>https://www.youtube.com/watch?v=ndi43lxp5dA</t>
  </si>
  <si>
    <t>https://i.ytimg.com/vi/Av9N6RsVQdA/mqdefault.jpg</t>
  </si>
  <si>
    <t>Live Solidária Em Prol de Ajudar o Município Jaguaruana</t>
  </si>
  <si>
    <t>Av9N6RsVQdA</t>
  </si>
  <si>
    <t>https://www.youtube.com/watch?v=Av9N6RsVQdA</t>
  </si>
  <si>
    <t>https://i.ytimg.com/vi/hI5YMDioDBY/mqdefault.jpg</t>
  </si>
  <si>
    <t>Radiohead - The King Of Limbs From The Basement (December 2011) At Home #WithMe</t>
  </si>
  <si>
    <t>hI5YMDioDBY</t>
  </si>
  <si>
    <t>https://www.youtube.com/watch?v=hI5YMDioDBY</t>
  </si>
  <si>
    <t>https://i.ytimg.com/vi/ylA4kHL6tDc/mqdefault.jpg</t>
  </si>
  <si>
    <t>#LIVECOMAMIGOS | #FiqueEmCasa e Adore #Comigo</t>
  </si>
  <si>
    <t>ylA4kHL6tDc</t>
  </si>
  <si>
    <t>https://www.youtube.com/watch?v=ylA4kHL6tDc</t>
  </si>
  <si>
    <t>https://i.ytimg.com/vi/oI4g7b-Dico/mqdefault.jpg</t>
  </si>
  <si>
    <t>LIVE DO TOM- #TOMEMCASA</t>
  </si>
  <si>
    <t>oI4g7b-Dico</t>
  </si>
  <si>
    <t>https://www.youtube.com/watch?v=oI4g7b-Dico</t>
  </si>
  <si>
    <t>https://i.ytimg.com/vi/gQD4NRX4ZBQ/mqdefault.jpg</t>
  </si>
  <si>
    <t>Live de Cinema: 211 - O Grande Assalto - Filme Completo</t>
  </si>
  <si>
    <t>gQD4NRX4ZBQ</t>
  </si>
  <si>
    <t>https://www.youtube.com/watch?v=gQD4NRX4ZBQ</t>
  </si>
  <si>
    <t>https://i.ytimg.com/vi/1YMI0ZvKOj4/mqdefault.jpg</t>
  </si>
  <si>
    <t>Renner apresenta: #LiveDaLud Hello Mundo vs. Numanice - #FiqueEmCasa e cante #Comigo</t>
  </si>
  <si>
    <t>1YMI0ZvKOj4</t>
  </si>
  <si>
    <t>https://www.youtube.com/watch?v=1YMI0ZvKOj4</t>
  </si>
  <si>
    <t>https://instagram.fbhz1-1.fna.fbcdn.net/v/t51.2885-15/sh0.08/e35/p640x640/96921281_742794599798339_395536827382015462_n.jpg?_nc_ht=instagram.fbhz1-1.fna.fbcdn.net&amp;_nc_cat=111&amp;_nc_ohc=zqsupl83hb4AX9K_U--&amp;oh=75995cb9484090091745d00fca411f45&amp;oe=5EEE71D3</t>
  </si>
  <si>
    <t>Live Zé Cantor</t>
  </si>
  <si>
    <t>https://www.youtube.com/channel/UC2udUpIcyNDYd8UEn5TcJsg</t>
  </si>
  <si>
    <t>https://instagram.fbhz1-1.fna.fbcdn.net/v/t51.2885-15/sh0.08/e35/s640x640/97538660_603365303860835_6678229367490830629_n.jpg?_nc_ht=instagram.fbhz1-1.fna.fbcdn.net&amp;_nc_cat=111&amp;_nc_ohc=ItS7ua8IutMAX9pqe4B&amp;oh=9ea2451d9a35f9a14a986d13d6893f53&amp;oe=5EEFFD38</t>
  </si>
  <si>
    <t>https://i.ytimg.com/vi/XDwugFA0vFk/mqdefault.jpg</t>
  </si>
  <si>
    <t>Marcos Paulo &amp; Marcelo - Boate do Zum (Ao Vivo) #live #fiqueemcasa #comigo</t>
  </si>
  <si>
    <t>XDwugFA0vFk</t>
  </si>
  <si>
    <t>https://www.youtube.com/watch?v=XDwugFA0vFk</t>
  </si>
  <si>
    <t>https://i.ytimg.com/vi/DQTgFQINDU8/mqdefault.jpg</t>
  </si>
  <si>
    <t>Live do Samba d`Antiga</t>
  </si>
  <si>
    <t>DQTgFQINDU8</t>
  </si>
  <si>
    <t>https://www.youtube.com/watch?v=DQTgFQINDU8</t>
  </si>
  <si>
    <t>https://i.ytimg.com/vi/76PEc4qrW_c/mqdefault.jpg</t>
  </si>
  <si>
    <t>Plataforma Com Você – Live Diogo Nogueira</t>
  </si>
  <si>
    <t>76PEc4qrW_c</t>
  </si>
  <si>
    <t>https://www.youtube.com/watch?v=76PEc4qrW_c</t>
  </si>
  <si>
    <t>https://scontent-gig2-1.cdninstagram.com/v/t51.2885-15/sh0.08/e35/s640x640/97312939_589722101654370_80484197181228770_n.jpg?_nc_ht=scontent-gig2-1.cdninstagram.com&amp;_nc_cat=106&amp;_nc_ohc=2wqffa5KAEIAX-lcUYK&amp;oh=d3826c2a2eb9dd30c44586f7b5786b45&amp;oe=5EF01BC7</t>
  </si>
  <si>
    <t>Live Edyr Vaqueiro</t>
  </si>
  <si>
    <t>https://www.youtube.com/channel/UC5RHCgHIP5Lsntf4z0sHejA</t>
  </si>
  <si>
    <t>https://i.ytimg.com/vi/1UYLx6I14vw/mqdefault.jpg</t>
  </si>
  <si>
    <t>FDH LIVE PARTY</t>
  </si>
  <si>
    <t>1UYLx6I14vw</t>
  </si>
  <si>
    <t>https://www.youtube.com/watch?v=1UYLx6I14vw</t>
  </si>
  <si>
    <t>https://i.ytimg.com/vi/viByhftHe9E/mqdefault.jpg</t>
  </si>
  <si>
    <t>Live 94,5 - Ludy e Miller - #FiqueEmCasa e Cante #Comigo</t>
  </si>
  <si>
    <t>viByhftHe9E</t>
  </si>
  <si>
    <t>https://www.youtube.com/watch?v=viByhftHe9E</t>
  </si>
  <si>
    <t>https://i.ytimg.com/vi/7_DsF9Kz80Q/mqdefault.jpg</t>
  </si>
  <si>
    <t>Tô Na Live - Quinteto S.A. Ao Vivo - OriginalNaLivedoQuinteto</t>
  </si>
  <si>
    <t>7_DsF9Kz80Q</t>
  </si>
  <si>
    <t>https://www.youtube.com/watch?v=7_DsF9Kz80Q</t>
  </si>
  <si>
    <t>https://scontent-gig2-1.cdninstagram.com/v/t51.2885-15/sh0.08/e35/p640x640/98167263_128505302167715_570286645907380713_n.jpg?_nc_ht=scontent-gig2-1.cdninstagram.com&amp;_nc_cat=111&amp;_nc_ohc=JKRBStFrBUgAX_B9jcK&amp;oh=40b6510919358f8269d32a41b227eade&amp;oe=5EF0A297</t>
  </si>
  <si>
    <t>Live Inimigos da HP</t>
  </si>
  <si>
    <t>https://www.youtube.com/channel/UChG4PctZiywvO5w2AtnN6iQ</t>
  </si>
  <si>
    <t>https://i.ytimg.com/vi/0ey7hlbMwC8/mqdefault.jpg</t>
  </si>
  <si>
    <t>Rick &amp; Renner - At Home 2 The Best - Ao Vivo (Live)</t>
  </si>
  <si>
    <t>0ey7hlbMwC8</t>
  </si>
  <si>
    <t>https://www.youtube.com/watch?v=0ey7hlbMwC8</t>
  </si>
  <si>
    <t>https://i.ytimg.com/vi/s_IhsrY8Fic/mqdefault.jpg</t>
  </si>
  <si>
    <t>Targino Live Show | Sem Limites | #FiqueEmCasa e Cante #Comigo</t>
  </si>
  <si>
    <t>s_IhsrY8Fic</t>
  </si>
  <si>
    <t>https://www.youtube.com/watch?v=s_IhsrY8Fic</t>
  </si>
  <si>
    <t>https://i.ytimg.com/vi/da2X33BdG-E/mqdefault.jpg</t>
  </si>
  <si>
    <t>Esquenta com Júnior e Cézar I #FiqueEmCasa e Cante #Comigo</t>
  </si>
  <si>
    <t>da2X33BdG-E</t>
  </si>
  <si>
    <t>https://www.youtube.com/watch?v=da2X33BdG-E</t>
  </si>
  <si>
    <t>https://i.ytimg.com/vi/A4SH2tRR6Lg/mqdefault.jpg</t>
  </si>
  <si>
    <t>#LIVE - SUELEN KA</t>
  </si>
  <si>
    <t>A4SH2tRR6Lg</t>
  </si>
  <si>
    <t>https://www.youtube.com/watch?v=A4SH2tRR6Lg</t>
  </si>
  <si>
    <t>https://i.ytimg.com/vi/VFU8ZIpVpHA/mqdefault.jpg</t>
  </si>
  <si>
    <t>Live da Mira - Música e Boa Ação</t>
  </si>
  <si>
    <t>VFU8ZIpVpHA</t>
  </si>
  <si>
    <t>https://www.youtube.com/watch?v=VFU8ZIpVpHA</t>
  </si>
  <si>
    <t>https://scontent-gig2-1.cdninstagram.com/v/t51.2885-15/sh0.08/e35/p640x640/97155138_604296353769758_887550041930561607_n.jpg?_nc_ht=scontent-gig2-1.cdninstagram.com&amp;_nc_cat=102&amp;_nc_ohc=jey1ZU3QO6cAX-7Al1r&amp;oh=9dd9ab9a8c5fb2967686dfd2a9d5079e&amp;oe=5EEF36DA</t>
  </si>
  <si>
    <t>Live Tony Guerra</t>
  </si>
  <si>
    <t>https://www.youtube.com/channel/UC5_j5_9rcE4MCDT5ZA8xe9A</t>
  </si>
  <si>
    <t>https://scontent-gig2-1.cdninstagram.com/v/t51.2885-15/e35/97626371_241676750438928_4753079367319625791_n.jpg?_nc_ht=scontent-gig2-1.cdninstagram.com&amp;_nc_cat=100&amp;_nc_ohc=1TndbnvrlkcAX8RHxSY&amp;oh=3ec609246d42cc47a8645fc89fe132ee&amp;oe=5EC9481F</t>
  </si>
  <si>
    <t>Live Thales Lessa</t>
  </si>
  <si>
    <t>https://www.youtube.com/channel/UCLXw6XfW2l56YJGAdLnB6rQ</t>
  </si>
  <si>
    <t>https://i.ytimg.com/vi/KyMx0O8xkJc/mqdefault.jpg</t>
  </si>
  <si>
    <t xml:space="preserve">#LiveMauricioManieri #FiqueEmCasa e Cante #Comigo </t>
  </si>
  <si>
    <t>KyMx0O8xkJc</t>
  </si>
  <si>
    <t>https://www.youtube.com/watch?v=KyMx0O8xkJc</t>
  </si>
  <si>
    <t>https://scontent-gig2-1.cdninstagram.com/v/t51.2885-15/sh0.08/e35/p640x640/97303995_258515531935082_1647608107568966983_n.jpg?_nc_ht=scontent-gig2-1.cdninstagram.com&amp;_nc_cat=102&amp;_nc_ohc=hk9O4Yp2gtUAX9yTXyk&amp;oh=f365892b5ec0c5c0e9decf2eaaa2e561&amp;oe=5EF02D38</t>
  </si>
  <si>
    <t>Live Limão com Mel</t>
  </si>
  <si>
    <t>https://www.youtube.com/channel/UCESwBZaWSnDcJjdqouSWFog</t>
  </si>
  <si>
    <t>https://i.ytimg.com/vi/FObY0g9qSQQ/mqdefault.jpg</t>
  </si>
  <si>
    <t>LIVE | REGIS DANESE ( Entra Na Minha Casa ) #RegisDanese #FiqueEmCasa e Louve #Comigo</t>
  </si>
  <si>
    <t>FObY0g9qSQQ</t>
  </si>
  <si>
    <t>https://www.youtube.com/watch?v=FObY0g9qSQQ</t>
  </si>
  <si>
    <t>https://scontent-gig2-1.cdninstagram.com/v/t51.2885-15/sh0.08/e35/p640x640/96230007_3179736928723725_3756773553994737782_n.jpg?_nc_ht=scontent-gig2-1.cdninstagram.com&amp;_nc_cat=109&amp;_nc_ohc=yL-LSRWaFcAAX9VifZq&amp;oh=d4d78b06d100ac8be8a088a0021661a2&amp;oe=5EF042A2</t>
  </si>
  <si>
    <t>Live Lagosta Bronzeada</t>
  </si>
  <si>
    <t>https://www.youtube.com/channel/UCGz5OT7qXFVF2A1gDU-Eq5g</t>
  </si>
  <si>
    <t>https://i.ytimg.com/vi/24r5vZN4ueU/mqdefault.jpg</t>
  </si>
  <si>
    <t>Live - Luan Estilizado, Raí Saia Rodada, Zezo Potiguar - À Vontade | #FiqueEmCasa e Cante #Comigo</t>
  </si>
  <si>
    <t>24r5vZN4ueU</t>
  </si>
  <si>
    <t>https://www.youtube.com/watch?v=24r5vZN4ueU</t>
  </si>
  <si>
    <t>https://i.ytimg.com/vi/JiUzXqW0vpE/mqdefault.jpg</t>
  </si>
  <si>
    <t>Live 23/05 - Dj Schipper - WELCOME TO FRANZ SCHUBERT</t>
  </si>
  <si>
    <t>JiUzXqW0vpE</t>
  </si>
  <si>
    <t>https://www.youtube.com/watch?v=JiUzXqW0vpE</t>
  </si>
  <si>
    <t>https://yt3.ggpht.com/tNs14Li9z_4DvB5k4yzhEeaCiDyw6qBN_5Kz0k0zJ_B0m7qYhsE3fGGQ0RC5OmMjgylXlykegg=w1280-fcrop64=1,00000000ffffffff-k-c0xffffffff-no-nd-rj</t>
  </si>
  <si>
    <t>Live Léo Pain</t>
  </si>
  <si>
    <t>https://www.youtube.com/channel/UC2tqPDLaJacBICwAQELV-gg</t>
  </si>
  <si>
    <t>https://scontent-gig2-1.cdninstagram.com/v/t51.2885-15/sh0.08/e35/s640x640/98332633_168863251336642_2614568582092762374_n.jpg?_nc_ht=scontent-gig2-1.cdninstagram.com&amp;_nc_cat=110&amp;_nc_ohc=iEzq6aEmp2YAX-vwlYb&amp;oh=0d0cb90adc7ac33f65089f47f5a9c9d3&amp;oe=5EF1C079</t>
  </si>
  <si>
    <t>Live Kleo Dibah</t>
  </si>
  <si>
    <t>https://www.youtube.com/channel/UCdpb7tVQRVDVMDRylqM6Qfw</t>
  </si>
  <si>
    <t>https://i.ytimg.com/vi/NwD9oh1foHM/mqdefault.jpg</t>
  </si>
  <si>
    <t>Live Banda Parangolé</t>
  </si>
  <si>
    <t>NwD9oh1foHM</t>
  </si>
  <si>
    <t>https://www.youtube.com/watch?v=NwD9oh1foHM</t>
  </si>
  <si>
    <t>https://i.ytimg.com/vi/4HkzuiCAkeA/mqdefault.jpg</t>
  </si>
  <si>
    <t>Roda de Boteco Em Casa com SambaJr</t>
  </si>
  <si>
    <t>4HkzuiCAkeA</t>
  </si>
  <si>
    <t>https://www.youtube.com/watch?v=4HkzuiCAkeA</t>
  </si>
  <si>
    <t>https://scontent-gig2-1.cdninstagram.com/v/t51.2885-15/sh0.08/e35/s640x640/97572209_320119822308422_5668740840981978669_n.jpg?_nc_ht=scontent-gig2-1.cdninstagram.com&amp;_nc_cat=102&amp;_nc_ohc=IzxQ3uH4RfYAX9ISd2y&amp;oh=5fe4076ac4307aee8609a7f9d5c5ec9c&amp;oe=5EF0BCFD</t>
  </si>
  <si>
    <t>Live Banda Balalaica</t>
  </si>
  <si>
    <t>https://www.youtube.com/channel/UC1OP-en-YegLIcRvKPGWlVw</t>
  </si>
  <si>
    <t>https://i.ytimg.com/vi/pPqMiJosIfk/mqdefault.jpg</t>
  </si>
  <si>
    <t>Gilberto e Gilmar | Live #ModãoEmCasa2</t>
  </si>
  <si>
    <t>pPqMiJosIfk</t>
  </si>
  <si>
    <t>https://www.youtube.com/watch?v=pPqMiJosIfk</t>
  </si>
  <si>
    <t>https://i.ytimg.com/vi/B5u-zs5BChw/mqdefault.jpg</t>
  </si>
  <si>
    <t>#BUTECODOROCK | DOMINGO | 24/05 | 16h | ROCK COM AMIGOS | #FiqueEmCasa e Cante #Comigo</t>
  </si>
  <si>
    <t>B5u-zs5BChw</t>
  </si>
  <si>
    <t>https://www.youtube.com/watch?v=B5u-zs5BChw</t>
  </si>
  <si>
    <t>https://i.ytimg.com/vi/VuDRJ5fZrDM/mqdefault.jpg</t>
  </si>
  <si>
    <t>Mariana Pimenta LIVE - #MarianaPimentaBrahmaLive</t>
  </si>
  <si>
    <t>VuDRJ5fZrDM</t>
  </si>
  <si>
    <t>https://www.youtube.com/watch?v=VuDRJ5fZrDM</t>
  </si>
  <si>
    <t>https://scontent-gig2-1.cdninstagram.com/v/t51.2885-15/sh0.08/e35/s640x640/97219542_727123177827796_4109235860337774830_n.jpg?_nc_ht=scontent-gig2-1.cdninstagram.com&amp;_nc_cat=104&amp;_nc_ohc=sfNlx7bThyYAX8FI8-W&amp;oh=0de2e7b8aa1307a8525a0104093855f3&amp;oe=5EF2418D</t>
  </si>
  <si>
    <t>Live Alcione</t>
  </si>
  <si>
    <t>https://www.youtube.com/channel/UCx82UOmo_weaW2A-ieAWJAg</t>
  </si>
  <si>
    <t>https://i.ytimg.com/vi/LRo-g1Eu7GA/mqdefault.jpg</t>
  </si>
  <si>
    <t>Live Pinha Presidente</t>
  </si>
  <si>
    <t>LRo-g1Eu7GA</t>
  </si>
  <si>
    <t>https://www.youtube.com/watch?v=LRo-g1Eu7GA</t>
  </si>
  <si>
    <t>https://i.ytimg.com/vi/MPbkpDq1u8A/mqdefault.jpg</t>
  </si>
  <si>
    <t>Carlos &amp; Jader [Live In House] - 24/05 #FiqueEmCasa e Cante #Comigo</t>
  </si>
  <si>
    <t>MPbkpDq1u8A</t>
  </si>
  <si>
    <t>https://www.youtube.com/watch?v=MPbkpDq1u8A</t>
  </si>
  <si>
    <t>https://scontent-gig2-1.cdninstagram.com/v/t51.2885-15/sh0.08/e35/p640x640/97359284_253667369202449_5903769275491605035_n.jpg?_nc_ht=scontent-gig2-1.cdninstagram.com&amp;_nc_cat=105&amp;_nc_ohc=BqGKcYsyokkAX9kC_-N&amp;oh=6ea39584dec0963f596ef51e47aa0289&amp;oe=5EEF8DDC</t>
  </si>
  <si>
    <t>Live Ícaro e Gilmar</t>
  </si>
  <si>
    <t>https://scontent-gig2-1.cdninstagram.com/v/t51.2885-15/sh0.08/e35/s640x640/97939023_862227330922077_8228009819815979372_n.jpg?_nc_ht=scontent-gig2-1.cdninstagram.com&amp;_nc_cat=109&amp;_nc_ohc=WKLnBHcyEPkAX-o7FIX&amp;oh=2831cd520ac4411c3fa46b8abe2f4d99&amp;oe=5EF07479</t>
  </si>
  <si>
    <t>Live Old Chevy</t>
  </si>
  <si>
    <t>https://www.youtube.com/channel/UCKpfRCu2MwTG23r5XyaEbtg</t>
  </si>
  <si>
    <t>https://instagram.fbhz1-1.fna.fbcdn.net/v/t51.2885-15/sh0.08/e35/p640x640/98478417_281326626375476_3370282995314611447_n.jpg?_nc_ht=instagram.fbhz1-1.fna.fbcdn.net&amp;_nc_cat=1&amp;_nc_ohc=f_T54SM3yFIAX8JHnRV&amp;oh=f65b7eb0b2d83c469259414511fc76ec&amp;oe=5EF06EBC</t>
  </si>
  <si>
    <t>talks</t>
  </si>
  <si>
    <t>https://scontent-gig2-1.cdninstagram.com/v/t51.2885-15/sh0.08/e35/p640x640/99109394_750472028825896_5728244587529806130_n.jpg?_nc_ht=scontent-gig2-1.cdninstagram.com&amp;_nc_cat=104&amp;_nc_ohc=7Ohl9SPep0QAX9-k0Zv&amp;oh=4900c090774082f5d2cd016db393e1a1&amp;oe=5EEF3E4B</t>
  </si>
  <si>
    <t>HAUTE TALKS - Paulo Kakinoff</t>
  </si>
  <si>
    <t>https://www.instagram.com/agenciahaute/</t>
  </si>
  <si>
    <t>https://instagram.fbhz2-1.fna.fbcdn.net/v/t51.2885-15/sh0.08/e35/s640x640/100860352_263179831719468_6561986461219366342_n.jpg?_nc_ht=instagram.fbhz2-1.fna.fbcdn.net&amp;_nc_cat=100&amp;_nc_ohc=VmV8GdQ42K8AX-_oxPz&amp;oh=4e56abbd744c05345f26c61857b7fbb0&amp;oe=5EF15BC2</t>
  </si>
  <si>
    <t>https://instagram.fbhz2-1.fna.fbcdn.net/v/t51.2885-15/sh0.08/e35/s640x640/100530370_165494941661212_6240046328861200314_n.jpg?_nc_ht=instagram.fbhz2-1.fna.fbcdn.net&amp;_nc_cat=104&amp;_nc_ohc=8fGD2x5aeucAX8zERlL&amp;oh=ffd503477c973dae64892f5e066c14af&amp;oe=5EF18153</t>
  </si>
  <si>
    <t>Live Projeto TriGO</t>
  </si>
  <si>
    <t>https://instagram.fbhz2-1.fna.fbcdn.net/v/t51.2885-15/sh0.08/e35/s640x640/100643417_573611336895592_2081579114640022789_n.jpg?_nc_ht=instagram.fbhz2-1.fna.fbcdn.net&amp;_nc_cat=1&amp;_nc_ohc=bjufDqcsiVUAX_W7YNK&amp;oh=6f72882b116fb4e3fd4a0e47a5b95be4&amp;oe=5EF48765</t>
  </si>
  <si>
    <t>Live Danilo Gentili</t>
  </si>
  <si>
    <t>https://www.youtube.com/channel/UCMN82si2EdJ_eROdcJfSmtw</t>
  </si>
  <si>
    <t>https://instagram.fbhz2-1.fna.fbcdn.net/v/t51.2885-15/sh0.08/e35/s640x640/100104391_246567216772464_1341538865551957234_n.jpg?_nc_ht=instagram.fbhz2-1.fna.fbcdn.net&amp;_nc_cat=100&amp;_nc_ohc=3pCnoolmV54AX_Pq_VL&amp;oh=d80c6fa13a12b5d30a3bc14c2b8ee43e&amp;oe=5EF1AAC4</t>
  </si>
  <si>
    <t>Live Primeiramente</t>
  </si>
  <si>
    <t>https://www.youtube.com/channel/UC8AQoDWb4h9dqeoxCLax_GA</t>
  </si>
  <si>
    <t>https://i.ytimg.com/vi/sj7Ns948DO0/mqdefault.jpg</t>
  </si>
  <si>
    <t>#LiveJoãoGabriel 2 | #FiqueEmCasa e Cante #Comigo</t>
  </si>
  <si>
    <t>sj7Ns948DO0</t>
  </si>
  <si>
    <t>https://www.youtube.com/watch?v=sj7Ns948DO0</t>
  </si>
  <si>
    <t>https://i.ytimg.com/vi/cR7A96-OrGA/mqdefault.jpg</t>
  </si>
  <si>
    <t>LIVE Ana Cañas Especial 12 Anos de Carreira #FiqueemCasa e Cante #Comigo</t>
  </si>
  <si>
    <t>cR7A96-OrGA</t>
  </si>
  <si>
    <t>https://www.youtube.com/watch?v=cR7A96-OrGA</t>
  </si>
  <si>
    <t>https://i.ytimg.com/vi/afKBv2gOevM/mqdefault.jpg</t>
  </si>
  <si>
    <t>Follow the Sun by Bhaskar (LIVE SET)</t>
  </si>
  <si>
    <t>afKBv2gOevM</t>
  </si>
  <si>
    <t>https://www.youtube.com/watch?v=afKBv2gOevM</t>
  </si>
  <si>
    <t>https://instagram.fbhz2-1.fna.fbcdn.net/v/t51.2885-15/sh0.08/e35/s640x640/100091780_860795311109955_3694362795509435241_n.jpg?_nc_ht=instagram.fbhz2-1.fna.fbcdn.net&amp;_nc_cat=1&amp;_nc_ohc=rmxQz2qLb7oAX-9nvdn&amp;oh=ebfbba35b01b55b08f04ac4a7e0bb4f9&amp;oe=5EF2D618</t>
  </si>
  <si>
    <t>Live Nando Reis</t>
  </si>
  <si>
    <t>https://www.instagram.com/cidadejardimshopping/</t>
  </si>
  <si>
    <t>https://i.ytimg.com/vi/QZx3F2ZK0sM/mqdefault.jpg</t>
  </si>
  <si>
    <t>MALLA 100 ALÇA - LIVE BATEU SAUDADE 2 #FiqueEmCasa e Cante #Comigo</t>
  </si>
  <si>
    <t>QZx3F2ZK0sM</t>
  </si>
  <si>
    <t>https://www.youtube.com/watch?v=QZx3F2ZK0sM</t>
  </si>
  <si>
    <t>https://i.ytimg.com/vi/Kj9G2vVL_yg/mqdefault.jpg</t>
  </si>
  <si>
    <t>Live Matheus Henrique e Gabriel</t>
  </si>
  <si>
    <t>Kj9G2vVL_yg</t>
  </si>
  <si>
    <t>https://www.youtube.com/watch?v=Kj9G2vVL_yg</t>
  </si>
  <si>
    <t>https://i.ytimg.com/vi/yHz7SLmHEMc/mqdefault.jpg</t>
  </si>
  <si>
    <t>Live do Swing &amp; Simpatia #fiqueemcasa #cantecomigo</t>
  </si>
  <si>
    <t>yHz7SLmHEMc</t>
  </si>
  <si>
    <t>https://www.youtube.com/watch?v=yHz7SLmHEMc</t>
  </si>
  <si>
    <t>https://i.ytimg.com/vi/9t9sa0TMebQ/mqdefault.jpg</t>
  </si>
  <si>
    <t>Metallica: Live in Lima, Peru - March 20, 2014</t>
  </si>
  <si>
    <t>9t9sa0TMebQ</t>
  </si>
  <si>
    <t>https://www.youtube.com/watch?v=9t9sa0TMebQ</t>
  </si>
  <si>
    <t>https://instagram.fbhz1-1.fna.fbcdn.net/v/t51.2885-15/sh0.08/e35/s640x640/100812900_700836843819858_6670348278905792897_n.jpg?_nc_ht=instagram.fbhz1-1.fna.fbcdn.net&amp;_nc_cat=106&amp;_nc_ohc=k1WurHRcEcQAX_Y64M-&amp;oh=8b691a858b4b97019a13fc30c120a882&amp;oe=5EF44F88</t>
  </si>
  <si>
    <t>Live Dennis Dj</t>
  </si>
  <si>
    <t>https://www.youtube.com/channel/UCrPMM16a2XymtrPJwFW4kAQ</t>
  </si>
  <si>
    <t>https://scontent-gru2-1.cdninstagram.com/v/t51.2885-15/sh0.08/e35/s640x640/100955176_635240053728251_5976533560826466427_n.jpg?_nc_ht=scontent-gru2-1.cdninstagram.com&amp;_nc_cat=111&amp;_nc_ohc=jv16VH2ssnYAX96EEgs&amp;oh=de6bbeb29e07da6fc989a56b2b0642aa&amp;oe=5EF44098</t>
  </si>
  <si>
    <t>Encontro Épico para Amantes de Games e Metal</t>
  </si>
  <si>
    <t>https://www.instagram.com/brksedu/</t>
  </si>
  <si>
    <t>https://scontent-gru1-1.cdninstagram.com/v/t51.2885-15/sh0.08/e35/s640x640/100892203_342674893401363_6404767976864268552_n.jpg?_nc_ht=scontent-gru1-1.cdninstagram.com&amp;_nc_cat=103&amp;_nc_ohc=uzpSyxTEwDIAX8dgUR1&amp;oh=7ad373e6606e7d91629ab40dea9956d9&amp;oe=5EF5A2E3</t>
  </si>
  <si>
    <t>Live Fabio Brazza</t>
  </si>
  <si>
    <t>https://www.youtube.com/channel/UCMu7RftCnR1LTXw_jKPDzuw</t>
  </si>
  <si>
    <t>https://scontent-gru2-2.cdninstagram.com/v/t51.2885-15/sh0.08/e35/s640x640/100966021_543559923188225_5997724691310906244_n.jpg?_nc_ht=scontent-gru2-2.cdninstagram.com&amp;_nc_cat=105&amp;_nc_ohc=ZIu0zR_NLnEAX_eySYt&amp;oh=57ef870e1af952893b97e8f61cee6b37&amp;oe=5EF82A03</t>
  </si>
  <si>
    <t>Mariana Aydar no #SescAoVivo</t>
  </si>
  <si>
    <t>https://scontent-gru2-2.cdninstagram.com/v/t51.2885-15/sh0.08/e35/s640x640/97960660_1140919759613508_90468635139175494_n.jpg?_nc_ht=scontent-gru2-2.cdninstagram.com&amp;_nc_cat=100&amp;_nc_ohc=yJsXXcnEuCIAX_ufQo5&amp;oh=a9ee9e1be555ad645ece51979854f5c2&amp;oe=5EF513DB</t>
  </si>
  <si>
    <t>https://www.youtube.com/channel/0</t>
  </si>
  <si>
    <t>https://i.ytimg.com/vi/tYYvAykVH9U/mqdefault.jpg</t>
  </si>
  <si>
    <t>[VALE TALKS #10] O papel do Customer experience na transformação digital das empresas</t>
  </si>
  <si>
    <t>tYYvAykVH9U</t>
  </si>
  <si>
    <t>https://www.youtube.com/watch?v=tYYvAykVH9U</t>
  </si>
  <si>
    <t>https://i.ytimg.com/vi/7FDgcU4IERg/mqdefault.jpg</t>
  </si>
  <si>
    <t>[VALE TALKS #11] Métricas de felicidade: Medindo o RESULTADO do design no desenvolvimento do produto</t>
  </si>
  <si>
    <t>7FDgcU4IERg</t>
  </si>
  <si>
    <t>https://www.youtube.com/watch?v=7FDgcU4IERg</t>
  </si>
  <si>
    <t>https://i.ytimg.com/vi/Yj55UUT0Mqw/mqdefault.jpg</t>
  </si>
  <si>
    <t>[VALE TALKS #12] Como integrar os times de marketing e produtos para alcançar soluções cada vez melhores</t>
  </si>
  <si>
    <t>Yj55UUT0Mqw</t>
  </si>
  <si>
    <t>https://www.youtube.com/watch?v=Yj55UUT0Mqw</t>
  </si>
  <si>
    <t>https://i.ytimg.com/vi/6LhFBsUg6Js/mqdefault.jpg</t>
  </si>
  <si>
    <t>[VALE TALKS #13] Desmistificando a inovação: Transformar sua empresa não precisar ser tão difícil quanto você pensa</t>
  </si>
  <si>
    <t>6LhFBsUg6Js</t>
  </si>
  <si>
    <t>https://www.youtube.com/watch?v=6LhFBsUg6Js</t>
  </si>
  <si>
    <t>https://i.ytimg.com/vi/SxnlmjohIcs/mqdefault.jpg</t>
  </si>
  <si>
    <t>I-Taweh Live | May 27, 2020 | #stayhomewithPFC</t>
  </si>
  <si>
    <t>SxnlmjohIcs</t>
  </si>
  <si>
    <t>https://www.youtube.com/watch?v=SxnlmjohIcs</t>
  </si>
  <si>
    <t>https://i.ytimg.com/vi/wjcZo_2WnJ0/mqdefault.jpg</t>
  </si>
  <si>
    <t>LIVE do INTIMISTAS 2 #livedointimistas #fiqueemcasa e cante #comigo #aniversariodointimistas</t>
  </si>
  <si>
    <t>wjcZo_2WnJ0</t>
  </si>
  <si>
    <t>https://www.youtube.com/watch?v=wjcZo_2WnJ0</t>
  </si>
  <si>
    <t>https://i.ytimg.com/vi/mzTW7A_kV7Y/mqdefault.jpg</t>
  </si>
  <si>
    <t>Live Theo Rubia | #FiqueEmCasa e Adore #Comigo | #LiveTheoRubia</t>
  </si>
  <si>
    <t>mzTW7A_kV7Y</t>
  </si>
  <si>
    <t>https://www.youtube.com/watch?v=mzTW7A_kV7Y</t>
  </si>
  <si>
    <t>https://scontent-gru1-1.cdninstagram.com/v/t51.2885-15/e35/100087744_645000919743742_7822458074978872490_n.jpg?_nc_ht=scontent-gru1-1.cdninstagram.com&amp;_nc_cat=110&amp;_nc_ohc=eIwBQqU5GWUAX_OJnh-&amp;oh=2f58ecbbb67ba659797d56a12327a3d1&amp;oe=5ECFB66B</t>
  </si>
  <si>
    <t>Live Alceu Valença</t>
  </si>
  <si>
    <t>https://scontent-gru2-2.cdninstagram.com/v/t51.2885-15/sh0.08/e35/p640x640/101052321_535263353817048_2420325691152165708_n.jpg?_nc_ht=scontent-gru2-2.cdninstagram.com&amp;_nc_cat=100&amp;_nc_ohc=KqyoqfyW504AX8AyvqJ&amp;oh=42f93209a00ef1fb93cf55f87bdf29c8&amp;oe=5EF7FD4B</t>
  </si>
  <si>
    <t>Live Gabriel Gava</t>
  </si>
  <si>
    <t>https://i.ytimg.com/vi/Chh_CgFtLpY/mqdefault.jpg</t>
  </si>
  <si>
    <t>#LIVE: Emicida e Tulipa Ruiz em: #HomeHourPoploadFestival por Smirnoff</t>
  </si>
  <si>
    <t>Chh_CgFtLpY</t>
  </si>
  <si>
    <t>https://www.youtube.com/watch?v=Chh_CgFtLpY</t>
  </si>
  <si>
    <t>https://i.ytimg.com/vi/2DUk3owfkF4/mqdefault.jpg</t>
  </si>
  <si>
    <t>Cambalacho Matinê - Trash anos 80 - Dj Schipper</t>
  </si>
  <si>
    <t>2DUk3owfkF4</t>
  </si>
  <si>
    <t>https://www.youtube.com/watch?v=2DUk3owfkF4</t>
  </si>
  <si>
    <t>https://i.ytimg.com/vi/90NTIWocf6k/mqdefault.jpg</t>
  </si>
  <si>
    <t>LIVE Show 18 Anos Ramacon</t>
  </si>
  <si>
    <t>90NTIWocf6k</t>
  </si>
  <si>
    <t>https://www.youtube.com/watch?v=90NTIWocf6k</t>
  </si>
  <si>
    <t>https://scontent-gru1-1.cdninstagram.com/v/t51.2885-15/sh0.08/e35/s640x640/96829405_245475850064206_7279260737628347822_n.jpg?_nc_ht=scontent-gru1-1.cdninstagram.com&amp;_nc_cat=110&amp;_nc_ohc=hgEzGY-JEEMAX8zwmg6&amp;oh=511d3e4bc1fac4625e6280b9318b9f0a&amp;oe=5EF7E5CF</t>
  </si>
  <si>
    <t>Live Manutti</t>
  </si>
  <si>
    <t>https://www.youtube.com/channel/UCCKh7ZoRmEoo5vzvW7zUZ4A</t>
  </si>
  <si>
    <t>https://scontent-gru1-1.cdninstagram.com/v/t51.2885-15/sh0.08/e35/s640x640/100566420_144523207190055_8635680850836490815_n.jpg?_nc_ht=scontent-gru1-1.cdninstagram.com&amp;_nc_cat=103&amp;_nc_ohc=VNJw7CCwxrwAX8t19dL&amp;oh=f5b827a6a766eeca075b973d0d2073e6&amp;oe=5EF6BC8E</t>
  </si>
  <si>
    <t>Magary no Macaco Gordo</t>
  </si>
  <si>
    <t>https://scontent-gru1-1.cdninstagram.com/v/t51.2885-15/sh0.08/e35/s640x640/100945042_529491261261068_4886196547676943003_n.jpg?_nc_ht=scontent-gru1-1.cdninstagram.com&amp;_nc_cat=108&amp;_nc_ohc=SDXEo3RnhYUAX-DZETs&amp;oh=d4918032ba18065efae9d76e2b5ea731&amp;oe=5EF53F83</t>
  </si>
  <si>
    <t>Tatau no Macaco Gordo</t>
  </si>
  <si>
    <t>https://scontent-gru2-1.cdninstagram.com/v/t51.2885-15/sh0.08/e35/p640x640/98071163_558964501709323_7987103250026002744_n.jpg?_nc_ht=scontent-gru2-1.cdninstagram.com&amp;_nc_cat=107&amp;_nc_ohc=RHVWl112p9UAX_mfnNl&amp;oh=3c97680e8c93a9c4f14552d1d8e08e25&amp;oe=5EF545A9</t>
  </si>
  <si>
    <t>Live Gil Bala</t>
  </si>
  <si>
    <t>https://www.youtube.com/channel/UCRBiqx90scYwYaJRQHTaCTA</t>
  </si>
  <si>
    <t>https://scontent-gru1-1.cdninstagram.com/v/t51.2885-15/sh0.08/e35/s640x640/97378686_958736687913867_5713932754963996641_n.jpg?_nc_ht=scontent-gru1-1.cdninstagram.com&amp;_nc_cat=103&amp;_nc_ohc=lOF3IjZG5mkAX_43lrH&amp;oh=eebb7dd8009c6095cd106141bcf56241&amp;oe=5EF6ABBA</t>
  </si>
  <si>
    <t>Cultura em Casa - Live Supla</t>
  </si>
  <si>
    <t>https://i.ytimg.com/vi/m_-64W0711M/mqdefault.jpg</t>
  </si>
  <si>
    <t>LIVE SKANK I Ao Vivo No Mineirão I #FiqueEmCasa e Cante #Comigo</t>
  </si>
  <si>
    <t>m_-64W0711M</t>
  </si>
  <si>
    <t>https://www.youtube.com/watch?v=m_-64W0711M</t>
  </si>
  <si>
    <t>https://scontent-gru1-1.cdninstagram.com/v/t51.2885-15/e35/100900225_3176743662347893_907960041645573466_n.jpg?_nc_ht=scontent-gru1-1.cdninstagram.com&amp;_nc_cat=101&amp;_nc_ohc=2UtD_Pu6YQUAX-brngw&amp;oh=2592fdb87788eb5ea316167978d9f6e0&amp;oe=5ED0BCF7</t>
  </si>
  <si>
    <t>Living Room | Festival Online de Música e Arte</t>
  </si>
  <si>
    <t>https://www.facebook.com/vansbrasil/</t>
  </si>
  <si>
    <t>https://i.ytimg.com/vi/CQDD6ycDPsA/mqdefault.jpg</t>
  </si>
  <si>
    <t>Priceless Experiences at Home | Camila Cabello</t>
  </si>
  <si>
    <t>CQDD6ycDPsA</t>
  </si>
  <si>
    <t>https://www.youtube.com/watch?v=CQDD6ycDPsA</t>
  </si>
  <si>
    <t>https://i.ytimg.com/vi/HCI1vPlQAVI/mqdefault.jpg</t>
  </si>
  <si>
    <t>Live TURNTABLE RADIO SHOW</t>
  </si>
  <si>
    <t>HCI1vPlQAVI</t>
  </si>
  <si>
    <t>https://www.youtube.com/watch?v=HCI1vPlQAVI</t>
  </si>
  <si>
    <t>https://i.ytimg.com/vi/kEhttRhc8yI/mqdefault.jpg</t>
  </si>
  <si>
    <t>Resenha Sertaneja - Marlon &amp; Daniel</t>
  </si>
  <si>
    <t>kEhttRhc8yI</t>
  </si>
  <si>
    <t>https://www.youtube.com/watch?v=kEhttRhc8yI</t>
  </si>
  <si>
    <t>https://i.ytimg.com/vi/i9ZJQc5TCdU/mqdefault.jpg</t>
  </si>
  <si>
    <t>Do 'Made in China' para 'Designed in China' (Dr. Kai-Fu Lee e Roberto Marinho Neto)</t>
  </si>
  <si>
    <t>i9ZJQc5TCdU</t>
  </si>
  <si>
    <t>https://www.youtube.com/watch?v=i9ZJQc5TCdU</t>
  </si>
  <si>
    <t>https://i.ytimg.com/vi/8qgX3bSlCAU/mqdefault.jpg</t>
  </si>
  <si>
    <t>Escola de Investidores | Uma reflexão sobre renda fixa</t>
  </si>
  <si>
    <t>8qgX3bSlCAU</t>
  </si>
  <si>
    <t>https://www.youtube.com/watch?v=8qgX3bSlCAU</t>
  </si>
  <si>
    <t>https://i.ytimg.com/vi/RjQZd8p-eBM/mqdefault.jpg</t>
  </si>
  <si>
    <t>Radiohead - Live at the Astoria (May 1994) At Home #WithMe</t>
  </si>
  <si>
    <t>RjQZd8p-eBM</t>
  </si>
  <si>
    <t>https://www.youtube.com/watch?v=RjQZd8p-eBM</t>
  </si>
  <si>
    <t>https://i.ytimg.com/vi/cxBo4hoJvco/mqdefault.jpg</t>
  </si>
  <si>
    <t>Sessão #Fiquemcasa: - Caçada Brutal - Filme Completo</t>
  </si>
  <si>
    <t>cxBo4hoJvco</t>
  </si>
  <si>
    <t>https://www.youtube.com/watch?v=cxBo4hoJvco</t>
  </si>
  <si>
    <t>https://i.ytimg.com/vi/Uw1HIPrLBi8/mqdefault.jpg</t>
  </si>
  <si>
    <t>Noisey Night In (Feat. Finneas, Phoebe Bridgers, Beach Bunny &amp; More) #StayHome #WithMe</t>
  </si>
  <si>
    <t>Uw1HIPrLBi8</t>
  </si>
  <si>
    <t>https://www.youtube.com/watch?v=Uw1HIPrLBi8</t>
  </si>
  <si>
    <t>https://i.ytimg.com/vi/kNSqrGJX5yY/mqdefault.jpg</t>
  </si>
  <si>
    <t>Lolla From The Vault: Louis The Child - Lollapalooza USA 2019</t>
  </si>
  <si>
    <t>kNSqrGJX5yY</t>
  </si>
  <si>
    <t>https://www.youtube.com/watch?v=kNSqrGJX5yY</t>
  </si>
  <si>
    <t>https://i.ytimg.com/vi/tv0Jb5NpSiA/mqdefault.jpg</t>
  </si>
  <si>
    <t>PRIBE / Live in Lockdown #2 / 29.05.2020</t>
  </si>
  <si>
    <t>tv0Jb5NpSiA</t>
  </si>
  <si>
    <t>https://www.youtube.com/watch?v=tv0Jb5NpSiA</t>
  </si>
  <si>
    <t>https://i.ytimg.com/vi/SZfUNRjL_us/mqdefault.jpg</t>
  </si>
  <si>
    <t>Live Plano C - Sunlight Room</t>
  </si>
  <si>
    <t>SZfUNRjL_us</t>
  </si>
  <si>
    <t>https://www.youtube.com/watch?v=SZfUNRjL_us</t>
  </si>
  <si>
    <t>https://i.ytimg.com/vi/2DUViM45_lc/mqdefault.jpg</t>
  </si>
  <si>
    <t>#LivePineapple - O Rap Contra a Fome</t>
  </si>
  <si>
    <t>2DUViM45_lc</t>
  </si>
  <si>
    <t>https://www.youtube.com/watch?v=2DUViM45_lc</t>
  </si>
  <si>
    <t>https://i.ytimg.com/vi/rU7h17DCcIo/mqdefault.jpg</t>
  </si>
  <si>
    <t>Live Eric Land - Arraiá do Land</t>
  </si>
  <si>
    <t>rU7h17DCcIo</t>
  </si>
  <si>
    <t>https://www.youtube.com/watch?v=rU7h17DCcIo</t>
  </si>
  <si>
    <t>https://i.ytimg.com/vi/ruqh04ciGmM/mqdefault.jpg</t>
  </si>
  <si>
    <t>#BenditoSerei - Live do Nani Azevedo | #FiqueEmCasa e Cante #Comigo</t>
  </si>
  <si>
    <t>ruqh04ciGmM</t>
  </si>
  <si>
    <t>https://www.youtube.com/watch?v=ruqh04ciGmM</t>
  </si>
  <si>
    <t>https://instagram.fbhz1-1.fna.fbcdn.net/v/t51.2885-15/sh0.08/e35/p640x640/100983585_660152907898309_6813554223113614150_n.jpg?_nc_ht=instagram.fbhz1-1.fna.fbcdn.net&amp;_nc_cat=1&amp;_nc_ohc=RHEVF7rKdegAX_ODn-A&amp;oh=0ae133c0c873d62855a1dcfbf4172066&amp;oe=5EFB0776</t>
  </si>
  <si>
    <t>Live Felipe Araujo</t>
  </si>
  <si>
    <t>https://i.ytimg.com/vi/juSiUYolnrg/mqdefault.jpg</t>
  </si>
  <si>
    <t>Live do Doce 2 | #FiqueEmCasa e Cante #Comigo</t>
  </si>
  <si>
    <t>juSiUYolnrg</t>
  </si>
  <si>
    <t>https://www.youtube.com/watch?v=juSiUYolnrg</t>
  </si>
  <si>
    <t>https://i.ytimg.com/vi/5CRQgJsA8Og/mqdefault.jpg</t>
  </si>
  <si>
    <t>Daniela Mercury - Live da Rainha</t>
  </si>
  <si>
    <t>5CRQgJsA8Og</t>
  </si>
  <si>
    <t>https://www.youtube.com/watch?v=5CRQgJsA8Og</t>
  </si>
  <si>
    <t>https://i.ytimg.com/vi/-6nkQBk8T3E/mqdefault.jpg</t>
  </si>
  <si>
    <t>Adelmario Coelho | Live Carrossel do Tempo - Fique #EmCasa e cante #Comigo</t>
  </si>
  <si>
    <t>-6nkQBk8T3E</t>
  </si>
  <si>
    <t>https://www.youtube.com/watch?v=-6nkQBk8T3E</t>
  </si>
  <si>
    <t>https://i.ytimg.com/vi/8zUtK0IWsBQ/mqdefault.jpg</t>
  </si>
  <si>
    <t>LIVE SHOW - Pink Floyd Experience In Concert em prol da ONG Maple Tree Brasil</t>
  </si>
  <si>
    <t>8zUtK0IWsBQ</t>
  </si>
  <si>
    <t>https://www.youtube.com/watch?v=8zUtK0IWsBQ</t>
  </si>
  <si>
    <t>https://i.ytimg.com/vi/7W3S82Y-U50/mqdefault.jpg</t>
  </si>
  <si>
    <t>Vini &amp; Lucas - 29/05 - AO VIVO #FiqueEmCasa e Cante #Comigo</t>
  </si>
  <si>
    <t>7W3S82Y-U50</t>
  </si>
  <si>
    <t>https://www.youtube.com/watch?v=7W3S82Y-U50</t>
  </si>
  <si>
    <t>https://i.ytimg.com/vi/r1CiiO_Nrd4/mqdefault.jpg</t>
  </si>
  <si>
    <t>João Fellipe e Rafael - Bar In Casa 2 (Ao Vivo)</t>
  </si>
  <si>
    <t>r1CiiO_Nrd4</t>
  </si>
  <si>
    <t>https://www.youtube.com/watch?v=r1CiiO_Nrd4</t>
  </si>
  <si>
    <t>https://i.ytimg.com/vi/Bjl300t9_KQ/mqdefault.jpg</t>
  </si>
  <si>
    <t>uilherme Mecca | #FiqueemCasa e cante #Comigo</t>
  </si>
  <si>
    <t>Bjl300t9_KQ</t>
  </si>
  <si>
    <t>https://www.youtube.com/watch?v=Bjl300t9_KQ</t>
  </si>
  <si>
    <t>https://i.ytimg.com/vi/ebAXBcpCLLw/mqdefault.jpg</t>
  </si>
  <si>
    <t>Live Michel Teló</t>
  </si>
  <si>
    <t>ebAXBcpCLLw</t>
  </si>
  <si>
    <t>https://www.youtube.com/watch?v=ebAXBcpCLLw</t>
  </si>
  <si>
    <t>https://i.ytimg.com/vi/rIqShUjQY4A/mqdefault.jpg</t>
  </si>
  <si>
    <t>Diogo Silva - Live #FicaComigoEmCasa - 30/Maio às 15h00 | #FiqueEmCasa e Cante #Comigo</t>
  </si>
  <si>
    <t>rIqShUjQY4A</t>
  </si>
  <si>
    <t>https://www.youtube.com/watch?v=rIqShUjQY4A</t>
  </si>
  <si>
    <t>https://i.ytimg.com/vi/KQ10XNJM9jY/mqdefault.jpg</t>
  </si>
  <si>
    <t>#FrankNoHaras - Live Frank Aguiar | #FiqueEmCasa e cante #Comigo</t>
  </si>
  <si>
    <t>KQ10XNJM9jY</t>
  </si>
  <si>
    <t>https://www.youtube.com/watch?v=KQ10XNJM9jY</t>
  </si>
  <si>
    <t>https://i.ytimg.com/vi/C3uyzIxvgcI/mqdefault.jpg</t>
  </si>
  <si>
    <t>#LiveLéo 2 - #FiqueEmCasa e #CanteComigo</t>
  </si>
  <si>
    <t>C3uyzIxvgcI</t>
  </si>
  <si>
    <t>https://www.youtube.com/watch?v=C3uyzIxvgcI</t>
  </si>
  <si>
    <t>https://i.ytimg.com/vi/nwn73I6MJ2c/mqdefault.jpg</t>
  </si>
  <si>
    <t>Live Jorge Vercillo</t>
  </si>
  <si>
    <t>nwn73I6MJ2c</t>
  </si>
  <si>
    <t>https://www.youtube.com/watch?v=nwn73I6MJ2c</t>
  </si>
  <si>
    <t>https://i.ytimg.com/vi/SaX37My9BcQ/mqdefault.jpg</t>
  </si>
  <si>
    <t>Live Rolê + Diferente em Casa</t>
  </si>
  <si>
    <t>SaX37My9BcQ</t>
  </si>
  <si>
    <t>https://www.youtube.com/watch?v=SaX37My9BcQ</t>
  </si>
  <si>
    <t>https://i.ytimg.com/vi/VOQ_Mfpe_WE/mqdefault.jpg</t>
  </si>
  <si>
    <t>Live Rita de Cássia</t>
  </si>
  <si>
    <t>VOQ_Mfpe_WE</t>
  </si>
  <si>
    <t>https://www.youtube.com/watch?v=VOQ_Mfpe_WE</t>
  </si>
  <si>
    <t>https://i.ytimg.com/vi/I08g7B7THXc/mqdefault.jpg</t>
  </si>
  <si>
    <t>Live Kalli e Hbe - #FiqueemCasa e cante #Comigo</t>
  </si>
  <si>
    <t>I08g7B7THXc</t>
  </si>
  <si>
    <t>https://www.youtube.com/watch?v=I08g7B7THXc</t>
  </si>
  <si>
    <t>https://i.ytimg.com/vi/zYGzWoc6FCI/mqdefault.jpg</t>
  </si>
  <si>
    <t>Live SambAdm</t>
  </si>
  <si>
    <t>zYGzWoc6FCI</t>
  </si>
  <si>
    <t>https://www.youtube.com/watch?v=zYGzWoc6FCI</t>
  </si>
  <si>
    <t>https://i.ytimg.com/vi/iTRdJ7r9s48/mqdefault.jpg</t>
  </si>
  <si>
    <t>Live Anjos de Resgate - #FiqueEmCasa e Cante #Comigo</t>
  </si>
  <si>
    <t>iTRdJ7r9s48</t>
  </si>
  <si>
    <t>https://www.youtube.com/watch?v=iTRdJ7r9s48</t>
  </si>
  <si>
    <t>https://i.ytimg.com/vi/Ard5yg80xJQ/mqdefault.jpg</t>
  </si>
  <si>
    <t>Live ll do Menos é Mais - ENSAIO + CHURRASQUINHO #FiqueEmCasa</t>
  </si>
  <si>
    <t>Ard5yg80xJQ</t>
  </si>
  <si>
    <t>https://www.youtube.com/watch?v=Ard5yg80xJQ</t>
  </si>
  <si>
    <t>https://scontent-gru2-1.cdninstagram.com/v/t51.2885-15/sh0.08/e35/s640x640/101028893_587247635255963_4311991007604939678_n.jpg?_nc_ht=scontent-gru2-1.cdninstagram.com&amp;_nc_cat=111&amp;_nc_ohc=8Tfty9S9yQsAX91A2Vs&amp;oh=8c914db5e4a580c8a4ad22557e0257fd&amp;oe=5EF9AD76</t>
  </si>
  <si>
    <t>Live Gian e Giovani</t>
  </si>
  <si>
    <t>https://i.ytimg.com/vi/Z__2PG9v5Ew/mqdefault.jpg</t>
  </si>
  <si>
    <t>#FiqueEmCasa e Beba Comigo - Live Thullio Milionário | #FiqueEmCasa e Cante #Comigo</t>
  </si>
  <si>
    <t>Z__2PG9v5Ew</t>
  </si>
  <si>
    <t>https://www.youtube.com/watch?v=Z__2PG9v5Ew</t>
  </si>
  <si>
    <t>https://instagram.fbhz1-1.fna.fbcdn.net/v/t51.2885-15/sh0.08/e35/s640x640/101469670_713411062737924_8553140069309645196_n.jpg?_nc_ht=instagram.fbhz1-1.fna.fbcdn.net&amp;_nc_cat=100&amp;_nc_ohc=jYvee--SdiQAX82PVTp&amp;oh=505e356565f07e788fc6338ab5003d07&amp;oe=5EFAFC53</t>
  </si>
  <si>
    <t>Live Jota Quest</t>
  </si>
  <si>
    <t>https://instagram.fbhz1-1.fna.fbcdn.net/v/t51.2885-15/sh0.08/e35/s640x640/101024144_545918292765428_111147248696206423_n.jpg?_nc_ht=instagram.fbhz1-1.fna.fbcdn.net&amp;_nc_cat=1&amp;_nc_ohc=YC_cNkB0DuwAX-lGoJT&amp;oh=61accc8f022d970f7bca021ea19abcab&amp;oe=5EFAD40F</t>
  </si>
  <si>
    <t>Live Gabi Martins</t>
  </si>
  <si>
    <t>https://www.youtube.com/channel/UCume61lDLhmneFra5PRr5AA</t>
  </si>
  <si>
    <t>https://i.ytimg.com/vi/L-qnVT36868/mqdefault.jpg</t>
  </si>
  <si>
    <t>David Guetta / United at Home - Fundraising Live from NYC #UnitedatHome #StayHome #WithMe</t>
  </si>
  <si>
    <t>L-qnVT36868</t>
  </si>
  <si>
    <t>https://www.youtube.com/watch?v=L-qnVT36868</t>
  </si>
  <si>
    <t>https://i.ytimg.com/vi/a1kJciCakEY/mqdefault.jpg</t>
  </si>
  <si>
    <t>POPlineMasks4ALL - #FiqueEmCasa e Cante #Comigo</t>
  </si>
  <si>
    <t>a1kJciCakEY</t>
  </si>
  <si>
    <t>https://www.youtube.com/watch?v=a1kJciCakEY</t>
  </si>
  <si>
    <t>https://instagram.fbhz1-1.fna.fbcdn.net/v/t51.2885-15/sh0.08/e35/s640x640/101107584_2635142353475665_116559313872583603_n.jpg?_nc_ht=instagram.fbhz1-1.fna.fbcdn.net&amp;_nc_cat=101&amp;_nc_ohc=ysmYIrBX3bUAX-R4VTI&amp;oh=34880e70890f0b8898e23934c4392abc&amp;oe=5EFAE1B5</t>
  </si>
  <si>
    <t>Live Furacão 2000</t>
  </si>
  <si>
    <t>https://www.youtube.com/channel/UC2nf2odgrHCgedXraaExpeQ</t>
  </si>
  <si>
    <t>https://i.ytimg.com/vi/v7cpxc0nyug/mqdefault.jpg</t>
  </si>
  <si>
    <t>LIVE SÓ MODA BOA - TONY FRANCIS</t>
  </si>
  <si>
    <t>v7cpxc0nyug</t>
  </si>
  <si>
    <t>https://www.youtube.com/watch?v=v7cpxc0nyug</t>
  </si>
  <si>
    <t>Banda EVA</t>
  </si>
  <si>
    <t>https://i.ytimg.com/vi/jbh-1rgT67U/mqdefault.jpg</t>
  </si>
  <si>
    <t>#LiveEvaOrigem - Banda Eva | #FiqueEmCasa e Cante #Comigo</t>
  </si>
  <si>
    <t>jbh-1rgT67U</t>
  </si>
  <si>
    <t>https://www.youtube.com/watch?v=jbh-1rgT67U</t>
  </si>
  <si>
    <t>https://i.ytimg.com/vi/GMpCkeJgpmA/mqdefault.jpg</t>
  </si>
  <si>
    <t>Live - Vou Pro Sereno #NadaPraFazerEmCasa #FiqueEmCasa E Cante #Comigo</t>
  </si>
  <si>
    <t>GMpCkeJgpmA</t>
  </si>
  <si>
    <t>https://www.youtube.com/watch?v=GMpCkeJgpmA</t>
  </si>
  <si>
    <t>https://i.ytimg.com/vi/ovk4JOMSB9A/mqdefault.jpg</t>
  </si>
  <si>
    <t>Make U Sweat - 31/05 [AO VIVO] Circuito Brahma Live</t>
  </si>
  <si>
    <t>ovk4JOMSB9A</t>
  </si>
  <si>
    <t>https://www.youtube.com/watch?v=ovk4JOMSB9A</t>
  </si>
  <si>
    <t>https://yt3.ggpht.com/DnNmOsO1aFxFkOa6YQmlkL8jt3smpxBLj_EznQ8o9w_sIGRnIFr7qh5h2-bJUHPChtKI52t7=w1280-fcrop64=1,00000000ffffffff-k-c0xffffffff-no-nd-rj</t>
  </si>
  <si>
    <t>Live Yasmin Santos</t>
  </si>
  <si>
    <t>https://www.youtube.com/channel/UCffAk8sNlHAawDPXCUCBa7g</t>
  </si>
  <si>
    <t>https://instagram.fbhz1-1.fna.fbcdn.net/v/t51.2885-15/sh0.08/e35/s640x640/100977711_891984167934531_1107948918358363652_n.jpg?_nc_ht=instagram.fbhz1-1.fna.fbcdn.net&amp;_nc_cat=103&amp;_nc_ohc=T5Ip5G_86YUAX9N3nUu&amp;oh=f59cd28d4833d185ec82441fbed3fca9&amp;oe=5EFC92DB</t>
  </si>
  <si>
    <t>Live GirlPowerDJs</t>
  </si>
  <si>
    <t>https://www.twitch.tv/girlpowerdjs</t>
  </si>
  <si>
    <t>https://instagram.fbhz1-1.fna.fbcdn.net/v/t51.2885-15/sh0.08/e35/s640x640/101112763_793684777830192_29521002738549571_n.jpg?_nc_ht=instagram.fbhz1-1.fna.fbcdn.net&amp;_nc_cat=100&amp;_nc_ohc=r4r_cyVYmtcAX_HsJbr&amp;oh=89234b31e254b16fcd97728d7afe8967&amp;oe=5EFAE511</t>
  </si>
  <si>
    <t>Live Astrix</t>
  </si>
  <si>
    <t>https://www.youtube.com/channel/UCsBSMQZsiLprSY6GqhI25Jw</t>
  </si>
  <si>
    <t>https://i.ytimg.com/vi/fkC66VrnIbk/mqdefault.jpg</t>
  </si>
  <si>
    <t>Os Roni | Whindersson, Tirullipa e Gkay na LIVE de Estreia + Episódio Completo da Nova Temporada</t>
  </si>
  <si>
    <t>fkC66VrnIbk</t>
  </si>
  <si>
    <t>https://www.youtube.com/watch?v=fkC66VrnIbk</t>
  </si>
  <si>
    <t>https://i.ytimg.com/vi/XPzE9cRIVpQ/mqdefault.jpg</t>
  </si>
  <si>
    <t>Metallica: Live in Salt Lake City, Utah - January 2, 1997</t>
  </si>
  <si>
    <t>XPzE9cRIVpQ</t>
  </si>
  <si>
    <t>https://www.youtube.com/watch?v=XPzE9cRIVpQ</t>
  </si>
  <si>
    <t>https://scontent-gru1-1.cdninstagram.com/v/t51.2885-15/sh0.08/e35/p640x640/101025692_691041718340089_7625674315601201545_n.jpg?_nc_ht=scontent-gru1-1.cdninstagram.com&amp;_nc_cat=101&amp;_nc_ohc=YPh5koNgfY8AX_4iun4&amp;oh=7907cad961af59f62741f60bb266d8cb&amp;oe=5EFE226D</t>
  </si>
  <si>
    <t>Live Banda Som e Louvor</t>
  </si>
  <si>
    <t>https://www.youtube.com/channel/UCppni2ByG5guZvpvovSBArA</t>
  </si>
  <si>
    <t>https://scontent-gru2-1.cdninstagram.com/v/t51.2885-15/sh0.08/e35/s640x640/101057692_144255440537685_9071650217794950678_n.jpg?_nc_ht=scontent-gru2-1.cdninstagram.com&amp;_nc_cat=109&amp;_nc_ohc=NSLLt7rZenUAX-9AZG6&amp;oh=110c5088e0d9ba232dba84e582a68cb0&amp;oe=5EFF1E70</t>
  </si>
  <si>
    <t>Live Dinho Ouro Preto</t>
  </si>
  <si>
    <t>https://www.youtube.com/channel/UC5o8T-UsVlJjRX2iH1qSKJg</t>
  </si>
  <si>
    <t>Live Zélia Duncan</t>
  </si>
  <si>
    <t>https://i.ytimg.com/vi/0bXvqMvZq7Q/mqdefault.jpg</t>
  </si>
  <si>
    <t>Vitreo Ao Vivo | O mundo em protesto e a bolsa subindo: O que está acontecendo?</t>
  </si>
  <si>
    <t>0bXvqMvZq7Q</t>
  </si>
  <si>
    <t>https://www.youtube.com/watch?v=0bXvqMvZq7Q</t>
  </si>
  <si>
    <t>https://scontent-gig2-1.cdninstagram.com/v/t51.2885-15/sh0.08/e35/s640x640/101809424_560194348203057_5370448274984406014_n.jpg?_nc_ht=scontent-gig2-1.cdninstagram.com&amp;_nc_cat=109&amp;_nc_ohc=Ob4xZeGT1OoAX-3qwQ-&amp;oh=2c8b6a72a6826c672e3382bce57c6326&amp;oe=5F038C6B</t>
  </si>
  <si>
    <t>Live Engenharia de Software</t>
  </si>
  <si>
    <t>https://i.ytimg.com/vi/kjlrX0eEKDw/mqdefault.jpg</t>
  </si>
  <si>
    <t>Live Tiago Iorc - #FiqueEmCasa e Cante #Comigo</t>
  </si>
  <si>
    <t>kjlrX0eEKDw</t>
  </si>
  <si>
    <t>https://www.youtube.com/watch?v=kjlrX0eEKDw</t>
  </si>
  <si>
    <t>https://i.ytimg.com/vi/0g9tBBTfHe4/mqdefault.jpg</t>
  </si>
  <si>
    <t>Live 43 Festival CulturaEmCasa - Lobão - 03/06</t>
  </si>
  <si>
    <t>0g9tBBTfHe4</t>
  </si>
  <si>
    <t>https://www.youtube.com/watch?v=0g9tBBTfHe4</t>
  </si>
  <si>
    <t>https://i.ytimg.com/vi/Rj0bwyFoarE/mqdefault.jpg</t>
  </si>
  <si>
    <t>LIVE REI DA CACIMBINHA - SÃO JOÃO ONLINE</t>
  </si>
  <si>
    <t>Rj0bwyFoarE</t>
  </si>
  <si>
    <t>https://www.youtube.com/watch?v=Rj0bwyFoarE</t>
  </si>
  <si>
    <t>https://scontent-gig2-1.cdninstagram.com/v/t51.2885-15/sh0.08/e35/p640x640/101404321_423570925193102_5180715815056333767_n.jpg?_nc_ht=scontent-gig2-1.cdninstagram.com&amp;_nc_cat=102&amp;_nc_ohc=XdHNK0focnMAX-2jskv&amp;oh=458f5e4dc87c25d8b9c0a85b24ab996c&amp;oe=5F0164BC</t>
  </si>
  <si>
    <t>São João de Todos</t>
  </si>
  <si>
    <t>https://www.youtube.com/channel/UCWh6Rqp-mO38iPJbAVNflvQ</t>
  </si>
  <si>
    <t>https://scontent-gig2-1.cdninstagram.com/v/t51.2885-15/sh0.08/e35/p640x640/101401252_146911130283809_3037706675843455021_n.jpg?_nc_ht=scontent-gig2-1.cdninstagram.com&amp;_nc_cat=105&amp;_nc_ohc=LXn5zUDO0FQAX8r44jW&amp;oh=75a1e5c3f47d4dc19980233a97ac7300&amp;oe=5F0014C1</t>
  </si>
  <si>
    <t>https://i.ytimg.com/vi/pfWCpIM8ijI/mqdefault.jpg</t>
  </si>
  <si>
    <t>Arraiá Frenético - Live Bob Léo Mercadoria #FiqueEmCasa e Cante #Comigo</t>
  </si>
  <si>
    <t>pfWCpIM8ijI</t>
  </si>
  <si>
    <t>https://www.youtube.com/watch?v=pfWCpIM8ijI</t>
  </si>
  <si>
    <t>https://scontent-gig2-1.cdninstagram.com/v/t51.2885-15/sh0.08/e35/s640x640/101060402_822080461531099_1770386538116279915_n.jpg?_nc_ht=scontent-gig2-1.cdninstagram.com&amp;_nc_cat=107&amp;_nc_ohc=4qH5v8Zals4AX85qIyC&amp;oh=68575203da7a70bfed07a2ed41876695&amp;oe=5F0398BC</t>
  </si>
  <si>
    <t>https://i.ytimg.com/vi/EOcMb4cLEoQ/mqdefault.jpg</t>
  </si>
  <si>
    <t>Live com Arautos do Rei | #FiqueEmCasa e Cante #Comigo</t>
  </si>
  <si>
    <t>EOcMb4cLEoQ</t>
  </si>
  <si>
    <t>https://www.youtube.com/watch?v=EOcMb4cLEoQ</t>
  </si>
  <si>
    <t>https://i.ytimg.com/vi/3lC-aL0LITo/mqdefault.jpg</t>
  </si>
  <si>
    <t>Matinê Cambalacho - Dj Schipper - 04-06</t>
  </si>
  <si>
    <t>3lC-aL0LITo</t>
  </si>
  <si>
    <t>https://www.youtube.com/watch?v=3lC-aL0LITo</t>
  </si>
  <si>
    <t>https://i.ytimg.com/vi/YcyU5Wa1p2w/mqdefault.jpg</t>
  </si>
  <si>
    <t>Naiara Azevedo - Live #RespeitaAMinhaHistória</t>
  </si>
  <si>
    <t>YcyU5Wa1p2w</t>
  </si>
  <si>
    <t>https://www.youtube.com/watch?v=YcyU5Wa1p2w</t>
  </si>
  <si>
    <t>https://i.ytimg.com/vi/32jtEIFg3qw/mqdefault.jpg</t>
  </si>
  <si>
    <t>Bruno e Breno Ao Vivo @CantaIguape</t>
  </si>
  <si>
    <t>32jtEIFg3qw</t>
  </si>
  <si>
    <t>https://www.youtube.com/watch?v=32jtEIFg3qw</t>
  </si>
  <si>
    <t>https://i.ytimg.com/vi/zw-Eggmjk-w/mqdefault.jpg</t>
  </si>
  <si>
    <t>Live Mateus e Cristiano - Na Garagem #Live4 #Live #FiqueEmCasa #Comigo</t>
  </si>
  <si>
    <t>zw-Eggmjk-w</t>
  </si>
  <si>
    <t>https://www.youtube.com/watch?v=zw-Eggmjk-w</t>
  </si>
  <si>
    <t>https://scontent-gig2-1.cdninstagram.com/v/t51.2885-15/e35/s1080x1080/101320995_2717542028481912_4241024699389287063_n.jpg?_nc_ht=scontent-gig2-1.cdninstagram.com&amp;_nc_cat=100&amp;_nc_ohc=xmx6YLhXs9UAX-kpXxE&amp;oh=c85822da7121d3469cb3063607f87d69&amp;oe=5EDACB5C</t>
  </si>
  <si>
    <t>Live Andre e Andrade</t>
  </si>
  <si>
    <t>https://www.youtube.com/channel/UCWuliQQdfuSUEPEhLCMM51w</t>
  </si>
  <si>
    <t>https://i.ytimg.com/vi/_-_OhnYUZC0/mqdefault.jpg</t>
  </si>
  <si>
    <t>Live do Kaike Ramos</t>
  </si>
  <si>
    <t>_-_OhnYUZC0</t>
  </si>
  <si>
    <t>https://www.youtube.com/watch?v=_-_OhnYUZC0</t>
  </si>
  <si>
    <t>https://i.ytimg.com/vi/vp5C3ienJSg/mqdefault.jpg</t>
  </si>
  <si>
    <t>Sergio Lopes - #FiqueEmCasa e Cante #Comigo #3</t>
  </si>
  <si>
    <t>vp5C3ienJSg</t>
  </si>
  <si>
    <t>https://www.youtube.com/watch?v=vp5C3ienJSg</t>
  </si>
  <si>
    <t>https://scontent-gig2-1.cdninstagram.com/v/t51.2885-15/sh0.08/e35/s640x640/101190941_243477373602261_4749797598513405918_n.jpg?_nc_ht=scontent-gig2-1.cdninstagram.com&amp;_nc_cat=109&amp;_nc_ohc=G7QJp5GAFjYAX9IXDF_&amp;oh=c4fc2f0ff6026a6aa8a1a28f189ef04e&amp;oe=5F02DCF1</t>
  </si>
  <si>
    <t>Live Marcelo D2</t>
  </si>
  <si>
    <t>https://www.youtube.com/channel/UCfILZ53Vr6yLfp7NVHdGc6A</t>
  </si>
  <si>
    <t>https://i.ytimg.com/vi/qGYNbBU8eXc/mqdefault.jpg</t>
  </si>
  <si>
    <t>LIVE | Carla Sceno canta VOZES NEGRAS</t>
  </si>
  <si>
    <t>qGYNbBU8eXc</t>
  </si>
  <si>
    <t>https://www.youtube.com/watch?v=qGYNbBU8eXc</t>
  </si>
  <si>
    <t>https://instagram.fbhz2-1.fna.fbcdn.net/v/t51.2885-15/sh0.08/e35/s640x640/101334225_2554889198097118_7607718756125515735_n.jpg?_nc_ht=instagram.fbhz2-1.fna.fbcdn.net&amp;_nc_cat=1&amp;_nc_ohc=vdGo9aft2SYAX9vfHI-&amp;oh=9caa583bb447f425f5f0d8fa06d35a4a&amp;oe=5F0380DD</t>
  </si>
  <si>
    <t>Live Mano Walter</t>
  </si>
  <si>
    <t>https://www.youtube.com/channel/UCVMZ4ElJeNP2w_ncofb3DRw</t>
  </si>
  <si>
    <t>https://i.ytimg.com/vi/89yJWlzL2ls/mqdefault.jpg</t>
  </si>
  <si>
    <t>Alvaro &amp; Daniel - Sertanejo Católico - LIVE #FiqueEmCasa e cante #Comigo</t>
  </si>
  <si>
    <t>89yJWlzL2ls</t>
  </si>
  <si>
    <t>https://www.youtube.com/watch?v=89yJWlzL2ls</t>
  </si>
  <si>
    <t>https://i.ytimg.com/vi/iA7J8oj-UFI/mqdefault.jpg</t>
  </si>
  <si>
    <t>#JamaisPercaOSeuEquilíbrio - LIVE do Ponto de Equilíbrio | #FiqueEmCasa e Cante #Comigo</t>
  </si>
  <si>
    <t>iA7J8oj-UFI</t>
  </si>
  <si>
    <t>https://www.youtube.com/watch?v=iA7J8oj-UFI</t>
  </si>
  <si>
    <t>https://i.ytimg.com/vi/kVxdkp0Yq70/mqdefault.jpg</t>
  </si>
  <si>
    <t>Cover Bon Jovi - Live Solidária - Hey God Tribute</t>
  </si>
  <si>
    <t>kVxdkp0Yq70</t>
  </si>
  <si>
    <t>https://www.youtube.com/watch?v=kVxdkp0Yq70</t>
  </si>
  <si>
    <t>https://scontent-gig2-1.cdninstagram.com/v/t51.2885-15/e35/101655961_281702976529109_2645856429699142208_n.jpg?_nc_ht=scontent-gig2-1.cdninstagram.com&amp;_nc_cat=105&amp;_nc_ohc=dKS7xnrlZ9IAX_c9AxC&amp;oh=6b4dd3ab9452ec8f5a64c47e0e251c54&amp;oe=5EDA9544</t>
  </si>
  <si>
    <t>Live Avine Vinny</t>
  </si>
  <si>
    <t>https://www.youtube.com/channel/UCaglTMwi_ykt4qzAe_RWOOg</t>
  </si>
  <si>
    <t>https://i.ytimg.com/vi/9hup2zmh6I8/mqdefault.jpg</t>
  </si>
  <si>
    <t>Amar a Solidão (VII): Cantar o Amor!</t>
  </si>
  <si>
    <t>9hup2zmh6I8</t>
  </si>
  <si>
    <t>https://www.youtube.com/watch?v=9hup2zmh6I8</t>
  </si>
  <si>
    <t>https://i.ytimg.com/vi/DWuAn6C8Mfc/mqdefault.jpg</t>
  </si>
  <si>
    <t>Radiohead - In Rainbows From The Basement (April 2008) At Home #WithMe</t>
  </si>
  <si>
    <t>DWuAn6C8Mfc</t>
  </si>
  <si>
    <t>https://www.youtube.com/watch?v=DWuAn6C8Mfc</t>
  </si>
  <si>
    <t>https://i.ytimg.com/vi/7KiGiJ997Cs/mqdefault.jpg</t>
  </si>
  <si>
    <t>São João do T&amp;G | LIVE Thiago &amp; Graciano | #FiqueEmCasa e Cante #Comigo</t>
  </si>
  <si>
    <t>7KiGiJ997Cs</t>
  </si>
  <si>
    <t>https://www.youtube.com/watch?v=7KiGiJ997Cs</t>
  </si>
  <si>
    <t>https://instagram.fbhz2-1.fna.fbcdn.net/v/t51.2885-15/sh0.08/e35/s640x640/101502770_3643624835653234_2929803772308235025_n.jpg?_nc_ht=instagram.fbhz2-1.fna.fbcdn.net&amp;_nc_cat=1&amp;_nc_ohc=MR0lXfa03UMAX8DZpp3&amp;oh=aed3b3db3b49cee3fd749cbd29f52b89&amp;oe=5F02F793</t>
  </si>
  <si>
    <t>https://i.ytimg.com/vi/vG_GrOV4Z2M/mqdefault.jpg</t>
  </si>
  <si>
    <t>Gustavo - Live da Saudade - Circuito Brahma</t>
  </si>
  <si>
    <t>vG_GrOV4Z2M</t>
  </si>
  <si>
    <t>https://www.youtube.com/watch?v=vG_GrOV4Z2M</t>
  </si>
  <si>
    <t>https://instagram.fbhz2-1.fna.fbcdn.net/v/t51.2885-15/sh0.08/e35/s640x640/101170067_2569561753296573_3544966194609871594_n.jpg?_nc_ht=instagram.fbhz2-1.fna.fbcdn.net&amp;_nc_cat=109&amp;_nc_ohc=WNRKOInboV4AX-PPSwG&amp;oh=864296ea3329ce1aad3d562edda47764&amp;oe=5F01D652</t>
  </si>
  <si>
    <t>Live Murilo Huff</t>
  </si>
  <si>
    <t>https://www.youtube.com/channel/UCMZKcLkNw1AMgfusg3Mjutw</t>
  </si>
  <si>
    <t>https://i.ytimg.com/vi/RFS_XBmFo6E/mqdefault.jpg</t>
  </si>
  <si>
    <t>Edson &amp; Hudson - AO VIVO 05/06 #FiqueEmCasa e Cante #Comigo</t>
  </si>
  <si>
    <t>RFS_XBmFo6E</t>
  </si>
  <si>
    <t>https://www.youtube.com/watch?v=RFS_XBmFo6E</t>
  </si>
  <si>
    <t>https://i.ytimg.com/vi/x3zIITdUC-Y/mqdefault.jpg</t>
  </si>
  <si>
    <t>Live do Batata | Dia 06/06 as 13 HORAS #LivedoBatata #Fiqueemcasa e #Cante Comigo</t>
  </si>
  <si>
    <t>x3zIITdUC-Y</t>
  </si>
  <si>
    <t>https://www.youtube.com/watch?v=x3zIITdUC-Y</t>
  </si>
  <si>
    <t>https://i.ytimg.com/vi/zDySgm4i9Dw/mqdefault.jpg</t>
  </si>
  <si>
    <t>LeoEstakazero - #Arraiá em Casa | Live (Official)</t>
  </si>
  <si>
    <t>zDySgm4i9Dw</t>
  </si>
  <si>
    <t>https://www.youtube.com/watch?v=zDySgm4i9Dw</t>
  </si>
  <si>
    <t>https://instagram.fbhz2-1.fna.fbcdn.net/v/t51.2885-15/e35/97519892_856341974870644_4147860989018232012_n.jpg?_nc_ht=instagram.fbhz2-1.fna.fbcdn.net&amp;_nc_cat=104&amp;_nc_ohc=pQ9A61T3qHAAX-cj0PZ&amp;oh=3f8cb53c71e7b0bf08784d1c38b72247&amp;oe=5EDBA7D1</t>
  </si>
  <si>
    <t>Live Felipão</t>
  </si>
  <si>
    <t>https://www.youtube.com/channel/UC_1DORowc0yCVX3I4nJLCrg</t>
  </si>
  <si>
    <t>https://i.ytimg.com/vi/WrZAB-QIR9k/mqdefault.jpg</t>
  </si>
  <si>
    <t>Zé Neto e Cristiano - LIVE NO BARRETÃO</t>
  </si>
  <si>
    <t>WrZAB-QIR9k</t>
  </si>
  <si>
    <t>https://www.youtube.com/watch?v=WrZAB-QIR9k</t>
  </si>
  <si>
    <t>https://i.ytimg.com/vi/XN_D_LHiF6g/mqdefault.jpg</t>
  </si>
  <si>
    <t>André Rio - Viva Pernambuco</t>
  </si>
  <si>
    <t>XN_D_LHiF6g</t>
  </si>
  <si>
    <t>https://www.youtube.com/watch?v=XN_D_LHiF6g</t>
  </si>
  <si>
    <t>https://i.ytimg.com/vi/FHP7rutZnek/mqdefault.jpg</t>
  </si>
  <si>
    <t>#ConstruçãoDeAmor - Live Vibrações | #FiqueEmCasa e Cante #Comigo</t>
  </si>
  <si>
    <t>FHP7rutZnek</t>
  </si>
  <si>
    <t>https://www.youtube.com/watch?v=FHP7rutZnek</t>
  </si>
  <si>
    <t>https://i.ytimg.com/vi/gYx4RM8Q3GY/mqdefault.jpg</t>
  </si>
  <si>
    <t>LIVE - Edson Lima &amp; Batista Lima #OGrandeEncontroDasVozes</t>
  </si>
  <si>
    <t>gYx4RM8Q3GY</t>
  </si>
  <si>
    <t>https://www.youtube.com/watch?v=gYx4RM8Q3GY</t>
  </si>
  <si>
    <t>https://i.ytimg.com/vi/Xkzcx_o7NN0/mqdefault.jpg</t>
  </si>
  <si>
    <t>#LiveOchamadoDaFloresta | #FiqueEmCasa e Cante #Comigo</t>
  </si>
  <si>
    <t>Xkzcx_o7NN0</t>
  </si>
  <si>
    <t>https://www.youtube.com/watch?v=Xkzcx_o7NN0</t>
  </si>
  <si>
    <t>https://instagram.fbhz2-1.fna.fbcdn.net/v/t51.2885-15/sh0.08/e35/s640x640/101702363_107022907620356_2817322749399829090_n.jpg?_nc_ht=instagram.fbhz2-1.fna.fbcdn.net&amp;_nc_cat=108&amp;_nc_ohc=7o5uwgminJsAX8fmH2d&amp;oh=c3494cbaebf852867e5c0160795a8221&amp;oe=5F012EB6</t>
  </si>
  <si>
    <t>Live Margareth Menezes</t>
  </si>
  <si>
    <t>https://www.youtube.com/channel/UCtqXcI2Op40wQddw3z2ARpA</t>
  </si>
  <si>
    <t>https://instagram.fbhz2-1.fna.fbcdn.net/v/t51.2885-15/sh0.08/e35/s640x640/101462172_277297023453507_7400920780089874568_n.jpg?_nc_ht=instagram.fbhz2-1.fna.fbcdn.net&amp;_nc_cat=103&amp;_nc_ohc=cmYbpJbRNIYAX_9Qlr-&amp;oh=9608bd47495f1668e29b7710c66171e2&amp;oe=5F02D189</t>
  </si>
  <si>
    <t>Live Hugo e Guilherme</t>
  </si>
  <si>
    <t>https://www.youtube.com/channel/UClGt31UbcgINSaH1ZHuFLxA</t>
  </si>
  <si>
    <t>https://instagram.fbhz2-1.fna.fbcdn.net/v/t51.2885-15/sh0.08/e35/s640x640/102833960_243866136903038_2788309194217227440_n.jpg?_nc_ht=instagram.fbhz2-1.fna.fbcdn.net&amp;_nc_cat=102&amp;_nc_ohc=u_I91rp85kcAX-J0IXs&amp;oh=898a0df58b328544c81d0d6a750ebdaf&amp;oe=5F02ED52</t>
  </si>
  <si>
    <t>Live Grupo Revelação</t>
  </si>
  <si>
    <t>https://www.youtube.com/channel/UCXdrR3YwPnWtPp9gIQ_dKzQ</t>
  </si>
  <si>
    <t>https://i.ytimg.com/vi/Dtn4G_RThjw/mqdefault.jpg</t>
  </si>
  <si>
    <t>LIVE PAULO E NATHAN - MODA E CHURRASCO SEM CONVERSINHA</t>
  </si>
  <si>
    <t>Dtn4G_RThjw</t>
  </si>
  <si>
    <t>https://www.youtube.com/watch?v=Dtn4G_RThjw</t>
  </si>
  <si>
    <t>https://i.ytimg.com/vi/a-Ja6zxRhYk/mqdefault.jpg</t>
  </si>
  <si>
    <t>LIVE Vitor e Melissa - VeM p/ Live #FiqueEmCasa e Cante #Comigo</t>
  </si>
  <si>
    <t>a-Ja6zxRhYk</t>
  </si>
  <si>
    <t>https://www.youtube.com/watch?v=a-Ja6zxRhYk</t>
  </si>
  <si>
    <t>https://instagram.fbhz2-1.fna.fbcdn.net/v/t51.2885-15/sh0.08/e35/p640x640/101167879_271329273939062_5626296531422633260_n.jpg?_nc_ht=instagram.fbhz2-1.fna.fbcdn.net&amp;_nc_cat=102&amp;_nc_ohc=XsBX4NATcjgAX_db9mZ&amp;oh=349092e69b3d5976f2c68503b87788c3&amp;oe=5F02E2F1</t>
  </si>
  <si>
    <t>Live Michele Andrade</t>
  </si>
  <si>
    <t>https://www.youtube.com/channel/UCv_ShtLQOyWBcPl32bkobPg</t>
  </si>
  <si>
    <t>https://i.ytimg.com/vi/tcAata20V5Q/mqdefault.jpg</t>
  </si>
  <si>
    <t>Karaokê Live - Thaeme &amp; Thiago | #FiqueEmCasa e Cante #Comigo</t>
  </si>
  <si>
    <t>tcAata20V5Q</t>
  </si>
  <si>
    <t>https://www.youtube.com/watch?v=tcAata20V5Q</t>
  </si>
  <si>
    <t>https://i.ytimg.com/vi/FwYZVMpunp0/mqdefault.jpg</t>
  </si>
  <si>
    <t>Live Eu Mereço Ser Feliz | Mumuzinho | #FicaEmCasa e Cante #Comigo</t>
  </si>
  <si>
    <t>FwYZVMpunp0</t>
  </si>
  <si>
    <t>https://www.youtube.com/watch?v=FwYZVMpunp0</t>
  </si>
  <si>
    <t>https://i.ytimg.com/vi/Fll0D4mhF0A/mqdefault.jpg</t>
  </si>
  <si>
    <t>Live Juninão Lá Em Casa | Leo &amp; Junior | #FiqueEmCasa e Cante #Comigo</t>
  </si>
  <si>
    <t>Fll0D4mhF0A</t>
  </si>
  <si>
    <t>https://www.youtube.com/watch?v=Fll0D4mhF0A</t>
  </si>
  <si>
    <t>https://i.ytimg.com/vi/PWNtPF9bxl4/mqdefault.jpg</t>
  </si>
  <si>
    <t>Negra Li - #LiveNegraLi #FiqueEmCasa</t>
  </si>
  <si>
    <t>PWNtPF9bxl4</t>
  </si>
  <si>
    <t>https://www.youtube.com/watch?v=PWNtPF9bxl4</t>
  </si>
  <si>
    <t>https://i.ytimg.com/vi/uNxZqSUAURs/mqdefault.jpg</t>
  </si>
  <si>
    <t>Wilson Sideral Tropical Blues - #LiveSolidária - 07/06</t>
  </si>
  <si>
    <t>uNxZqSUAURs</t>
  </si>
  <si>
    <t>https://www.youtube.com/watch?v=uNxZqSUAURs</t>
  </si>
  <si>
    <t>https://i.ytimg.com/vi/fjmdJRqyY2E/mqdefault.jpg</t>
  </si>
  <si>
    <t>Live do Mato #ResistirSempreVencerá N3 | #FiqueEmCasa e Cante #Comigo</t>
  </si>
  <si>
    <t>fjmdJRqyY2E</t>
  </si>
  <si>
    <t>https://www.youtube.com/watch?v=fjmdJRqyY2E</t>
  </si>
  <si>
    <t>https://instagram.fbhz2-1.fna.fbcdn.net/v/t51.2885-15/sh0.08/e35/p640x640/100988993_2608564762746067_5589701827513317778_n.jpg?_nc_ht=instagram.fbhz2-1.fna.fbcdn.net&amp;_nc_cat=107&amp;_nc_ohc=qwlSA-t9Vd0AX_p1RYz&amp;oh=09464171dec6a31a526a4f37e262bccb&amp;oe=5F0148BC</t>
  </si>
  <si>
    <t>Live Jorge Aragão</t>
  </si>
  <si>
    <t>https://www.youtube.com/channel/UCf6MAY5TSua5WdeH286oDTg</t>
  </si>
  <si>
    <t>https://instagram.fbhz2-1.fna.fbcdn.net/v/t51.2885-15/sh0.08/e35/s640x640/101799971_274164100403669_7418002701296352722_n.jpg?_nc_ht=instagram.fbhz2-1.fna.fbcdn.net&amp;_nc_cat=105&amp;_nc_ohc=0h6kSPzwslAAX-3G4Wo&amp;oh=2342133cc27cedcdcf1651413c018492&amp;oe=5F02EA18</t>
  </si>
  <si>
    <t>Investindo no Metal</t>
  </si>
  <si>
    <t>https://www.youtube.com/channel/UCC1utebUjgkx4SaoUumGQqw"</t>
  </si>
  <si>
    <t>", "_id": ObjectId("</t>
  </si>
  <si>
    <t>")}], "subcategorias": [{"nome":"</t>
  </si>
  <si>
    <t>ObjectId("5ed98be6474ed51eb3dbb4cd")</t>
  </si>
  <si>
    <t>ObjectId("5ed98be6474ed51eb3dbb4ce")</t>
  </si>
  <si>
    <t>}], "categorias":[{"_id":</t>
  </si>
  <si>
    <t>, "nome":"</t>
  </si>
  <si>
    <t>", "_id":</t>
  </si>
  <si>
    <t>https://www.youtube.com/channel/UCC1utebUjgkx4SaoUumGQqw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</si>
</sst>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64" fontId="0" fillId="0" borderId="0" xfId="0" applyNumberFormat="1"/>
    <xf numFmtId="20" fontId="0" fillId="0" borderId="0" xfId="0" applyNumberFormat="1"/>
    <xf numFmtId="0" fontId="2" fillId="0" borderId="0" xfId="1"/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Gabriel/live-stuff-server/gera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is"/>
      <sheetName val="Eventos"/>
      <sheetName val="Categorias"/>
    </sheetNames>
    <sheetDataSet>
      <sheetData sheetId="0">
        <row r="2">
          <cell r="B2" t="str">
            <v>Marília Mendonça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i.ytimg.com/vi/ynsLcLzq0qk/mqdefault_live.jpg" TargetMode="External"/><Relationship Id="rId13" Type="http://schemas.openxmlformats.org/officeDocument/2006/relationships/hyperlink" Target="https://i.ytimg.com/vi/BnckaVypL5E/mqdefault_live.jpg" TargetMode="External"/><Relationship Id="rId3" Type="http://schemas.openxmlformats.org/officeDocument/2006/relationships/hyperlink" Target="https://i.ytimg.com/vi/axIE7QavEmM/mqdefault_live.jpg" TargetMode="External"/><Relationship Id="rId7" Type="http://schemas.openxmlformats.org/officeDocument/2006/relationships/hyperlink" Target="https://i.ytimg.com/vi/_rqwd7Db1m8/mqdefault_live.jpg" TargetMode="External"/><Relationship Id="rId12" Type="http://schemas.openxmlformats.org/officeDocument/2006/relationships/hyperlink" Target="https://i.ytimg.com/vi/8_5NPme6_ZY/mqdefault.jpg" TargetMode="External"/><Relationship Id="rId17" Type="http://schemas.openxmlformats.org/officeDocument/2006/relationships/hyperlink" Target="https://www.youtube.com/channel/UCC1utebUjgkx4SaoUumGQqw" TargetMode="External"/><Relationship Id="rId2" Type="http://schemas.openxmlformats.org/officeDocument/2006/relationships/hyperlink" Target="https://www.facebook.com/AlencarMoraeseLexNogueira/" TargetMode="External"/><Relationship Id="rId16" Type="http://schemas.openxmlformats.org/officeDocument/2006/relationships/hyperlink" Target="https://i.ytimg.com/vi/fjmdJRqyY2E/mqdefault.jpg" TargetMode="External"/><Relationship Id="rId1" Type="http://schemas.openxmlformats.org/officeDocument/2006/relationships/hyperlink" Target="https://i.ytimg.com/vi/kg3NYBATqL0" TargetMode="External"/><Relationship Id="rId6" Type="http://schemas.openxmlformats.org/officeDocument/2006/relationships/hyperlink" Target="https://i.ytimg.com/vi/h-4A8HBu1FQ/hqdefault_live.jpg" TargetMode="External"/><Relationship Id="rId11" Type="http://schemas.openxmlformats.org/officeDocument/2006/relationships/hyperlink" Target="https://i.ytimg.com/vi/PYeBh6uJsxY/mqdefault_live.jpg" TargetMode="External"/><Relationship Id="rId5" Type="http://schemas.openxmlformats.org/officeDocument/2006/relationships/hyperlink" Target="https://i.ytimg.com/vi/7nSV9wv91kE/mqdefault_live.jpg" TargetMode="External"/><Relationship Id="rId15" Type="http://schemas.openxmlformats.org/officeDocument/2006/relationships/hyperlink" Target="https://i.ytimg.com/vi/Pv8oNp1JC2I/mqdefault_live.jpg" TargetMode="External"/><Relationship Id="rId10" Type="http://schemas.openxmlformats.org/officeDocument/2006/relationships/hyperlink" Target="https://i.ytimg.com/vi/zUql_hIWxMU/mqdefault.jpg" TargetMode="External"/><Relationship Id="rId4" Type="http://schemas.openxmlformats.org/officeDocument/2006/relationships/hyperlink" Target="https://i.ytimg.com/vi/kg3NYBATqL0/mqdefault_live.jpg" TargetMode="External"/><Relationship Id="rId9" Type="http://schemas.openxmlformats.org/officeDocument/2006/relationships/hyperlink" Target="https://i.ytimg.com/vi/IObKsB9taoU/mqdefault_live.jpg" TargetMode="External"/><Relationship Id="rId14" Type="http://schemas.openxmlformats.org/officeDocument/2006/relationships/hyperlink" Target="https://i.ytimg.com/vi/TyQ18mIfkFo/mqdefault_liv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1" sqref="B1"/>
    </sheetView>
  </sheetViews>
  <sheetFormatPr defaultRowHeight="15" x14ac:dyDescent="0.25"/>
  <cols>
    <col min="1" max="1" width="54.7109375" customWidth="1"/>
    <col min="3" max="5" width="14.5703125" customWidth="1"/>
  </cols>
  <sheetData>
    <row r="1" spans="1:7" x14ac:dyDescent="0.25">
      <c r="A1" t="s">
        <v>1768</v>
      </c>
      <c r="C1" t="s">
        <v>1765</v>
      </c>
      <c r="D1" t="s">
        <v>1766</v>
      </c>
      <c r="E1" t="s">
        <v>1767</v>
      </c>
      <c r="F1" t="s">
        <v>1771</v>
      </c>
      <c r="G1" t="s">
        <v>1770</v>
      </c>
    </row>
    <row r="2" spans="1:7" x14ac:dyDescent="0.25">
      <c r="A2" t="str">
        <f>$C$1&amp;C2&amp;$D$1&amp;D2&amp;$E$1&amp;E2&amp;$F$1&amp;F2&amp;$G$1</f>
        <v>{"nome":"Destaques","url":"destaques", "icon":"star", "ordem":1},</v>
      </c>
      <c r="B2" t="s">
        <v>1772</v>
      </c>
      <c r="C2" t="s">
        <v>44</v>
      </c>
      <c r="D2" t="s">
        <v>1751</v>
      </c>
      <c r="E2" t="s">
        <v>1754</v>
      </c>
      <c r="F2">
        <v>1</v>
      </c>
      <c r="G2" t="s">
        <v>1772</v>
      </c>
    </row>
    <row r="3" spans="1:7" x14ac:dyDescent="0.25">
      <c r="A3" t="str">
        <f t="shared" ref="A3:A8" si="0">$C$1&amp;C3&amp;$D$1&amp;D3&amp;$E$1&amp;E3&amp;$F$1&amp;F3&amp;$G$1</f>
        <v>{"nome":"Música","url":"music", "icon":"musical-notes", "ordem":2},</v>
      </c>
      <c r="B3" t="s">
        <v>1773</v>
      </c>
      <c r="C3" t="s">
        <v>42</v>
      </c>
      <c r="D3" t="s">
        <v>1755</v>
      </c>
      <c r="E3" t="s">
        <v>1756</v>
      </c>
      <c r="F3">
        <v>2</v>
      </c>
      <c r="G3" t="s">
        <v>1773</v>
      </c>
    </row>
    <row r="4" spans="1:7" x14ac:dyDescent="0.25">
      <c r="A4" t="str">
        <f t="shared" si="0"/>
        <v>{"nome":"Games","url":"games", "icon":"game-controller", "ordem":3},</v>
      </c>
      <c r="B4" t="s">
        <v>1774</v>
      </c>
      <c r="C4" t="s">
        <v>45</v>
      </c>
      <c r="D4" t="s">
        <v>1752</v>
      </c>
      <c r="E4" t="s">
        <v>1757</v>
      </c>
      <c r="F4">
        <v>3</v>
      </c>
      <c r="G4" t="s">
        <v>1774</v>
      </c>
    </row>
    <row r="5" spans="1:7" x14ac:dyDescent="0.25">
      <c r="A5" t="str">
        <f t="shared" si="0"/>
        <v>{"nome":"Educação","url":"educacao", "icon":"library", "ordem":4},</v>
      </c>
      <c r="B5" t="s">
        <v>1775</v>
      </c>
      <c r="C5" t="s">
        <v>46</v>
      </c>
      <c r="D5" t="s">
        <v>1758</v>
      </c>
      <c r="E5" t="s">
        <v>1759</v>
      </c>
      <c r="F5">
        <v>4</v>
      </c>
      <c r="G5" t="s">
        <v>1775</v>
      </c>
    </row>
    <row r="6" spans="1:7" x14ac:dyDescent="0.25">
      <c r="A6" t="str">
        <f t="shared" si="0"/>
        <v>{"nome":"Esportes","url":"esportes", "icon":"football", "ordem":5},</v>
      </c>
      <c r="B6" t="s">
        <v>1776</v>
      </c>
      <c r="C6" t="s">
        <v>47</v>
      </c>
      <c r="D6" t="s">
        <v>1753</v>
      </c>
      <c r="E6" t="s">
        <v>1760</v>
      </c>
      <c r="F6">
        <v>5</v>
      </c>
      <c r="G6" t="s">
        <v>1776</v>
      </c>
    </row>
    <row r="7" spans="1:7" x14ac:dyDescent="0.25">
      <c r="A7" t="str">
        <f t="shared" si="0"/>
        <v>{"nome":"Comédia","url":"comedia", "icon":"happy", "ordem":6},</v>
      </c>
      <c r="B7" t="s">
        <v>1777</v>
      </c>
      <c r="C7" t="s">
        <v>48</v>
      </c>
      <c r="D7" t="s">
        <v>1761</v>
      </c>
      <c r="E7" t="s">
        <v>1762</v>
      </c>
      <c r="F7">
        <v>6</v>
      </c>
      <c r="G7" t="s">
        <v>1777</v>
      </c>
    </row>
    <row r="8" spans="1:7" x14ac:dyDescent="0.25">
      <c r="A8" t="str">
        <f t="shared" si="0"/>
        <v>{"nome":"Variedades","url":"variados", "icon":"images", "ordem":7},</v>
      </c>
      <c r="B8" t="s">
        <v>1778</v>
      </c>
      <c r="C8" t="s">
        <v>43</v>
      </c>
      <c r="D8" t="s">
        <v>1763</v>
      </c>
      <c r="E8" t="s">
        <v>1764</v>
      </c>
      <c r="F8">
        <v>7</v>
      </c>
      <c r="G8" t="s">
        <v>1778</v>
      </c>
    </row>
    <row r="9" spans="1:7" x14ac:dyDescent="0.25">
      <c r="A9" t="s">
        <v>1769</v>
      </c>
    </row>
    <row r="12" spans="1:7" x14ac:dyDescent="0.25">
      <c r="A12" s="9"/>
    </row>
    <row r="13" spans="1:7" x14ac:dyDescent="0.25">
      <c r="A13" s="9"/>
    </row>
    <row r="14" spans="1:7" x14ac:dyDescent="0.25">
      <c r="A14" s="9"/>
    </row>
    <row r="15" spans="1:7" x14ac:dyDescent="0.25">
      <c r="A15" s="9"/>
    </row>
    <row r="16" spans="1:7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" sqref="G2:G25"/>
    </sheetView>
  </sheetViews>
  <sheetFormatPr defaultRowHeight="15" x14ac:dyDescent="0.25"/>
  <cols>
    <col min="1" max="1" width="36.85546875" bestFit="1" customWidth="1"/>
    <col min="2" max="2" width="14.85546875" customWidth="1"/>
  </cols>
  <sheetData>
    <row r="1" spans="1:9" x14ac:dyDescent="0.25">
      <c r="B1" t="s">
        <v>1779</v>
      </c>
      <c r="C1" t="s">
        <v>1780</v>
      </c>
      <c r="D1" t="s">
        <v>1781</v>
      </c>
      <c r="E1" t="s">
        <v>50</v>
      </c>
      <c r="F1" t="s">
        <v>51</v>
      </c>
      <c r="I1" t="s">
        <v>49</v>
      </c>
    </row>
    <row r="2" spans="1:9" x14ac:dyDescent="0.25">
      <c r="A2" t="s">
        <v>0</v>
      </c>
      <c r="B2" t="str">
        <f>VLOOKUP(C2,categorias!$C$2:$G$8,5,FALSE)</f>
        <v>ObjectId("5ed979f4474ed51eb3dbb26b")</v>
      </c>
      <c r="C2" t="s">
        <v>42</v>
      </c>
      <c r="D2" t="str">
        <f>VLOOKUP(C2,categorias!$C$2:$G$8,2,FALSE)</f>
        <v>music</v>
      </c>
      <c r="E2" t="s">
        <v>21</v>
      </c>
      <c r="F2" t="s">
        <v>1782</v>
      </c>
      <c r="G2" t="s">
        <v>1773</v>
      </c>
      <c r="I2" t="str">
        <f t="shared" ref="I2:I25" si="0">$B$1&amp;B2&amp;$C$1&amp;C2&amp;$E$1&amp;E2&amp;$F$1</f>
        <v>{categoria: {"_id": ObjectId("5ed979f4474ed51eb3dbb26b"),"nome": "Música"}, "nome":"sertanejo"},</v>
      </c>
    </row>
    <row r="3" spans="1:9" x14ac:dyDescent="0.25">
      <c r="A3" t="s">
        <v>1</v>
      </c>
      <c r="B3" t="str">
        <f>VLOOKUP(C3,categorias!$C$2:$G$8,5,FALSE)</f>
        <v>ObjectId("5ed979f4474ed51eb3dbb26b")</v>
      </c>
      <c r="C3" t="s">
        <v>42</v>
      </c>
      <c r="D3" t="str">
        <f>VLOOKUP(C3,categorias!$C$2:$G$8,2,FALSE)</f>
        <v>music</v>
      </c>
      <c r="E3" t="s">
        <v>22</v>
      </c>
      <c r="F3" t="s">
        <v>1783</v>
      </c>
      <c r="G3" t="s">
        <v>1773</v>
      </c>
      <c r="I3" t="str">
        <f t="shared" si="0"/>
        <v>{categoria: {"_id": ObjectId("5ed979f4474ed51eb3dbb26b"),"nome": "Música"}, "nome":"rock"},</v>
      </c>
    </row>
    <row r="4" spans="1:9" x14ac:dyDescent="0.25">
      <c r="A4" t="s">
        <v>2</v>
      </c>
      <c r="B4" t="str">
        <f>VLOOKUP(C4,categorias!$C$2:$G$8,5,FALSE)</f>
        <v>ObjectId("5ed979f4474ed51eb3dbb26b")</v>
      </c>
      <c r="C4" t="s">
        <v>42</v>
      </c>
      <c r="D4" t="str">
        <f>VLOOKUP(C4,categorias!$C$2:$G$8,2,FALSE)</f>
        <v>music</v>
      </c>
      <c r="E4" t="s">
        <v>23</v>
      </c>
      <c r="F4" t="s">
        <v>1784</v>
      </c>
      <c r="G4" t="s">
        <v>1773</v>
      </c>
      <c r="I4" t="str">
        <f t="shared" si="0"/>
        <v>{categoria: {"_id": ObjectId("5ed979f4474ed51eb3dbb26b"),"nome": "Música"}, "nome":"hip-hop"},</v>
      </c>
    </row>
    <row r="5" spans="1:9" x14ac:dyDescent="0.25">
      <c r="A5" t="s">
        <v>3</v>
      </c>
      <c r="B5" t="str">
        <f>VLOOKUP(C5,categorias!$C$2:$G$8,5,FALSE)</f>
        <v>ObjectId("5ed979f4474ed51eb3dbb26b")</v>
      </c>
      <c r="C5" t="s">
        <v>42</v>
      </c>
      <c r="D5" t="str">
        <f>VLOOKUP(C5,categorias!$C$2:$G$8,2,FALSE)</f>
        <v>music</v>
      </c>
      <c r="E5" t="s">
        <v>24</v>
      </c>
      <c r="F5" t="s">
        <v>1785</v>
      </c>
      <c r="G5" t="s">
        <v>1773</v>
      </c>
      <c r="I5" t="str">
        <f t="shared" si="0"/>
        <v>{categoria: {"_id": ObjectId("5ed979f4474ed51eb3dbb26b"),"nome": "Música"}, "nome":"clássica"},</v>
      </c>
    </row>
    <row r="6" spans="1:9" x14ac:dyDescent="0.25">
      <c r="A6" t="s">
        <v>4</v>
      </c>
      <c r="B6" t="str">
        <f>VLOOKUP(C6,categorias!$C$2:$G$8,5,FALSE)</f>
        <v>ObjectId("5ed979f4474ed51eb3dbb26b")</v>
      </c>
      <c r="C6" t="s">
        <v>42</v>
      </c>
      <c r="D6" t="str">
        <f>VLOOKUP(C6,categorias!$C$2:$G$8,2,FALSE)</f>
        <v>music</v>
      </c>
      <c r="E6" t="s">
        <v>25</v>
      </c>
      <c r="F6" t="s">
        <v>1786</v>
      </c>
      <c r="G6" t="s">
        <v>1773</v>
      </c>
      <c r="I6" t="str">
        <f t="shared" si="0"/>
        <v>{categoria: {"_id": ObjectId("5ed979f4474ed51eb3dbb26b"),"nome": "Música"}, "nome":"eletrônica"},</v>
      </c>
    </row>
    <row r="7" spans="1:9" x14ac:dyDescent="0.25">
      <c r="A7" t="s">
        <v>5</v>
      </c>
      <c r="B7" t="str">
        <f>VLOOKUP(C7,categorias!$C$2:$G$8,5,FALSE)</f>
        <v>ObjectId("5ed979f4474ed51eb3dbb26b")</v>
      </c>
      <c r="C7" t="s">
        <v>42</v>
      </c>
      <c r="D7" t="str">
        <f>VLOOKUP(C7,categorias!$C$2:$G$8,2,FALSE)</f>
        <v>music</v>
      </c>
      <c r="E7" t="s">
        <v>26</v>
      </c>
      <c r="F7" t="s">
        <v>1787</v>
      </c>
      <c r="G7" t="s">
        <v>1773</v>
      </c>
      <c r="I7" t="str">
        <f t="shared" si="0"/>
        <v>{categoria: {"_id": ObjectId("5ed979f4474ed51eb3dbb26b"),"nome": "Música"}, "nome":"pop"},</v>
      </c>
    </row>
    <row r="8" spans="1:9" x14ac:dyDescent="0.25">
      <c r="A8" t="s">
        <v>6</v>
      </c>
      <c r="B8" t="str">
        <f>VLOOKUP(C8,categorias!$C$2:$G$8,5,FALSE)</f>
        <v>ObjectId("5ed979f4474ed51eb3dbb26b")</v>
      </c>
      <c r="C8" t="s">
        <v>42</v>
      </c>
      <c r="D8" t="str">
        <f>VLOOKUP(C8,categorias!$C$2:$G$8,2,FALSE)</f>
        <v>music</v>
      </c>
      <c r="E8" t="s">
        <v>27</v>
      </c>
      <c r="F8" t="s">
        <v>1788</v>
      </c>
      <c r="G8" t="s">
        <v>1773</v>
      </c>
      <c r="I8" t="str">
        <f t="shared" si="0"/>
        <v>{categoria: {"_id": ObjectId("5ed979f4474ed51eb3dbb26b"),"nome": "Música"}, "nome":"rap"},</v>
      </c>
    </row>
    <row r="9" spans="1:9" x14ac:dyDescent="0.25">
      <c r="A9" t="s">
        <v>7</v>
      </c>
      <c r="B9" t="str">
        <f>VLOOKUP(C9,categorias!$C$2:$G$8,5,FALSE)</f>
        <v>ObjectId("5ed979f4474ed51eb3dbb26b")</v>
      </c>
      <c r="C9" t="s">
        <v>42</v>
      </c>
      <c r="D9" t="str">
        <f>VLOOKUP(C9,categorias!$C$2:$G$8,2,FALSE)</f>
        <v>music</v>
      </c>
      <c r="E9" t="s">
        <v>28</v>
      </c>
      <c r="F9" t="s">
        <v>1789</v>
      </c>
      <c r="G9" t="s">
        <v>1773</v>
      </c>
      <c r="I9" t="str">
        <f t="shared" si="0"/>
        <v>{categoria: {"_id": ObjectId("5ed979f4474ed51eb3dbb26b"),"nome": "Música"}, "nome":"pagode"},</v>
      </c>
    </row>
    <row r="10" spans="1:9" x14ac:dyDescent="0.25">
      <c r="A10" t="s">
        <v>8</v>
      </c>
      <c r="B10" t="str">
        <f>VLOOKUP(C10,categorias!$C$2:$G$8,5,FALSE)</f>
        <v>ObjectId("5ed979f4474ed51eb3dbb26b")</v>
      </c>
      <c r="C10" t="s">
        <v>42</v>
      </c>
      <c r="D10" t="str">
        <f>VLOOKUP(C10,categorias!$C$2:$G$8,2,FALSE)</f>
        <v>music</v>
      </c>
      <c r="E10" t="s">
        <v>29</v>
      </c>
      <c r="F10" t="s">
        <v>1790</v>
      </c>
      <c r="G10" t="s">
        <v>1773</v>
      </c>
      <c r="I10" t="str">
        <f t="shared" si="0"/>
        <v>{categoria: {"_id": ObjectId("5ed979f4474ed51eb3dbb26b"),"nome": "Música"}, "nome":"funk"},</v>
      </c>
    </row>
    <row r="11" spans="1:9" x14ac:dyDescent="0.25">
      <c r="A11" t="s">
        <v>9</v>
      </c>
      <c r="B11" t="str">
        <f>VLOOKUP(C11,categorias!$C$2:$G$8,5,FALSE)</f>
        <v>ObjectId("5ed979f4474ed51eb3dbb26b")</v>
      </c>
      <c r="C11" t="s">
        <v>42</v>
      </c>
      <c r="D11" t="str">
        <f>VLOOKUP(C11,categorias!$C$2:$G$8,2,FALSE)</f>
        <v>music</v>
      </c>
      <c r="E11" t="s">
        <v>30</v>
      </c>
      <c r="F11" t="s">
        <v>1791</v>
      </c>
      <c r="G11" t="s">
        <v>1773</v>
      </c>
      <c r="I11" t="str">
        <f t="shared" si="0"/>
        <v>{categoria: {"_id": ObjectId("5ed979f4474ed51eb3dbb26b"),"nome": "Música"}, "nome":"samba"},</v>
      </c>
    </row>
    <row r="12" spans="1:9" x14ac:dyDescent="0.25">
      <c r="A12" t="s">
        <v>10</v>
      </c>
      <c r="B12" t="str">
        <f>VLOOKUP(C12,categorias!$C$2:$G$8,5,FALSE)</f>
        <v>ObjectId("5ed979f4474ed51eb3dbb26b")</v>
      </c>
      <c r="C12" t="s">
        <v>42</v>
      </c>
      <c r="D12" t="str">
        <f>VLOOKUP(C12,categorias!$C$2:$G$8,2,FALSE)</f>
        <v>music</v>
      </c>
      <c r="E12" t="s">
        <v>31</v>
      </c>
      <c r="F12" t="s">
        <v>1792</v>
      </c>
      <c r="G12" t="s">
        <v>1773</v>
      </c>
      <c r="I12" t="str">
        <f t="shared" si="0"/>
        <v>{categoria: {"_id": ObjectId("5ed979f4474ed51eb3dbb26b"),"nome": "Música"}, "nome":"reggae"},</v>
      </c>
    </row>
    <row r="13" spans="1:9" x14ac:dyDescent="0.25">
      <c r="A13" t="s">
        <v>11</v>
      </c>
      <c r="B13" t="str">
        <f>VLOOKUP(C13,categorias!$C$2:$G$8,5,FALSE)</f>
        <v>ObjectId("5ed979f4474ed51eb3dbb26b")</v>
      </c>
      <c r="C13" t="s">
        <v>42</v>
      </c>
      <c r="D13" t="str">
        <f>VLOOKUP(C13,categorias!$C$2:$G$8,2,FALSE)</f>
        <v>music</v>
      </c>
      <c r="E13" t="s">
        <v>32</v>
      </c>
      <c r="F13" t="s">
        <v>1793</v>
      </c>
      <c r="G13" t="s">
        <v>1773</v>
      </c>
      <c r="I13" t="str">
        <f t="shared" si="0"/>
        <v>{categoria: {"_id": ObjectId("5ed979f4474ed51eb3dbb26b"),"nome": "Música"}, "nome":"forró"},</v>
      </c>
    </row>
    <row r="14" spans="1:9" x14ac:dyDescent="0.25">
      <c r="A14" t="s">
        <v>12</v>
      </c>
      <c r="B14" t="str">
        <f>VLOOKUP(C14,categorias!$C$2:$G$8,5,FALSE)</f>
        <v>ObjectId("5ed979f4474ed51eb3dbb26b")</v>
      </c>
      <c r="C14" t="s">
        <v>42</v>
      </c>
      <c r="D14" t="str">
        <f>VLOOKUP(C14,categorias!$C$2:$G$8,2,FALSE)</f>
        <v>music</v>
      </c>
      <c r="E14" t="s">
        <v>33</v>
      </c>
      <c r="F14" t="s">
        <v>1794</v>
      </c>
      <c r="G14" t="s">
        <v>1773</v>
      </c>
      <c r="I14" t="str">
        <f t="shared" si="0"/>
        <v>{categoria: {"_id": ObjectId("5ed979f4474ed51eb3dbb26b"),"nome": "Música"}, "nome":"gospel"},</v>
      </c>
    </row>
    <row r="15" spans="1:9" x14ac:dyDescent="0.25">
      <c r="A15" t="s">
        <v>13</v>
      </c>
      <c r="B15" t="str">
        <f>VLOOKUP(C15,categorias!$C$2:$G$8,5,FALSE)</f>
        <v>ObjectId("5ed979f4474ed51eb3dbb26b")</v>
      </c>
      <c r="C15" t="s">
        <v>42</v>
      </c>
      <c r="D15" t="str">
        <f>VLOOKUP(C15,categorias!$C$2:$G$8,2,FALSE)</f>
        <v>music</v>
      </c>
      <c r="E15" t="s">
        <v>34</v>
      </c>
      <c r="F15" t="s">
        <v>1795</v>
      </c>
      <c r="G15" t="s">
        <v>1773</v>
      </c>
      <c r="I15" t="str">
        <f t="shared" si="0"/>
        <v>{categoria: {"_id": ObjectId("5ed979f4474ed51eb3dbb26b"),"nome": "Música"}, "nome":"mpb"},</v>
      </c>
    </row>
    <row r="16" spans="1:9" x14ac:dyDescent="0.25">
      <c r="A16" t="s">
        <v>14</v>
      </c>
      <c r="B16" t="str">
        <f>VLOOKUP(C16,categorias!$C$2:$G$8,5,FALSE)</f>
        <v>ObjectId("5ed979f4474ed51eb3dbb26b")</v>
      </c>
      <c r="C16" t="s">
        <v>42</v>
      </c>
      <c r="D16" t="str">
        <f>VLOOKUP(C16,categorias!$C$2:$G$8,2,FALSE)</f>
        <v>music</v>
      </c>
      <c r="E16" t="s">
        <v>35</v>
      </c>
      <c r="F16" t="s">
        <v>1796</v>
      </c>
      <c r="G16" t="s">
        <v>1773</v>
      </c>
      <c r="I16" t="str">
        <f t="shared" si="0"/>
        <v>{categoria: {"_id": ObjectId("5ed979f4474ed51eb3dbb26b"),"nome": "Música"}, "nome":"festival"},</v>
      </c>
    </row>
    <row r="17" spans="1:9" x14ac:dyDescent="0.25">
      <c r="A17" t="s">
        <v>15</v>
      </c>
      <c r="B17" t="str">
        <f>VLOOKUP(C17,categorias!$C$2:$G$8,5,FALSE)</f>
        <v>ObjectId("5ed979f4474ed51eb3dbb26b")</v>
      </c>
      <c r="C17" t="s">
        <v>42</v>
      </c>
      <c r="D17" t="str">
        <f>VLOOKUP(C17,categorias!$C$2:$G$8,2,FALSE)</f>
        <v>music</v>
      </c>
      <c r="E17" t="s">
        <v>36</v>
      </c>
      <c r="F17" t="s">
        <v>1797</v>
      </c>
      <c r="G17" t="s">
        <v>1773</v>
      </c>
      <c r="I17" t="str">
        <f t="shared" si="0"/>
        <v>{categoria: {"_id": ObjectId("5ed979f4474ed51eb3dbb26b"),"nome": "Música"}, "nome":"metal"},</v>
      </c>
    </row>
    <row r="18" spans="1:9" x14ac:dyDescent="0.25">
      <c r="A18" t="s">
        <v>16</v>
      </c>
      <c r="B18" t="str">
        <f>VLOOKUP(C18,categorias!$C$2:$G$8,5,FALSE)</f>
        <v>ObjectId("5ed979f4474ed51eb3dbb26b")</v>
      </c>
      <c r="C18" t="s">
        <v>42</v>
      </c>
      <c r="D18" t="str">
        <f>VLOOKUP(C18,categorias!$C$2:$G$8,2,FALSE)</f>
        <v>music</v>
      </c>
      <c r="E18" t="s">
        <v>37</v>
      </c>
      <c r="F18" t="s">
        <v>1798</v>
      </c>
      <c r="G18" t="s">
        <v>1773</v>
      </c>
      <c r="I18" t="str">
        <f t="shared" si="0"/>
        <v>{categoria: {"_id": ObjectId("5ed979f4474ed51eb3dbb26b"),"nome": "Música"}, "nome":"axé"},</v>
      </c>
    </row>
    <row r="19" spans="1:9" x14ac:dyDescent="0.25">
      <c r="A19" t="s">
        <v>17</v>
      </c>
      <c r="B19" t="str">
        <f>VLOOKUP(C19,categorias!$C$2:$G$8,5,FALSE)</f>
        <v>ObjectId("5ed979f4474ed51eb3dbb26b")</v>
      </c>
      <c r="C19" t="s">
        <v>42</v>
      </c>
      <c r="D19" t="str">
        <f>VLOOKUP(C19,categorias!$C$2:$G$8,2,FALSE)</f>
        <v>music</v>
      </c>
      <c r="E19" t="s">
        <v>38</v>
      </c>
      <c r="F19" t="s">
        <v>1799</v>
      </c>
      <c r="G19" t="s">
        <v>1773</v>
      </c>
      <c r="I19" t="str">
        <f t="shared" si="0"/>
        <v>{categoria: {"_id": ObjectId("5ed979f4474ed51eb3dbb26b"),"nome": "Música"}, "nome":"lambada"},</v>
      </c>
    </row>
    <row r="20" spans="1:9" x14ac:dyDescent="0.25">
      <c r="A20" t="s">
        <v>18</v>
      </c>
      <c r="B20" t="str">
        <f>VLOOKUP(C20,categorias!$C$2:$G$8,5,FALSE)</f>
        <v>ObjectId("5ed979f4474ed51eb3dbb26b")</v>
      </c>
      <c r="C20" t="s">
        <v>42</v>
      </c>
      <c r="D20" t="str">
        <f>VLOOKUP(C20,categorias!$C$2:$G$8,2,FALSE)</f>
        <v>music</v>
      </c>
      <c r="E20" t="s">
        <v>39</v>
      </c>
      <c r="F20" t="s">
        <v>1800</v>
      </c>
      <c r="G20" t="s">
        <v>1773</v>
      </c>
      <c r="I20" t="str">
        <f t="shared" si="0"/>
        <v>{categoria: {"_id": ObjectId("5ed979f4474ed51eb3dbb26b"),"nome": "Música"}, "nome":"comédia"},</v>
      </c>
    </row>
    <row r="21" spans="1:9" x14ac:dyDescent="0.25">
      <c r="A21" t="s">
        <v>19</v>
      </c>
      <c r="B21" t="str">
        <f>VLOOKUP(C21,categorias!$C$2:$G$8,5,FALSE)</f>
        <v>ObjectId("5ed979f4474ed51eb3dbb270")</v>
      </c>
      <c r="C21" t="s">
        <v>43</v>
      </c>
      <c r="D21" t="str">
        <f>VLOOKUP(C21,categorias!$C$2:$G$8,2,FALSE)</f>
        <v>variados</v>
      </c>
      <c r="E21" t="s">
        <v>40</v>
      </c>
      <c r="F21" t="s">
        <v>1801</v>
      </c>
      <c r="G21" t="s">
        <v>1778</v>
      </c>
      <c r="I21" t="str">
        <f t="shared" si="0"/>
        <v>{categoria: {"_id": ObjectId("5ed979f4474ed51eb3dbb270"),"nome": "Variedades"}, "nome":"filmes"},</v>
      </c>
    </row>
    <row r="22" spans="1:9" x14ac:dyDescent="0.25">
      <c r="A22" t="s">
        <v>20</v>
      </c>
      <c r="B22" t="str">
        <f>VLOOKUP(C22,categorias!$C$2:$G$8,5,FALSE)</f>
        <v>ObjectId("5ed979f4474ed51eb3dbb270")</v>
      </c>
      <c r="C22" t="s">
        <v>43</v>
      </c>
      <c r="D22" t="str">
        <f>VLOOKUP(C22,categorias!$C$2:$G$8,2,FALSE)</f>
        <v>variados</v>
      </c>
      <c r="E22" t="s">
        <v>41</v>
      </c>
      <c r="F22" t="s">
        <v>1802</v>
      </c>
      <c r="G22" t="s">
        <v>1778</v>
      </c>
      <c r="I22" t="str">
        <f t="shared" si="0"/>
        <v>{categoria: {"_id": ObjectId("5ed979f4474ed51eb3dbb270"),"nome": "Variedades"}, "nome":"outros"},</v>
      </c>
    </row>
    <row r="23" spans="1:9" x14ac:dyDescent="0.25">
      <c r="B23" t="str">
        <f>VLOOKUP(C23,categorias!$C$2:$G$8,5,FALSE)</f>
        <v>ObjectId("5ed979f4474ed51eb3dbb26b")</v>
      </c>
      <c r="C23" t="s">
        <v>42</v>
      </c>
      <c r="D23" t="str">
        <f>VLOOKUP(C23,categorias!$C$2:$G$8,2,FALSE)</f>
        <v>music</v>
      </c>
      <c r="E23" t="s">
        <v>1125</v>
      </c>
      <c r="F23" t="s">
        <v>1803</v>
      </c>
      <c r="G23" t="s">
        <v>1773</v>
      </c>
      <c r="I23" t="str">
        <f t="shared" si="0"/>
        <v>{categoria: {"_id": ObjectId("5ed979f4474ed51eb3dbb26b"),"nome": "Música"}, "nome":"arrocha"},</v>
      </c>
    </row>
    <row r="24" spans="1:9" x14ac:dyDescent="0.25">
      <c r="B24" t="str">
        <f>VLOOKUP(C24,categorias!$C$2:$G$8,5,FALSE)</f>
        <v>ObjectId("5ed979f4474ed51eb3dbb26d")</v>
      </c>
      <c r="C24" t="s">
        <v>46</v>
      </c>
      <c r="D24" t="str">
        <f>VLOOKUP(C24,categorias!$C$2:$G$8,2,FALSE)</f>
        <v>educacao</v>
      </c>
      <c r="E24" t="s">
        <v>3597</v>
      </c>
      <c r="F24" t="s">
        <v>4100</v>
      </c>
      <c r="G24" t="s">
        <v>1775</v>
      </c>
      <c r="I24" t="str">
        <f t="shared" si="0"/>
        <v>{categoria: {"_id": ObjectId("5ed979f4474ed51eb3dbb26d"),"nome": "Educação"}, "nome":"talks"},</v>
      </c>
    </row>
    <row r="25" spans="1:9" x14ac:dyDescent="0.25">
      <c r="B25" t="str">
        <f>VLOOKUP(C25,categorias!$C$2:$G$8,5,FALSE)</f>
        <v>ObjectId("5ed979f4474ed51eb3dbb26c")</v>
      </c>
      <c r="C25" t="s">
        <v>45</v>
      </c>
      <c r="D25" t="str">
        <f>VLOOKUP(C25,categorias!$C$2:$G$8,2,FALSE)</f>
        <v>games</v>
      </c>
      <c r="E25" t="s">
        <v>1752</v>
      </c>
      <c r="F25" t="s">
        <v>4101</v>
      </c>
      <c r="G25" t="s">
        <v>1774</v>
      </c>
      <c r="I25" t="str">
        <f t="shared" si="0"/>
        <v>{categoria: {"_id": ObjectId("5ed979f4474ed51eb3dbb26c"),"nome": "Games"}, "nome":"games"},</v>
      </c>
    </row>
    <row r="26" spans="1:9" x14ac:dyDescent="0.25">
      <c r="I26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5"/>
  <sheetViews>
    <sheetView topLeftCell="A352" workbookViewId="0">
      <selection activeCell="A362" sqref="A362"/>
    </sheetView>
  </sheetViews>
  <sheetFormatPr defaultRowHeight="15" x14ac:dyDescent="0.25"/>
  <cols>
    <col min="1" max="1" width="34.85546875" bestFit="1" customWidth="1"/>
    <col min="2" max="2" width="31.28515625" bestFit="1" customWidth="1"/>
    <col min="12" max="12" width="68.7109375" customWidth="1"/>
    <col min="13" max="13" width="34.85546875" bestFit="1" customWidth="1"/>
    <col min="14" max="14" width="29.28515625" customWidth="1"/>
    <col min="37" max="37" width="44.28515625" customWidth="1"/>
  </cols>
  <sheetData>
    <row r="1" spans="1:37" x14ac:dyDescent="0.25">
      <c r="A1" t="s">
        <v>932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933</v>
      </c>
      <c r="H1" t="s">
        <v>1745</v>
      </c>
      <c r="I1" t="s">
        <v>2137</v>
      </c>
      <c r="J1" t="s">
        <v>2138</v>
      </c>
      <c r="L1" t="s">
        <v>934</v>
      </c>
      <c r="N1" t="s">
        <v>2436</v>
      </c>
    </row>
    <row r="2" spans="1:37" x14ac:dyDescent="0.25">
      <c r="A2" t="s">
        <v>58</v>
      </c>
      <c r="B2" t="s">
        <v>59</v>
      </c>
      <c r="C2" t="s">
        <v>60</v>
      </c>
      <c r="F2">
        <v>0</v>
      </c>
      <c r="G2" t="s">
        <v>42</v>
      </c>
      <c r="H2" t="str">
        <f>VLOOKUP(canais!G2,categorias!$C$2:$F$8,2,FALSE)</f>
        <v>music</v>
      </c>
      <c r="I2" t="str">
        <f>VLOOKUP(canais!G2,categorias!$C$2:$G$8,5,FALSE)</f>
        <v>ObjectId("5ed979f4474ed51eb3dbb26b")</v>
      </c>
      <c r="L2" t="str">
        <f>$A$1&amp;A2&amp;$B$1&amp;B2&amp;$C$1&amp;C2&amp;$D$1&amp;D2&amp;$E$1&amp;E2&amp;$F$1&amp;F2&amp;$G$1&amp;G2&amp;$H$1&amp;H2&amp;$I$1&amp;I2&amp;$J$1</f>
        <v>{"nome": "Marília Mendonça" ,"idYoutube": "UCwfEOn0O1DWcyTgzVVu28ig" ,"idFacebook": "mariliamendoncaoficial" ,"idVimeo": "" ,"idTwitch": "" ,"status": 0,"categoria": {"nome":"Música", "url": "music", "_id": ObjectId("5ed979f4474ed51eb3dbb26b")}},</v>
      </c>
      <c r="M2" t="s">
        <v>58</v>
      </c>
      <c r="N2" t="str">
        <f t="shared" ref="N2:N65" si="0">LOWER(CONCATENATE($N$1,DEC2HEX(AK2)))</f>
        <v>5ed981e2474ed51eb3dbb287</v>
      </c>
      <c r="AK2">
        <v>647</v>
      </c>
    </row>
    <row r="3" spans="1:37" x14ac:dyDescent="0.25">
      <c r="A3" t="s">
        <v>61</v>
      </c>
      <c r="B3" t="s">
        <v>62</v>
      </c>
      <c r="C3" t="s">
        <v>63</v>
      </c>
      <c r="F3">
        <v>0</v>
      </c>
      <c r="G3" t="s">
        <v>42</v>
      </c>
      <c r="H3" t="str">
        <f>VLOOKUP(canais!G3,categorias!$C$2:$F$8,2,FALSE)</f>
        <v>music</v>
      </c>
      <c r="I3" t="str">
        <f>VLOOKUP(canais!G3,categorias!$C$2:$G$8,5,FALSE)</f>
        <v>ObjectId("5ed979f4474ed51eb3dbb26b")</v>
      </c>
      <c r="L3" t="str">
        <f t="shared" ref="L3:L66" si="1">$A$1&amp;A3&amp;$B$1&amp;B3&amp;$C$1&amp;C3&amp;$D$1&amp;D3&amp;$E$1&amp;E3&amp;$F$1&amp;F3&amp;$G$1&amp;G3&amp;$H$1&amp;H3&amp;$I$1&amp;I3&amp;$J$1</f>
        <v>{"nome": "Bruno e Marrone" ,"idYoutube": "UCdTX5ycRKPvTUiGu1519u4g" ,"idFacebook": "brunoemarrone" ,"idVimeo": "" ,"idTwitch": "" ,"status": 0,"categoria": {"nome":"Música", "url": "music", "_id": ObjectId("5ed979f4474ed51eb3dbb26b")}},</v>
      </c>
      <c r="M3" t="s">
        <v>61</v>
      </c>
      <c r="N3" t="str">
        <f t="shared" si="0"/>
        <v>5ed981e2474ed51eb3dbb288</v>
      </c>
      <c r="AK3">
        <v>648</v>
      </c>
    </row>
    <row r="4" spans="1:37" x14ac:dyDescent="0.25">
      <c r="A4" t="s">
        <v>64</v>
      </c>
      <c r="B4" t="s">
        <v>65</v>
      </c>
      <c r="C4" t="s">
        <v>66</v>
      </c>
      <c r="F4">
        <v>0</v>
      </c>
      <c r="G4" t="s">
        <v>42</v>
      </c>
      <c r="H4" t="str">
        <f>VLOOKUP(canais!G4,categorias!$C$2:$F$8,2,FALSE)</f>
        <v>music</v>
      </c>
      <c r="I4" t="str">
        <f>VLOOKUP(canais!G4,categorias!$C$2:$G$8,5,FALSE)</f>
        <v>ObjectId("5ed979f4474ed51eb3dbb26b")</v>
      </c>
      <c r="L4" t="str">
        <f t="shared" si="1"/>
        <v>{"nome": "Gusttavo Lima" ,"idYoutube": "UCXooz9whNJZBRTHi9AqdjPw" ,"idFacebook": "gusttavolimaoficial" ,"idVimeo": "" ,"idTwitch": "" ,"status": 0,"categoria": {"nome":"Música", "url": "music", "_id": ObjectId("5ed979f4474ed51eb3dbb26b")}},</v>
      </c>
      <c r="M4" t="s">
        <v>64</v>
      </c>
      <c r="N4" t="str">
        <f t="shared" si="0"/>
        <v>5ed981e2474ed51eb3dbb289</v>
      </c>
      <c r="AK4">
        <v>649</v>
      </c>
    </row>
    <row r="5" spans="1:37" x14ac:dyDescent="0.25">
      <c r="A5" t="s">
        <v>67</v>
      </c>
      <c r="B5" t="s">
        <v>68</v>
      </c>
      <c r="C5" t="s">
        <v>69</v>
      </c>
      <c r="F5">
        <v>0</v>
      </c>
      <c r="G5" t="s">
        <v>42</v>
      </c>
      <c r="H5" t="str">
        <f>VLOOKUP(canais!G5,categorias!$C$2:$F$8,2,FALSE)</f>
        <v>music</v>
      </c>
      <c r="I5" t="str">
        <f>VLOOKUP(canais!G5,categorias!$C$2:$G$8,5,FALSE)</f>
        <v>ObjectId("5ed979f4474ed51eb3dbb26b")</v>
      </c>
      <c r="L5" t="str">
        <f t="shared" si="1"/>
        <v>{"nome": "Zé Neto e Cristiano" ,"idYoutube": "UCRRu9OXVYd5clj2Bs29gUVQ" ,"idFacebook": "zncoficial" ,"idVimeo": "" ,"idTwitch": "" ,"status": 0,"categoria": {"nome":"Música", "url": "music", "_id": ObjectId("5ed979f4474ed51eb3dbb26b")}},</v>
      </c>
      <c r="M5" t="s">
        <v>67</v>
      </c>
      <c r="N5" t="str">
        <f t="shared" si="0"/>
        <v>5ed981e2474ed51eb3dbb28a</v>
      </c>
      <c r="AK5">
        <v>650</v>
      </c>
    </row>
    <row r="6" spans="1:37" x14ac:dyDescent="0.25">
      <c r="A6" t="s">
        <v>70</v>
      </c>
      <c r="B6" t="s">
        <v>71</v>
      </c>
      <c r="C6" t="s">
        <v>72</v>
      </c>
      <c r="F6">
        <v>0</v>
      </c>
      <c r="G6" t="s">
        <v>42</v>
      </c>
      <c r="H6" t="str">
        <f>VLOOKUP(canais!G6,categorias!$C$2:$F$8,2,FALSE)</f>
        <v>music</v>
      </c>
      <c r="I6" t="str">
        <f>VLOOKUP(canais!G6,categorias!$C$2:$G$8,5,FALSE)</f>
        <v>ObjectId("5ed979f4474ed51eb3dbb26b")</v>
      </c>
      <c r="L6" t="str">
        <f t="shared" si="1"/>
        <v>{"nome": "Maiara e Maraisa" ,"idYoutube": "UCULzCZWkkOb9dW8rr6dguQQ" ,"idFacebook": "maiaraemaraisaoficial" ,"idVimeo": "" ,"idTwitch": "" ,"status": 0,"categoria": {"nome":"Música", "url": "music", "_id": ObjectId("5ed979f4474ed51eb3dbb26b")}},</v>
      </c>
      <c r="M6" t="s">
        <v>70</v>
      </c>
      <c r="N6" t="str">
        <f t="shared" si="0"/>
        <v>5ed981e2474ed51eb3dbb28b</v>
      </c>
      <c r="AK6">
        <v>651</v>
      </c>
    </row>
    <row r="7" spans="1:37" x14ac:dyDescent="0.25">
      <c r="A7" t="s">
        <v>73</v>
      </c>
      <c r="B7" t="s">
        <v>74</v>
      </c>
      <c r="C7" t="s">
        <v>75</v>
      </c>
      <c r="F7">
        <v>0</v>
      </c>
      <c r="G7" t="s">
        <v>42</v>
      </c>
      <c r="H7" t="str">
        <f>VLOOKUP(canais!G7,categorias!$C$2:$F$8,2,FALSE)</f>
        <v>music</v>
      </c>
      <c r="I7" t="str">
        <f>VLOOKUP(canais!G7,categorias!$C$2:$G$8,5,FALSE)</f>
        <v>ObjectId("5ed979f4474ed51eb3dbb26b")</v>
      </c>
      <c r="L7" t="str">
        <f t="shared" si="1"/>
        <v>{"nome": "Wesley Safadão" ,"idYoutube": "UCciJLMuECsXuOyhA4FO48Sg" ,"idFacebook": "WesleySafadao" ,"idVimeo": "" ,"idTwitch": "" ,"status": 0,"categoria": {"nome":"Música", "url": "music", "_id": ObjectId("5ed979f4474ed51eb3dbb26b")}},</v>
      </c>
      <c r="M7" t="s">
        <v>73</v>
      </c>
      <c r="N7" t="str">
        <f t="shared" si="0"/>
        <v>5ed981e2474ed51eb3dbb28c</v>
      </c>
      <c r="AK7">
        <v>652</v>
      </c>
    </row>
    <row r="8" spans="1:37" x14ac:dyDescent="0.25">
      <c r="A8" t="s">
        <v>76</v>
      </c>
      <c r="B8" t="s">
        <v>77</v>
      </c>
      <c r="C8" t="s">
        <v>78</v>
      </c>
      <c r="F8">
        <v>0</v>
      </c>
      <c r="G8" t="s">
        <v>42</v>
      </c>
      <c r="H8" t="str">
        <f>VLOOKUP(canais!G8,categorias!$C$2:$F$8,2,FALSE)</f>
        <v>music</v>
      </c>
      <c r="I8" t="str">
        <f>VLOOKUP(canais!G8,categorias!$C$2:$G$8,5,FALSE)</f>
        <v>ObjectId("5ed979f4474ed51eb3dbb26b")</v>
      </c>
      <c r="L8" t="str">
        <f t="shared" si="1"/>
        <v>{"nome": "Ferrugem" ,"idYoutube": "UCrbPlzWoueuZBkdVMRndw_Q" ,"idFacebook": "OficialFerrugem" ,"idVimeo": "" ,"idTwitch": "" ,"status": 0,"categoria": {"nome":"Música", "url": "music", "_id": ObjectId("5ed979f4474ed51eb3dbb26b")}},</v>
      </c>
      <c r="M8" t="s">
        <v>76</v>
      </c>
      <c r="N8" t="str">
        <f t="shared" si="0"/>
        <v>5ed981e2474ed51eb3dbb28d</v>
      </c>
      <c r="AK8">
        <v>653</v>
      </c>
    </row>
    <row r="9" spans="1:37" x14ac:dyDescent="0.25">
      <c r="A9" t="s">
        <v>79</v>
      </c>
      <c r="B9" t="s">
        <v>80</v>
      </c>
      <c r="C9" t="s">
        <v>81</v>
      </c>
      <c r="F9">
        <v>0</v>
      </c>
      <c r="G9" t="s">
        <v>42</v>
      </c>
      <c r="H9" t="str">
        <f>VLOOKUP(canais!G9,categorias!$C$2:$F$8,2,FALSE)</f>
        <v>music</v>
      </c>
      <c r="I9" t="str">
        <f>VLOOKUP(canais!G9,categorias!$C$2:$G$8,5,FALSE)</f>
        <v>ObjectId("5ed979f4474ed51eb3dbb26b")</v>
      </c>
      <c r="L9" t="str">
        <f t="shared" si="1"/>
        <v>{"nome": "Henrique e Juliano" ,"idYoutube": "UCfLTxnQboSLcoSakgONmukQ" ,"idFacebook": "HenriqueeJuliano" ,"idVimeo": "" ,"idTwitch": "" ,"status": 0,"categoria": {"nome":"Música", "url": "music", "_id": ObjectId("5ed979f4474ed51eb3dbb26b")}},</v>
      </c>
      <c r="M9" t="s">
        <v>79</v>
      </c>
      <c r="N9" t="str">
        <f t="shared" si="0"/>
        <v>5ed981e2474ed51eb3dbb28e</v>
      </c>
      <c r="AK9">
        <v>654</v>
      </c>
    </row>
    <row r="10" spans="1:37" x14ac:dyDescent="0.25">
      <c r="A10" t="s">
        <v>82</v>
      </c>
      <c r="B10" t="s">
        <v>83</v>
      </c>
      <c r="C10" t="s">
        <v>84</v>
      </c>
      <c r="F10">
        <v>0</v>
      </c>
      <c r="G10" t="s">
        <v>42</v>
      </c>
      <c r="H10" t="str">
        <f>VLOOKUP(canais!G10,categorias!$C$2:$F$8,2,FALSE)</f>
        <v>music</v>
      </c>
      <c r="I10" t="str">
        <f>VLOOKUP(canais!G10,categorias!$C$2:$G$8,5,FALSE)</f>
        <v>ObjectId("5ed979f4474ed51eb3dbb26b")</v>
      </c>
      <c r="L10" t="str">
        <f t="shared" si="1"/>
        <v>{"nome": "Gustavo Mioto" ,"idYoutube": "UCCCIzjqbX7psrn0HYG50phg" ,"idFacebook": "gumioto" ,"idVimeo": "" ,"idTwitch": "" ,"status": 0,"categoria": {"nome":"Música", "url": "music", "_id": ObjectId("5ed979f4474ed51eb3dbb26b")}},</v>
      </c>
      <c r="M10" t="s">
        <v>82</v>
      </c>
      <c r="N10" t="str">
        <f t="shared" si="0"/>
        <v>5ed981e2474ed51eb3dbb28f</v>
      </c>
      <c r="AK10">
        <v>655</v>
      </c>
    </row>
    <row r="11" spans="1:37" x14ac:dyDescent="0.25">
      <c r="A11" t="s">
        <v>85</v>
      </c>
      <c r="B11" t="s">
        <v>86</v>
      </c>
      <c r="C11" t="s">
        <v>87</v>
      </c>
      <c r="F11">
        <v>0</v>
      </c>
      <c r="G11" t="s">
        <v>42</v>
      </c>
      <c r="H11" t="str">
        <f>VLOOKUP(canais!G11,categorias!$C$2:$F$8,2,FALSE)</f>
        <v>music</v>
      </c>
      <c r="I11" t="str">
        <f>VLOOKUP(canais!G11,categorias!$C$2:$G$8,5,FALSE)</f>
        <v>ObjectId("5ed979f4474ed51eb3dbb26b")</v>
      </c>
      <c r="L11" t="str">
        <f t="shared" si="1"/>
        <v>{"nome": "Luan Santana" ,"idYoutube": "UC6rwiIxv0w2fbmmr66wl1rA" ,"idFacebook": "luansantana" ,"idVimeo": "" ,"idTwitch": "" ,"status": 0,"categoria": {"nome":"Música", "url": "music", "_id": ObjectId("5ed979f4474ed51eb3dbb26b")}},</v>
      </c>
      <c r="M11" t="s">
        <v>85</v>
      </c>
      <c r="N11" t="str">
        <f t="shared" si="0"/>
        <v>5ed981e2474ed51eb3dbb290</v>
      </c>
      <c r="AK11">
        <v>656</v>
      </c>
    </row>
    <row r="12" spans="1:37" x14ac:dyDescent="0.25">
      <c r="A12" t="s">
        <v>88</v>
      </c>
      <c r="B12" t="s">
        <v>89</v>
      </c>
      <c r="C12" t="s">
        <v>90</v>
      </c>
      <c r="F12">
        <v>0</v>
      </c>
      <c r="G12" t="s">
        <v>42</v>
      </c>
      <c r="H12" t="str">
        <f>VLOOKUP(canais!G12,categorias!$C$2:$F$8,2,FALSE)</f>
        <v>music</v>
      </c>
      <c r="I12" t="str">
        <f>VLOOKUP(canais!G12,categorias!$C$2:$G$8,5,FALSE)</f>
        <v>ObjectId("5ed979f4474ed51eb3dbb26b")</v>
      </c>
      <c r="L12" t="str">
        <f t="shared" si="1"/>
        <v>{"nome": "Pearl Jam" ,"idYoutube": "UClQT6Vnsm6BUm0I5kR26EkQ" ,"idFacebook": "PearlJam" ,"idVimeo": "" ,"idTwitch": "" ,"status": 0,"categoria": {"nome":"Música", "url": "music", "_id": ObjectId("5ed979f4474ed51eb3dbb26b")}},</v>
      </c>
      <c r="M12" t="s">
        <v>88</v>
      </c>
      <c r="N12" t="str">
        <f t="shared" si="0"/>
        <v>5ed981e2474ed51eb3dbb291</v>
      </c>
      <c r="AK12">
        <v>657</v>
      </c>
    </row>
    <row r="13" spans="1:37" x14ac:dyDescent="0.25">
      <c r="A13" t="s">
        <v>91</v>
      </c>
      <c r="B13" t="s">
        <v>92</v>
      </c>
      <c r="C13" t="s">
        <v>93</v>
      </c>
      <c r="F13">
        <v>0</v>
      </c>
      <c r="G13" t="s">
        <v>42</v>
      </c>
      <c r="H13" t="str">
        <f>VLOOKUP(canais!G13,categorias!$C$2:$F$8,2,FALSE)</f>
        <v>music</v>
      </c>
      <c r="I13" t="str">
        <f>VLOOKUP(canais!G13,categorias!$C$2:$G$8,5,FALSE)</f>
        <v>ObjectId("5ed979f4474ed51eb3dbb26b")</v>
      </c>
      <c r="L13" t="str">
        <f t="shared" si="1"/>
        <v>{"nome": "Belo" ,"idYoutube": "UCPXRjnOGTfOOd5ns-j6Hp0A" ,"idFacebook": "BeloOficial" ,"idVimeo": "" ,"idTwitch": "" ,"status": 0,"categoria": {"nome":"Música", "url": "music", "_id": ObjectId("5ed979f4474ed51eb3dbb26b")}},</v>
      </c>
      <c r="M13" t="s">
        <v>91</v>
      </c>
      <c r="N13" t="str">
        <f t="shared" si="0"/>
        <v>5ed981e2474ed51eb3dbb292</v>
      </c>
      <c r="AK13">
        <v>658</v>
      </c>
    </row>
    <row r="14" spans="1:37" x14ac:dyDescent="0.25">
      <c r="A14" t="s">
        <v>94</v>
      </c>
      <c r="B14" t="s">
        <v>95</v>
      </c>
      <c r="C14" t="s">
        <v>96</v>
      </c>
      <c r="F14">
        <v>0</v>
      </c>
      <c r="G14" t="s">
        <v>42</v>
      </c>
      <c r="H14" t="str">
        <f>VLOOKUP(canais!G14,categorias!$C$2:$F$8,2,FALSE)</f>
        <v>music</v>
      </c>
      <c r="I14" t="str">
        <f>VLOOKUP(canais!G14,categorias!$C$2:$G$8,5,FALSE)</f>
        <v>ObjectId("5ed979f4474ed51eb3dbb26b")</v>
      </c>
      <c r="L14" t="str">
        <f t="shared" si="1"/>
        <v>{"nome": "Antony e Gabriel" ,"idYoutube": "UCQ-YGnapg8TJ9d3ePKWIN8Q" ,"idFacebook": "AntonyeGabrielOficial" ,"idVimeo": "" ,"idTwitch": "" ,"status": 0,"categoria": {"nome":"Música", "url": "music", "_id": ObjectId("5ed979f4474ed51eb3dbb26b")}},</v>
      </c>
      <c r="M14" t="s">
        <v>94</v>
      </c>
      <c r="N14" t="str">
        <f t="shared" si="0"/>
        <v>5ed981e2474ed51eb3dbb293</v>
      </c>
      <c r="AK14">
        <v>659</v>
      </c>
    </row>
    <row r="15" spans="1:37" x14ac:dyDescent="0.25">
      <c r="A15" t="s">
        <v>97</v>
      </c>
      <c r="B15" t="s">
        <v>98</v>
      </c>
      <c r="C15" t="s">
        <v>99</v>
      </c>
      <c r="F15">
        <v>0</v>
      </c>
      <c r="G15" t="s">
        <v>42</v>
      </c>
      <c r="H15" t="str">
        <f>VLOOKUP(canais!G15,categorias!$C$2:$F$8,2,FALSE)</f>
        <v>music</v>
      </c>
      <c r="I15" t="str">
        <f>VLOOKUP(canais!G15,categorias!$C$2:$G$8,5,FALSE)</f>
        <v>ObjectId("5ed979f4474ed51eb3dbb26b")</v>
      </c>
      <c r="L15" t="str">
        <f t="shared" si="1"/>
        <v>{"nome": "Diego Faria" ,"idYoutube": "UCVJrpBGXqQ_Np1X3cqSmbgg" ,"idFacebook": "diegofariaoficial" ,"idVimeo": "" ,"idTwitch": "" ,"status": 0,"categoria": {"nome":"Música", "url": "music", "_id": ObjectId("5ed979f4474ed51eb3dbb26b")}},</v>
      </c>
      <c r="M15" t="s">
        <v>97</v>
      </c>
      <c r="N15" t="str">
        <f t="shared" si="0"/>
        <v>5ed981e2474ed51eb3dbb294</v>
      </c>
      <c r="AK15">
        <v>660</v>
      </c>
    </row>
    <row r="16" spans="1:37" x14ac:dyDescent="0.25">
      <c r="A16" t="s">
        <v>100</v>
      </c>
      <c r="B16" t="s">
        <v>101</v>
      </c>
      <c r="C16" t="s">
        <v>102</v>
      </c>
      <c r="F16">
        <v>0</v>
      </c>
      <c r="G16" t="s">
        <v>42</v>
      </c>
      <c r="H16" t="str">
        <f>VLOOKUP(canais!G16,categorias!$C$2:$F$8,2,FALSE)</f>
        <v>music</v>
      </c>
      <c r="I16" t="str">
        <f>VLOOKUP(canais!G16,categorias!$C$2:$G$8,5,FALSE)</f>
        <v>ObjectId("5ed979f4474ed51eb3dbb26b")</v>
      </c>
      <c r="L16" t="str">
        <f t="shared" si="1"/>
        <v>{"nome": "Bruna Viola" ,"idYoutube": "UCIjP9TTMtv5yH4AwUndeaew" ,"idFacebook": "brunaviolamt" ,"idVimeo": "" ,"idTwitch": "" ,"status": 0,"categoria": {"nome":"Música", "url": "music", "_id": ObjectId("5ed979f4474ed51eb3dbb26b")}},</v>
      </c>
      <c r="M16" t="s">
        <v>100</v>
      </c>
      <c r="N16" t="str">
        <f t="shared" si="0"/>
        <v>5ed981e2474ed51eb3dbb295</v>
      </c>
      <c r="AK16">
        <v>661</v>
      </c>
    </row>
    <row r="17" spans="1:37" x14ac:dyDescent="0.25">
      <c r="A17" t="s">
        <v>103</v>
      </c>
      <c r="B17" t="s">
        <v>104</v>
      </c>
      <c r="C17" t="s">
        <v>105</v>
      </c>
      <c r="F17">
        <v>0</v>
      </c>
      <c r="G17" t="s">
        <v>42</v>
      </c>
      <c r="H17" t="str">
        <f>VLOOKUP(canais!G17,categorias!$C$2:$F$8,2,FALSE)</f>
        <v>music</v>
      </c>
      <c r="I17" t="str">
        <f>VLOOKUP(canais!G17,categorias!$C$2:$G$8,5,FALSE)</f>
        <v>ObjectId("5ed979f4474ed51eb3dbb26b")</v>
      </c>
      <c r="L17" t="str">
        <f t="shared" si="1"/>
        <v>{"nome": "Cleber e Cauan" ,"idYoutube": "UCQ4-d9YtUs2LNWOJt0d0Kbg" ,"idFacebook": "ClebereCauan" ,"idVimeo": "" ,"idTwitch": "" ,"status": 0,"categoria": {"nome":"Música", "url": "music", "_id": ObjectId("5ed979f4474ed51eb3dbb26b")}},</v>
      </c>
      <c r="M17" t="s">
        <v>103</v>
      </c>
      <c r="N17" t="str">
        <f t="shared" si="0"/>
        <v>5ed981e2474ed51eb3dbb296</v>
      </c>
      <c r="AK17">
        <v>662</v>
      </c>
    </row>
    <row r="18" spans="1:37" x14ac:dyDescent="0.25">
      <c r="A18" t="s">
        <v>106</v>
      </c>
      <c r="B18" t="s">
        <v>107</v>
      </c>
      <c r="C18" t="s">
        <v>108</v>
      </c>
      <c r="F18">
        <v>0</v>
      </c>
      <c r="G18" t="s">
        <v>42</v>
      </c>
      <c r="H18" t="str">
        <f>VLOOKUP(canais!G18,categorias!$C$2:$F$8,2,FALSE)</f>
        <v>music</v>
      </c>
      <c r="I18" t="str">
        <f>VLOOKUP(canais!G18,categorias!$C$2:$G$8,5,FALSE)</f>
        <v>ObjectId("5ed979f4474ed51eb3dbb26b")</v>
      </c>
      <c r="L18" t="str">
        <f t="shared" si="1"/>
        <v>{"nome": "Thiaguinho" ,"idYoutube": "UCEnQ70n_hbsUmYXN9R11aSQ" ,"idFacebook": "thiaguinhocomth" ,"idVimeo": "" ,"idTwitch": "" ,"status": 0,"categoria": {"nome":"Música", "url": "music", "_id": ObjectId("5ed979f4474ed51eb3dbb26b")}},</v>
      </c>
      <c r="M18" t="s">
        <v>106</v>
      </c>
      <c r="N18" t="str">
        <f t="shared" si="0"/>
        <v>5ed981e2474ed51eb3dbb297</v>
      </c>
      <c r="AK18">
        <v>663</v>
      </c>
    </row>
    <row r="19" spans="1:37" x14ac:dyDescent="0.25">
      <c r="A19" t="s">
        <v>109</v>
      </c>
      <c r="B19" t="s">
        <v>110</v>
      </c>
      <c r="C19" t="s">
        <v>111</v>
      </c>
      <c r="F19">
        <v>0</v>
      </c>
      <c r="G19" t="s">
        <v>42</v>
      </c>
      <c r="H19" t="str">
        <f>VLOOKUP(canais!G19,categorias!$C$2:$F$8,2,FALSE)</f>
        <v>music</v>
      </c>
      <c r="I19" t="str">
        <f>VLOOKUP(canais!G19,categorias!$C$2:$G$8,5,FALSE)</f>
        <v>ObjectId("5ed979f4474ed51eb3dbb26b")</v>
      </c>
      <c r="L19" t="str">
        <f t="shared" si="1"/>
        <v>{"nome": "Carreiro e Capataz" ,"idYoutube": "UCe8MMTXiY0svI4VdgsAS5qg" ,"idFacebook": "CarreiroeCapatazOficial" ,"idVimeo": "" ,"idTwitch": "" ,"status": 0,"categoria": {"nome":"Música", "url": "music", "_id": ObjectId("5ed979f4474ed51eb3dbb26b")}},</v>
      </c>
      <c r="M19" t="s">
        <v>109</v>
      </c>
      <c r="N19" t="str">
        <f t="shared" si="0"/>
        <v>5ed981e2474ed51eb3dbb298</v>
      </c>
      <c r="AK19">
        <v>664</v>
      </c>
    </row>
    <row r="20" spans="1:37" x14ac:dyDescent="0.25">
      <c r="A20" t="s">
        <v>112</v>
      </c>
      <c r="B20" t="s">
        <v>113</v>
      </c>
      <c r="C20" t="s">
        <v>114</v>
      </c>
      <c r="F20">
        <v>0</v>
      </c>
      <c r="G20" t="s">
        <v>42</v>
      </c>
      <c r="H20" t="str">
        <f>VLOOKUP(canais!G20,categorias!$C$2:$F$8,2,FALSE)</f>
        <v>music</v>
      </c>
      <c r="I20" t="str">
        <f>VLOOKUP(canais!G20,categorias!$C$2:$G$8,5,FALSE)</f>
        <v>ObjectId("5ed979f4474ed51eb3dbb26b")</v>
      </c>
      <c r="L20" t="str">
        <f t="shared" si="1"/>
        <v>{"nome": "Thiago Brava" ,"idYoutube": "UCqazFGgTcLS1nD7u7F6WUXw" ,"idFacebook": "ThiagoBravaOficial" ,"idVimeo": "" ,"idTwitch": "" ,"status": 0,"categoria": {"nome":"Música", "url": "music", "_id": ObjectId("5ed979f4474ed51eb3dbb26b")}},</v>
      </c>
      <c r="M20" t="s">
        <v>112</v>
      </c>
      <c r="N20" t="str">
        <f t="shared" si="0"/>
        <v>5ed981e2474ed51eb3dbb299</v>
      </c>
      <c r="AK20">
        <v>665</v>
      </c>
    </row>
    <row r="21" spans="1:37" x14ac:dyDescent="0.25">
      <c r="A21" t="s">
        <v>115</v>
      </c>
      <c r="B21" t="s">
        <v>116</v>
      </c>
      <c r="C21" t="s">
        <v>117</v>
      </c>
      <c r="F21">
        <v>0</v>
      </c>
      <c r="G21" t="s">
        <v>42</v>
      </c>
      <c r="H21" t="str">
        <f>VLOOKUP(canais!G21,categorias!$C$2:$F$8,2,FALSE)</f>
        <v>music</v>
      </c>
      <c r="I21" t="str">
        <f>VLOOKUP(canais!G21,categorias!$C$2:$G$8,5,FALSE)</f>
        <v>ObjectId("5ed979f4474ed51eb3dbb26b")</v>
      </c>
      <c r="L21" t="str">
        <f t="shared" si="1"/>
        <v>{"nome": "Jorge Aragão" ,"idYoutube": "UCf6MAY5TSua5WdeH286oDTg" ,"idFacebook": "jorgearagaodacruz" ,"idVimeo": "" ,"idTwitch": "" ,"status": 0,"categoria": {"nome":"Música", "url": "music", "_id": ObjectId("5ed979f4474ed51eb3dbb26b")}},</v>
      </c>
      <c r="M21" t="s">
        <v>115</v>
      </c>
      <c r="N21" t="str">
        <f t="shared" si="0"/>
        <v>5ed981e2474ed51eb3dbb29a</v>
      </c>
      <c r="AK21">
        <v>666</v>
      </c>
    </row>
    <row r="22" spans="1:37" x14ac:dyDescent="0.25">
      <c r="A22" t="s">
        <v>118</v>
      </c>
      <c r="B22" t="s">
        <v>119</v>
      </c>
      <c r="C22" t="s">
        <v>120</v>
      </c>
      <c r="F22">
        <v>0</v>
      </c>
      <c r="G22" t="s">
        <v>42</v>
      </c>
      <c r="H22" t="str">
        <f>VLOOKUP(canais!G22,categorias!$C$2:$F$8,2,FALSE)</f>
        <v>music</v>
      </c>
      <c r="I22" t="str">
        <f>VLOOKUP(canais!G22,categorias!$C$2:$G$8,5,FALSE)</f>
        <v>ObjectId("5ed979f4474ed51eb3dbb26b")</v>
      </c>
      <c r="L22" t="str">
        <f t="shared" si="1"/>
        <v>{"nome": "Ludmilla" ,"idYoutube": "UCSCB1IQUmNa8Gn5VfSUAUpg" ,"idFacebook": "OficialLudmilla" ,"idVimeo": "" ,"idTwitch": "" ,"status": 0,"categoria": {"nome":"Música", "url": "music", "_id": ObjectId("5ed979f4474ed51eb3dbb26b")}},</v>
      </c>
      <c r="M22" t="s">
        <v>118</v>
      </c>
      <c r="N22" t="str">
        <f t="shared" si="0"/>
        <v>5ed981e2474ed51eb3dbb29b</v>
      </c>
      <c r="AK22">
        <v>667</v>
      </c>
    </row>
    <row r="23" spans="1:37" x14ac:dyDescent="0.25">
      <c r="A23" t="s">
        <v>121</v>
      </c>
      <c r="B23" t="s">
        <v>122</v>
      </c>
      <c r="C23" t="s">
        <v>123</v>
      </c>
      <c r="F23">
        <v>0</v>
      </c>
      <c r="G23" t="s">
        <v>42</v>
      </c>
      <c r="H23" t="str">
        <f>VLOOKUP(canais!G23,categorias!$C$2:$F$8,2,FALSE)</f>
        <v>music</v>
      </c>
      <c r="I23" t="str">
        <f>VLOOKUP(canais!G23,categorias!$C$2:$G$8,5,FALSE)</f>
        <v>ObjectId("5ed979f4474ed51eb3dbb26b")</v>
      </c>
      <c r="L23" t="str">
        <f t="shared" si="1"/>
        <v>{"nome": "Barões da Pisadinha" ,"idYoutube": "UCbOZO3lUCiHauuFhbzNnayQ" ,"idFacebook": "Barões-da-Pisadinha-413926646009473" ,"idVimeo": "" ,"idTwitch": "" ,"status": 0,"categoria": {"nome":"Música", "url": "music", "_id": ObjectId("5ed979f4474ed51eb3dbb26b")}},</v>
      </c>
      <c r="M23" t="s">
        <v>121</v>
      </c>
      <c r="N23" t="str">
        <f t="shared" si="0"/>
        <v>5ed981e2474ed51eb3dbb29c</v>
      </c>
      <c r="AK23">
        <v>668</v>
      </c>
    </row>
    <row r="24" spans="1:37" x14ac:dyDescent="0.25">
      <c r="A24" t="s">
        <v>124</v>
      </c>
      <c r="B24" t="s">
        <v>125</v>
      </c>
      <c r="C24" t="s">
        <v>126</v>
      </c>
      <c r="F24">
        <v>0</v>
      </c>
      <c r="G24" t="s">
        <v>42</v>
      </c>
      <c r="H24" t="str">
        <f>VLOOKUP(canais!G24,categorias!$C$2:$F$8,2,FALSE)</f>
        <v>music</v>
      </c>
      <c r="I24" t="str">
        <f>VLOOKUP(canais!G24,categorias!$C$2:$G$8,5,FALSE)</f>
        <v>ObjectId("5ed979f4474ed51eb3dbb26b")</v>
      </c>
      <c r="L24" t="str">
        <f t="shared" si="1"/>
        <v>{"nome": "Diego e Victor Hugo" ,"idYoutube": "UCJZMKO4pCeNf8jVifCGxFjw" ,"idFacebook": "diegoevictorhugo" ,"idVimeo": "" ,"idTwitch": "" ,"status": 0,"categoria": {"nome":"Música", "url": "music", "_id": ObjectId("5ed979f4474ed51eb3dbb26b")}},</v>
      </c>
      <c r="M24" t="s">
        <v>124</v>
      </c>
      <c r="N24" t="str">
        <f t="shared" si="0"/>
        <v>5ed981e2474ed51eb3dbb29d</v>
      </c>
      <c r="AK24">
        <v>669</v>
      </c>
    </row>
    <row r="25" spans="1:37" x14ac:dyDescent="0.25">
      <c r="A25" t="s">
        <v>127</v>
      </c>
      <c r="B25" t="s">
        <v>128</v>
      </c>
      <c r="C25" t="s">
        <v>129</v>
      </c>
      <c r="F25">
        <v>0</v>
      </c>
      <c r="G25" t="s">
        <v>42</v>
      </c>
      <c r="H25" t="str">
        <f>VLOOKUP(canais!G25,categorias!$C$2:$F$8,2,FALSE)</f>
        <v>music</v>
      </c>
      <c r="I25" t="str">
        <f>VLOOKUP(canais!G25,categorias!$C$2:$G$8,5,FALSE)</f>
        <v>ObjectId("5ed979f4474ed51eb3dbb26b")</v>
      </c>
      <c r="L25" t="str">
        <f t="shared" si="1"/>
        <v>{"nome": "Simone e Simaria" ,"idYoutube": "UCSriAVggapS9Fb43fRB2vyQ" ,"idFacebook": "simoneesimaria" ,"idVimeo": "" ,"idTwitch": "" ,"status": 0,"categoria": {"nome":"Música", "url": "music", "_id": ObjectId("5ed979f4474ed51eb3dbb26b")}},</v>
      </c>
      <c r="M25" t="s">
        <v>127</v>
      </c>
      <c r="N25" t="str">
        <f t="shared" si="0"/>
        <v>5ed981e2474ed51eb3dbb29e</v>
      </c>
      <c r="AK25">
        <v>670</v>
      </c>
    </row>
    <row r="26" spans="1:37" x14ac:dyDescent="0.25">
      <c r="A26" t="s">
        <v>130</v>
      </c>
      <c r="B26" t="s">
        <v>131</v>
      </c>
      <c r="C26" t="s">
        <v>132</v>
      </c>
      <c r="F26">
        <v>0</v>
      </c>
      <c r="G26" t="s">
        <v>42</v>
      </c>
      <c r="H26" t="str">
        <f>VLOOKUP(canais!G26,categorias!$C$2:$F$8,2,FALSE)</f>
        <v>music</v>
      </c>
      <c r="I26" t="str">
        <f>VLOOKUP(canais!G26,categorias!$C$2:$G$8,5,FALSE)</f>
        <v>ObjectId("5ed979f4474ed51eb3dbb26b")</v>
      </c>
      <c r="L26" t="str">
        <f t="shared" si="1"/>
        <v>{"nome": "Felipe Araujo" ,"idYoutube": "UCc6QyDjq9eXr4hzx_6ucY0Q" ,"idFacebook": "felipearaujoficial" ,"idVimeo": "" ,"idTwitch": "" ,"status": 0,"categoria": {"nome":"Música", "url": "music", "_id": ObjectId("5ed979f4474ed51eb3dbb26b")}},</v>
      </c>
      <c r="M26" t="s">
        <v>130</v>
      </c>
      <c r="N26" t="str">
        <f t="shared" si="0"/>
        <v>5ed981e2474ed51eb3dbb29f</v>
      </c>
      <c r="AK26">
        <v>671</v>
      </c>
    </row>
    <row r="27" spans="1:37" x14ac:dyDescent="0.25">
      <c r="A27" t="s">
        <v>133</v>
      </c>
      <c r="B27" t="s">
        <v>134</v>
      </c>
      <c r="C27" t="s">
        <v>135</v>
      </c>
      <c r="F27">
        <v>0</v>
      </c>
      <c r="G27" t="s">
        <v>42</v>
      </c>
      <c r="H27" t="str">
        <f>VLOOKUP(canais!G27,categorias!$C$2:$F$8,2,FALSE)</f>
        <v>music</v>
      </c>
      <c r="I27" t="str">
        <f>VLOOKUP(canais!G27,categorias!$C$2:$G$8,5,FALSE)</f>
        <v>ObjectId("5ed979f4474ed51eb3dbb26b")</v>
      </c>
      <c r="L27" t="str">
        <f t="shared" si="1"/>
        <v>{"nome": "Sorriso Maroto" ,"idYoutube": "UClqmzNx7-xd-5_MzdSotYKw" ,"idFacebook": "sorrisomaroto" ,"idVimeo": "" ,"idTwitch": "" ,"status": 0,"categoria": {"nome":"Música", "url": "music", "_id": ObjectId("5ed979f4474ed51eb3dbb26b")}},</v>
      </c>
      <c r="M27" t="s">
        <v>133</v>
      </c>
      <c r="N27" t="str">
        <f t="shared" si="0"/>
        <v>5ed981e2474ed51eb3dbb2a0</v>
      </c>
      <c r="AK27">
        <v>672</v>
      </c>
    </row>
    <row r="28" spans="1:37" x14ac:dyDescent="0.25">
      <c r="A28" t="s">
        <v>136</v>
      </c>
      <c r="B28" t="s">
        <v>137</v>
      </c>
      <c r="C28" t="s">
        <v>138</v>
      </c>
      <c r="F28">
        <v>0</v>
      </c>
      <c r="G28" t="s">
        <v>42</v>
      </c>
      <c r="H28" t="str">
        <f>VLOOKUP(canais!G28,categorias!$C$2:$F$8,2,FALSE)</f>
        <v>music</v>
      </c>
      <c r="I28" t="str">
        <f>VLOOKUP(canais!G28,categorias!$C$2:$G$8,5,FALSE)</f>
        <v>ObjectId("5ed979f4474ed51eb3dbb26b")</v>
      </c>
      <c r="L28" t="str">
        <f t="shared" si="1"/>
        <v>{"nome": "Rick e Renner" ,"idYoutube": "UCgU_qhvln4Wt-BCbAMUTltA" ,"idFacebook": "rickerenneroficial" ,"idVimeo": "" ,"idTwitch": "" ,"status": 0,"categoria": {"nome":"Música", "url": "music", "_id": ObjectId("5ed979f4474ed51eb3dbb26b")}},</v>
      </c>
      <c r="M28" t="s">
        <v>136</v>
      </c>
      <c r="N28" t="str">
        <f t="shared" si="0"/>
        <v>5ed981e2474ed51eb3dbb2a1</v>
      </c>
      <c r="AK28">
        <v>673</v>
      </c>
    </row>
    <row r="29" spans="1:37" x14ac:dyDescent="0.25">
      <c r="A29" t="s">
        <v>139</v>
      </c>
      <c r="B29" t="s">
        <v>140</v>
      </c>
      <c r="C29" t="s">
        <v>141</v>
      </c>
      <c r="F29">
        <v>0</v>
      </c>
      <c r="G29" t="s">
        <v>42</v>
      </c>
      <c r="H29" t="str">
        <f>VLOOKUP(canais!G29,categorias!$C$2:$F$8,2,FALSE)</f>
        <v>music</v>
      </c>
      <c r="I29" t="str">
        <f>VLOOKUP(canais!G29,categorias!$C$2:$G$8,5,FALSE)</f>
        <v>ObjectId("5ed979f4474ed51eb3dbb26b")</v>
      </c>
      <c r="L29" t="str">
        <f t="shared" si="1"/>
        <v>{"nome": "Netinho de Paula" ,"idYoutube": "UCLHFrfeolRtWbbZdGCjsQPg" ,"idFacebook": "NetinhodePaula" ,"idVimeo": "" ,"idTwitch": "" ,"status": 0,"categoria": {"nome":"Música", "url": "music", "_id": ObjectId("5ed979f4474ed51eb3dbb26b")}},</v>
      </c>
      <c r="M29" t="s">
        <v>139</v>
      </c>
      <c r="N29" t="str">
        <f t="shared" si="0"/>
        <v>5ed981e2474ed51eb3dbb2a2</v>
      </c>
      <c r="AK29">
        <v>674</v>
      </c>
    </row>
    <row r="30" spans="1:37" x14ac:dyDescent="0.25">
      <c r="A30" t="s">
        <v>142</v>
      </c>
      <c r="B30" t="s">
        <v>143</v>
      </c>
      <c r="C30" t="s">
        <v>144</v>
      </c>
      <c r="F30">
        <v>0</v>
      </c>
      <c r="G30" t="s">
        <v>42</v>
      </c>
      <c r="H30" t="str">
        <f>VLOOKUP(canais!G30,categorias!$C$2:$F$8,2,FALSE)</f>
        <v>music</v>
      </c>
      <c r="I30" t="str">
        <f>VLOOKUP(canais!G30,categorias!$C$2:$G$8,5,FALSE)</f>
        <v>ObjectId("5ed979f4474ed51eb3dbb26b")</v>
      </c>
      <c r="L30" t="str">
        <f t="shared" si="1"/>
        <v>{"nome": "Hugo e Guilherme" ,"idYoutube": "UClGt31UbcgINSaH1ZHuFLxA" ,"idFacebook": "HugoeGuilherme" ,"idVimeo": "" ,"idTwitch": "" ,"status": 0,"categoria": {"nome":"Música", "url": "music", "_id": ObjectId("5ed979f4474ed51eb3dbb26b")}},</v>
      </c>
      <c r="M30" t="s">
        <v>142</v>
      </c>
      <c r="N30" t="str">
        <f t="shared" si="0"/>
        <v>5ed981e2474ed51eb3dbb2a3</v>
      </c>
      <c r="AK30">
        <v>675</v>
      </c>
    </row>
    <row r="31" spans="1:37" x14ac:dyDescent="0.25">
      <c r="A31" t="s">
        <v>145</v>
      </c>
      <c r="B31" t="s">
        <v>146</v>
      </c>
      <c r="C31" t="s">
        <v>147</v>
      </c>
      <c r="F31">
        <v>0</v>
      </c>
      <c r="G31" t="s">
        <v>42</v>
      </c>
      <c r="H31" t="str">
        <f>VLOOKUP(canais!G31,categorias!$C$2:$F$8,2,FALSE)</f>
        <v>music</v>
      </c>
      <c r="I31" t="str">
        <f>VLOOKUP(canais!G31,categorias!$C$2:$G$8,5,FALSE)</f>
        <v>ObjectId("5ed979f4474ed51eb3dbb26b")</v>
      </c>
      <c r="L31" t="str">
        <f t="shared" si="1"/>
        <v>{"nome": "Bell Marques" ,"idYoutube": "UCoMgZAyPrC4S4PXmRC9KCOQ" ,"idFacebook": "OficialBellMarques" ,"idVimeo": "" ,"idTwitch": "" ,"status": 0,"categoria": {"nome":"Música", "url": "music", "_id": ObjectId("5ed979f4474ed51eb3dbb26b")}},</v>
      </c>
      <c r="M31" t="s">
        <v>145</v>
      </c>
      <c r="N31" t="str">
        <f t="shared" si="0"/>
        <v>5ed981e2474ed51eb3dbb2a4</v>
      </c>
      <c r="AK31">
        <v>676</v>
      </c>
    </row>
    <row r="32" spans="1:37" x14ac:dyDescent="0.25">
      <c r="A32" t="s">
        <v>148</v>
      </c>
      <c r="B32" t="s">
        <v>149</v>
      </c>
      <c r="C32" t="s">
        <v>150</v>
      </c>
      <c r="F32">
        <v>0</v>
      </c>
      <c r="G32" t="s">
        <v>42</v>
      </c>
      <c r="H32" t="str">
        <f>VLOOKUP(canais!G32,categorias!$C$2:$F$8,2,FALSE)</f>
        <v>music</v>
      </c>
      <c r="I32" t="str">
        <f>VLOOKUP(canais!G32,categorias!$C$2:$G$8,5,FALSE)</f>
        <v>ObjectId("5ed979f4474ed51eb3dbb26b")</v>
      </c>
      <c r="L32" t="str">
        <f t="shared" si="1"/>
        <v>{"nome": "Rio Negro e Solimões" ,"idYoutube": "UCNpG2l1OT2dGCN8bHy_WO6A" ,"idFacebook": "rionegroesolimoesoficial" ,"idVimeo": "" ,"idTwitch": "" ,"status": 0,"categoria": {"nome":"Música", "url": "music", "_id": ObjectId("5ed979f4474ed51eb3dbb26b")}},</v>
      </c>
      <c r="M32" t="s">
        <v>148</v>
      </c>
      <c r="N32" t="str">
        <f t="shared" si="0"/>
        <v>5ed981e2474ed51eb3dbb2a5</v>
      </c>
      <c r="AK32">
        <v>677</v>
      </c>
    </row>
    <row r="33" spans="1:37" x14ac:dyDescent="0.25">
      <c r="A33" t="s">
        <v>151</v>
      </c>
      <c r="B33" t="s">
        <v>152</v>
      </c>
      <c r="C33" t="s">
        <v>153</v>
      </c>
      <c r="F33">
        <v>0</v>
      </c>
      <c r="G33" t="s">
        <v>42</v>
      </c>
      <c r="H33" t="str">
        <f>VLOOKUP(canais!G33,categorias!$C$2:$F$8,2,FALSE)</f>
        <v>music</v>
      </c>
      <c r="I33" t="str">
        <f>VLOOKUP(canais!G33,categorias!$C$2:$G$8,5,FALSE)</f>
        <v>ObjectId("5ed979f4474ed51eb3dbb26b")</v>
      </c>
      <c r="L33" t="str">
        <f t="shared" si="1"/>
        <v>{"nome": "Gian e Giovani" ,"idYoutube": "UCL_4PX1WmsISTkrHHA0j6qA" ,"idFacebook": "gianegiovani" ,"idVimeo": "" ,"idTwitch": "" ,"status": 0,"categoria": {"nome":"Música", "url": "music", "_id": ObjectId("5ed979f4474ed51eb3dbb26b")}},</v>
      </c>
      <c r="M33" t="s">
        <v>151</v>
      </c>
      <c r="N33" t="str">
        <f t="shared" si="0"/>
        <v>5ed981e2474ed51eb3dbb2a6</v>
      </c>
      <c r="AK33">
        <v>678</v>
      </c>
    </row>
    <row r="34" spans="1:37" x14ac:dyDescent="0.25">
      <c r="A34" t="s">
        <v>154</v>
      </c>
      <c r="B34" t="s">
        <v>155</v>
      </c>
      <c r="C34" t="s">
        <v>156</v>
      </c>
      <c r="F34">
        <v>0</v>
      </c>
      <c r="G34" t="s">
        <v>42</v>
      </c>
      <c r="H34" t="str">
        <f>VLOOKUP(canais!G34,categorias!$C$2:$F$8,2,FALSE)</f>
        <v>music</v>
      </c>
      <c r="I34" t="str">
        <f>VLOOKUP(canais!G34,categorias!$C$2:$G$8,5,FALSE)</f>
        <v>ObjectId("5ed979f4474ed51eb3dbb26b")</v>
      </c>
      <c r="L34" t="str">
        <f t="shared" si="1"/>
        <v>{"nome": "Pedro Sampaio" ,"idYoutube": "UCMbytiCiUSKLHhikpOIsbxQ" ,"idFacebook": "djpedrosampaio" ,"idVimeo": "" ,"idTwitch": "" ,"status": 0,"categoria": {"nome":"Música", "url": "music", "_id": ObjectId("5ed979f4474ed51eb3dbb26b")}},</v>
      </c>
      <c r="M34" t="s">
        <v>154</v>
      </c>
      <c r="N34" t="str">
        <f t="shared" si="0"/>
        <v>5ed981e2474ed51eb3dbb2a7</v>
      </c>
      <c r="AK34">
        <v>679</v>
      </c>
    </row>
    <row r="35" spans="1:37" x14ac:dyDescent="0.25">
      <c r="A35" t="s">
        <v>157</v>
      </c>
      <c r="B35" t="s">
        <v>158</v>
      </c>
      <c r="C35" t="s">
        <v>159</v>
      </c>
      <c r="F35">
        <v>0</v>
      </c>
      <c r="G35" t="s">
        <v>42</v>
      </c>
      <c r="H35" t="str">
        <f>VLOOKUP(canais!G35,categorias!$C$2:$F$8,2,FALSE)</f>
        <v>music</v>
      </c>
      <c r="I35" t="str">
        <f>VLOOKUP(canais!G35,categorias!$C$2:$G$8,5,FALSE)</f>
        <v>ObjectId("5ed979f4474ed51eb3dbb26b")</v>
      </c>
      <c r="L35" t="str">
        <f t="shared" si="1"/>
        <v>{"nome": "Diogo Nogueira" ,"idYoutube": "UCldcpasBIXbLzQpNsQpph4A" ,"idFacebook": "OficialDiogoNogueira" ,"idVimeo": "" ,"idTwitch": "" ,"status": 0,"categoria": {"nome":"Música", "url": "music", "_id": ObjectId("5ed979f4474ed51eb3dbb26b")}},</v>
      </c>
      <c r="M35" t="s">
        <v>157</v>
      </c>
      <c r="N35" t="str">
        <f t="shared" si="0"/>
        <v>5ed981e2474ed51eb3dbb2a8</v>
      </c>
      <c r="AK35">
        <v>680</v>
      </c>
    </row>
    <row r="36" spans="1:37" x14ac:dyDescent="0.25">
      <c r="A36" t="s">
        <v>160</v>
      </c>
      <c r="B36" t="s">
        <v>161</v>
      </c>
      <c r="C36" t="s">
        <v>162</v>
      </c>
      <c r="F36">
        <v>0</v>
      </c>
      <c r="G36" t="s">
        <v>42</v>
      </c>
      <c r="H36" t="str">
        <f>VLOOKUP(canais!G36,categorias!$C$2:$F$8,2,FALSE)</f>
        <v>music</v>
      </c>
      <c r="I36" t="str">
        <f>VLOOKUP(canais!G36,categorias!$C$2:$G$8,5,FALSE)</f>
        <v>ObjectId("5ed979f4474ed51eb3dbb26b")</v>
      </c>
      <c r="L36" t="str">
        <f t="shared" si="1"/>
        <v>{"nome": "Mumuzinho" ,"idYoutube": "UCVzMAZTHKcNcK9kV-wxOfIw" ,"idFacebook": "CantorMumuzinho" ,"idVimeo": "" ,"idTwitch": "" ,"status": 0,"categoria": {"nome":"Música", "url": "music", "_id": ObjectId("5ed979f4474ed51eb3dbb26b")}},</v>
      </c>
      <c r="M36" t="s">
        <v>160</v>
      </c>
      <c r="N36" t="str">
        <f t="shared" si="0"/>
        <v>5ed981e2474ed51eb3dbb2a9</v>
      </c>
      <c r="AK36">
        <v>681</v>
      </c>
    </row>
    <row r="37" spans="1:37" x14ac:dyDescent="0.25">
      <c r="A37" t="s">
        <v>163</v>
      </c>
      <c r="B37" t="s">
        <v>164</v>
      </c>
      <c r="C37" t="s">
        <v>165</v>
      </c>
      <c r="F37">
        <v>0</v>
      </c>
      <c r="G37" t="s">
        <v>42</v>
      </c>
      <c r="H37" t="str">
        <f>VLOOKUP(canais!G37,categorias!$C$2:$F$8,2,FALSE)</f>
        <v>music</v>
      </c>
      <c r="I37" t="str">
        <f>VLOOKUP(canais!G37,categorias!$C$2:$G$8,5,FALSE)</f>
        <v>ObjectId("5ed979f4474ed51eb3dbb26b")</v>
      </c>
      <c r="L37" t="str">
        <f t="shared" si="1"/>
        <v>{"nome": "Léo Chaves" ,"idYoutube": "UCLc0buO0074-gShmYg-LiUA" ,"idFacebook": "leochavesreal" ,"idVimeo": "" ,"idTwitch": "" ,"status": 0,"categoria": {"nome":"Música", "url": "music", "_id": ObjectId("5ed979f4474ed51eb3dbb26b")}},</v>
      </c>
      <c r="M37" t="s">
        <v>163</v>
      </c>
      <c r="N37" t="str">
        <f t="shared" si="0"/>
        <v>5ed981e2474ed51eb3dbb2aa</v>
      </c>
      <c r="AK37">
        <v>682</v>
      </c>
    </row>
    <row r="38" spans="1:37" x14ac:dyDescent="0.25">
      <c r="A38" t="s">
        <v>166</v>
      </c>
      <c r="B38" t="s">
        <v>167</v>
      </c>
      <c r="C38" t="s">
        <v>168</v>
      </c>
      <c r="F38">
        <v>0</v>
      </c>
      <c r="G38" t="s">
        <v>42</v>
      </c>
      <c r="H38" t="str">
        <f>VLOOKUP(canais!G38,categorias!$C$2:$F$8,2,FALSE)</f>
        <v>music</v>
      </c>
      <c r="I38" t="str">
        <f>VLOOKUP(canais!G38,categorias!$C$2:$G$8,5,FALSE)</f>
        <v>ObjectId("5ed979f4474ed51eb3dbb26b")</v>
      </c>
      <c r="L38" t="str">
        <f t="shared" si="1"/>
        <v>{"nome": "Israel Novaes" ,"idYoutube": "UCyL2zsWDGzMSvbbMoPNlOlA" ,"idFacebook": "oficialisraelnovaes" ,"idVimeo": "" ,"idTwitch": "" ,"status": 0,"categoria": {"nome":"Música", "url": "music", "_id": ObjectId("5ed979f4474ed51eb3dbb26b")}},</v>
      </c>
      <c r="M38" t="s">
        <v>166</v>
      </c>
      <c r="N38" t="str">
        <f t="shared" si="0"/>
        <v>5ed981e2474ed51eb3dbb2ab</v>
      </c>
      <c r="AK38">
        <v>683</v>
      </c>
    </row>
    <row r="39" spans="1:37" x14ac:dyDescent="0.25">
      <c r="A39" t="s">
        <v>169</v>
      </c>
      <c r="B39" t="s">
        <v>170</v>
      </c>
      <c r="C39" t="s">
        <v>171</v>
      </c>
      <c r="F39">
        <v>0</v>
      </c>
      <c r="G39" t="s">
        <v>42</v>
      </c>
      <c r="H39" t="str">
        <f>VLOOKUP(canais!G39,categorias!$C$2:$F$8,2,FALSE)</f>
        <v>music</v>
      </c>
      <c r="I39" t="str">
        <f>VLOOKUP(canais!G39,categorias!$C$2:$G$8,5,FALSE)</f>
        <v>ObjectId("5ed979f4474ed51eb3dbb26b")</v>
      </c>
      <c r="L39" t="str">
        <f t="shared" si="1"/>
        <v>{"nome": "Jeito Moleque" ,"idYoutube": "UC1ZNyEdRXSErKemFMX5CRkw" ,"idFacebook": "jeitomolequeoficial" ,"idVimeo": "" ,"idTwitch": "" ,"status": 0,"categoria": {"nome":"Música", "url": "music", "_id": ObjectId("5ed979f4474ed51eb3dbb26b")}},</v>
      </c>
      <c r="M39" t="s">
        <v>169</v>
      </c>
      <c r="N39" t="str">
        <f t="shared" si="0"/>
        <v>5ed981e2474ed51eb3dbb2ac</v>
      </c>
      <c r="AK39">
        <v>684</v>
      </c>
    </row>
    <row r="40" spans="1:37" x14ac:dyDescent="0.25">
      <c r="A40" t="s">
        <v>172</v>
      </c>
      <c r="B40" t="s">
        <v>173</v>
      </c>
      <c r="C40" t="s">
        <v>174</v>
      </c>
      <c r="F40">
        <v>0</v>
      </c>
      <c r="G40" t="s">
        <v>42</v>
      </c>
      <c r="H40" t="str">
        <f>VLOOKUP(canais!G40,categorias!$C$2:$F$8,2,FALSE)</f>
        <v>music</v>
      </c>
      <c r="I40" t="str">
        <f>VLOOKUP(canais!G40,categorias!$C$2:$G$8,5,FALSE)</f>
        <v>ObjectId("5ed979f4474ed51eb3dbb26b")</v>
      </c>
      <c r="L40" t="str">
        <f t="shared" si="1"/>
        <v>{"nome": "Marcos e Belutti" ,"idYoutube": "UC605s7hMHDSDaUx3txHckGQ" ,"idFacebook": "marcosebeluttioficial" ,"idVimeo": "" ,"idTwitch": "" ,"status": 0,"categoria": {"nome":"Música", "url": "music", "_id": ObjectId("5ed979f4474ed51eb3dbb26b")}},</v>
      </c>
      <c r="M40" t="s">
        <v>172</v>
      </c>
      <c r="N40" t="str">
        <f t="shared" si="0"/>
        <v>5ed981e2474ed51eb3dbb2ad</v>
      </c>
      <c r="AK40">
        <v>685</v>
      </c>
    </row>
    <row r="41" spans="1:37" x14ac:dyDescent="0.25">
      <c r="A41" t="s">
        <v>175</v>
      </c>
      <c r="B41" t="s">
        <v>176</v>
      </c>
      <c r="C41" t="s">
        <v>177</v>
      </c>
      <c r="F41">
        <v>0</v>
      </c>
      <c r="G41" t="s">
        <v>42</v>
      </c>
      <c r="H41" t="str">
        <f>VLOOKUP(canais!G41,categorias!$C$2:$F$8,2,FALSE)</f>
        <v>music</v>
      </c>
      <c r="I41" t="str">
        <f>VLOOKUP(canais!G41,categorias!$C$2:$G$8,5,FALSE)</f>
        <v>ObjectId("5ed979f4474ed51eb3dbb26b")</v>
      </c>
      <c r="L41" t="str">
        <f t="shared" si="1"/>
        <v>{"nome": "Jefferson Moraes" ,"idYoutube": "UCwiLia8hYI2KpOFqFmGsLmg" ,"idFacebook": "jeffersonmoraescantor" ,"idVimeo": "" ,"idTwitch": "" ,"status": 0,"categoria": {"nome":"Música", "url": "music", "_id": ObjectId("5ed979f4474ed51eb3dbb26b")}},</v>
      </c>
      <c r="M41" t="s">
        <v>175</v>
      </c>
      <c r="N41" t="str">
        <f t="shared" si="0"/>
        <v>5ed981e2474ed51eb3dbb2ae</v>
      </c>
      <c r="AK41">
        <v>686</v>
      </c>
    </row>
    <row r="42" spans="1:37" x14ac:dyDescent="0.25">
      <c r="A42" t="s">
        <v>178</v>
      </c>
      <c r="B42" t="s">
        <v>179</v>
      </c>
      <c r="C42" t="s">
        <v>180</v>
      </c>
      <c r="F42">
        <v>0</v>
      </c>
      <c r="G42" t="s">
        <v>42</v>
      </c>
      <c r="H42" t="str">
        <f>VLOOKUP(canais!G42,categorias!$C$2:$F$8,2,FALSE)</f>
        <v>music</v>
      </c>
      <c r="I42" t="str">
        <f>VLOOKUP(canais!G42,categorias!$C$2:$G$8,5,FALSE)</f>
        <v>ObjectId("5ed979f4474ed51eb3dbb26b")</v>
      </c>
      <c r="L42" t="str">
        <f t="shared" si="1"/>
        <v>{"nome": "Diego e Arnaldo" ,"idYoutube": "UCFmhjWPGw--zFyDLBYxnnqA" ,"idFacebook": "diegoearnaldo" ,"idVimeo": "" ,"idTwitch": "" ,"status": 0,"categoria": {"nome":"Música", "url": "music", "_id": ObjectId("5ed979f4474ed51eb3dbb26b")}},</v>
      </c>
      <c r="M42" t="s">
        <v>178</v>
      </c>
      <c r="N42" t="str">
        <f t="shared" si="0"/>
        <v>5ed981e2474ed51eb3dbb2af</v>
      </c>
      <c r="AK42">
        <v>687</v>
      </c>
    </row>
    <row r="43" spans="1:37" x14ac:dyDescent="0.25">
      <c r="A43" t="s">
        <v>181</v>
      </c>
      <c r="B43" t="s">
        <v>182</v>
      </c>
      <c r="C43" t="s">
        <v>183</v>
      </c>
      <c r="F43">
        <v>0</v>
      </c>
      <c r="G43" t="s">
        <v>42</v>
      </c>
      <c r="H43" t="str">
        <f>VLOOKUP(canais!G43,categorias!$C$2:$F$8,2,FALSE)</f>
        <v>music</v>
      </c>
      <c r="I43" t="str">
        <f>VLOOKUP(canais!G43,categorias!$C$2:$G$8,5,FALSE)</f>
        <v>ObjectId("5ed979f4474ed51eb3dbb26b")</v>
      </c>
      <c r="L43" t="str">
        <f t="shared" si="1"/>
        <v>{"nome": "Calcinha Preta" ,"idYoutube": "UCY5QKzOaiJa-ERAcqBH_gBw" ,"idFacebook": "BandaCalcinhaPreta" ,"idVimeo": "" ,"idTwitch": "" ,"status": 0,"categoria": {"nome":"Música", "url": "music", "_id": ObjectId("5ed979f4474ed51eb3dbb26b")}},</v>
      </c>
      <c r="M43" t="s">
        <v>181</v>
      </c>
      <c r="N43" t="str">
        <f t="shared" si="0"/>
        <v>5ed981e2474ed51eb3dbb2b0</v>
      </c>
      <c r="AK43">
        <v>688</v>
      </c>
    </row>
    <row r="44" spans="1:37" x14ac:dyDescent="0.25">
      <c r="A44" t="s">
        <v>184</v>
      </c>
      <c r="B44" t="s">
        <v>185</v>
      </c>
      <c r="C44" t="s">
        <v>186</v>
      </c>
      <c r="F44">
        <v>0</v>
      </c>
      <c r="G44" t="s">
        <v>42</v>
      </c>
      <c r="H44" t="str">
        <f>VLOOKUP(canais!G44,categorias!$C$2:$F$8,2,FALSE)</f>
        <v>music</v>
      </c>
      <c r="I44" t="str">
        <f>VLOOKUP(canais!G44,categorias!$C$2:$G$8,5,FALSE)</f>
        <v>ObjectId("5ed979f4474ed51eb3dbb26b")</v>
      </c>
      <c r="L44" t="str">
        <f t="shared" si="1"/>
        <v>{"nome": "Chitãozinho e Xororó" ,"idYoutube": "UCZtaZ0V-UpFTMocb9-CYmKg" ,"idFacebook": "chxoficial" ,"idVimeo": "" ,"idTwitch": "" ,"status": 0,"categoria": {"nome":"Música", "url": "music", "_id": ObjectId("5ed979f4474ed51eb3dbb26b")}},</v>
      </c>
      <c r="M44" t="s">
        <v>184</v>
      </c>
      <c r="N44" t="str">
        <f t="shared" si="0"/>
        <v>5ed981e2474ed51eb3dbb2b1</v>
      </c>
      <c r="AK44">
        <v>689</v>
      </c>
    </row>
    <row r="45" spans="1:37" x14ac:dyDescent="0.25">
      <c r="A45" t="s">
        <v>187</v>
      </c>
      <c r="B45" t="s">
        <v>188</v>
      </c>
      <c r="C45" t="s">
        <v>189</v>
      </c>
      <c r="F45">
        <v>0</v>
      </c>
      <c r="G45" t="s">
        <v>42</v>
      </c>
      <c r="H45" t="str">
        <f>VLOOKUP(canais!G45,categorias!$C$2:$F$8,2,FALSE)</f>
        <v>music</v>
      </c>
      <c r="I45" t="str">
        <f>VLOOKUP(canais!G45,categorias!$C$2:$G$8,5,FALSE)</f>
        <v>ObjectId("5ed979f4474ed51eb3dbb26b")</v>
      </c>
      <c r="L45" t="str">
        <f t="shared" si="1"/>
        <v>{"nome": "Matheus e Kauan" ,"idYoutube": "UC4WvVh0AwJ6K9w1JLepce7A" ,"idFacebook": "matheusekauan" ,"idVimeo": "" ,"idTwitch": "" ,"status": 0,"categoria": {"nome":"Música", "url": "music", "_id": ObjectId("5ed979f4474ed51eb3dbb26b")}},</v>
      </c>
      <c r="M45" t="s">
        <v>187</v>
      </c>
      <c r="N45" t="str">
        <f t="shared" si="0"/>
        <v>5ed981e2474ed51eb3dbb2b2</v>
      </c>
      <c r="AK45">
        <v>690</v>
      </c>
    </row>
    <row r="46" spans="1:37" x14ac:dyDescent="0.25">
      <c r="A46" t="s">
        <v>190</v>
      </c>
      <c r="B46" t="s">
        <v>191</v>
      </c>
      <c r="C46" t="s">
        <v>192</v>
      </c>
      <c r="F46">
        <v>0</v>
      </c>
      <c r="G46" t="s">
        <v>42</v>
      </c>
      <c r="H46" t="str">
        <f>VLOOKUP(canais!G46,categorias!$C$2:$F$8,2,FALSE)</f>
        <v>music</v>
      </c>
      <c r="I46" t="str">
        <f>VLOOKUP(canais!G46,categorias!$C$2:$G$8,5,FALSE)</f>
        <v>ObjectId("5ed979f4474ed51eb3dbb26b")</v>
      </c>
      <c r="L46" t="str">
        <f t="shared" si="1"/>
        <v>{"nome": "Thaeme e Thiago" ,"idYoutube": "UCShFq6UiYQZEIMISArv2MGg" ,"idFacebook": "ThaemeeThiago" ,"idVimeo": "" ,"idTwitch": "" ,"status": 0,"categoria": {"nome":"Música", "url": "music", "_id": ObjectId("5ed979f4474ed51eb3dbb26b")}},</v>
      </c>
      <c r="M46" t="s">
        <v>190</v>
      </c>
      <c r="N46" t="str">
        <f t="shared" si="0"/>
        <v>5ed981e2474ed51eb3dbb2b3</v>
      </c>
      <c r="AK46">
        <v>691</v>
      </c>
    </row>
    <row r="47" spans="1:37" x14ac:dyDescent="0.25">
      <c r="A47" t="s">
        <v>193</v>
      </c>
      <c r="B47" t="s">
        <v>194</v>
      </c>
      <c r="C47" t="s">
        <v>195</v>
      </c>
      <c r="F47">
        <v>0</v>
      </c>
      <c r="G47" t="s">
        <v>42</v>
      </c>
      <c r="H47" t="str">
        <f>VLOOKUP(canais!G47,categorias!$C$2:$F$8,2,FALSE)</f>
        <v>music</v>
      </c>
      <c r="I47" t="str">
        <f>VLOOKUP(canais!G47,categorias!$C$2:$G$8,5,FALSE)</f>
        <v>ObjectId("5ed979f4474ed51eb3dbb26b")</v>
      </c>
      <c r="L47" t="str">
        <f t="shared" si="1"/>
        <v>{"nome": "Cabaré" ,"idYoutube": "UCJND4NFPNQc4YSeD8KoK57A" ,"idFacebook": "turnecabare" ,"idVimeo": "" ,"idTwitch": "" ,"status": 0,"categoria": {"nome":"Música", "url": "music", "_id": ObjectId("5ed979f4474ed51eb3dbb26b")}},</v>
      </c>
      <c r="M47" t="s">
        <v>193</v>
      </c>
      <c r="N47" t="str">
        <f t="shared" si="0"/>
        <v>5ed981e2474ed51eb3dbb2b4</v>
      </c>
      <c r="AK47">
        <v>692</v>
      </c>
    </row>
    <row r="48" spans="1:37" x14ac:dyDescent="0.25">
      <c r="A48" t="s">
        <v>196</v>
      </c>
      <c r="B48" t="s">
        <v>197</v>
      </c>
      <c r="C48" t="s">
        <v>198</v>
      </c>
      <c r="F48">
        <v>0</v>
      </c>
      <c r="G48" t="s">
        <v>42</v>
      </c>
      <c r="H48" t="str">
        <f>VLOOKUP(canais!G48,categorias!$C$2:$F$8,2,FALSE)</f>
        <v>music</v>
      </c>
      <c r="I48" t="str">
        <f>VLOOKUP(canais!G48,categorias!$C$2:$G$8,5,FALSE)</f>
        <v>ObjectId("5ed979f4474ed51eb3dbb26b")</v>
      </c>
      <c r="L48" t="str">
        <f t="shared" si="1"/>
        <v>{"nome": "Léo Santana" ,"idYoutube": "UCRai1xXd7kGQTE2-Z5mG_jg" ,"idFacebook": "LeoSantana" ,"idVimeo": "" ,"idTwitch": "" ,"status": 0,"categoria": {"nome":"Música", "url": "music", "_id": ObjectId("5ed979f4474ed51eb3dbb26b")}},</v>
      </c>
      <c r="M48" t="s">
        <v>196</v>
      </c>
      <c r="N48" t="str">
        <f t="shared" si="0"/>
        <v>5ed981e2474ed51eb3dbb2b5</v>
      </c>
      <c r="AK48">
        <v>693</v>
      </c>
    </row>
    <row r="49" spans="1:37" x14ac:dyDescent="0.25">
      <c r="A49" t="s">
        <v>199</v>
      </c>
      <c r="B49" t="s">
        <v>200</v>
      </c>
      <c r="C49" t="s">
        <v>201</v>
      </c>
      <c r="F49">
        <v>0</v>
      </c>
      <c r="G49" t="s">
        <v>42</v>
      </c>
      <c r="H49" t="str">
        <f>VLOOKUP(canais!G49,categorias!$C$2:$F$8,2,FALSE)</f>
        <v>music</v>
      </c>
      <c r="I49" t="str">
        <f>VLOOKUP(canais!G49,categorias!$C$2:$G$8,5,FALSE)</f>
        <v>ObjectId("5ed979f4474ed51eb3dbb26b")</v>
      </c>
      <c r="L49" t="str">
        <f t="shared" si="1"/>
        <v>{"nome": "Eduardo Costa" ,"idYoutube": "UC2aVfU3JUEFYVFEIX2zTzGQ" ,"idFacebook": "eduardocostaoficial" ,"idVimeo": "" ,"idTwitch": "" ,"status": 0,"categoria": {"nome":"Música", "url": "music", "_id": ObjectId("5ed979f4474ed51eb3dbb26b")}},</v>
      </c>
      <c r="M49" t="s">
        <v>199</v>
      </c>
      <c r="N49" t="str">
        <f t="shared" si="0"/>
        <v>5ed981e2474ed51eb3dbb2b6</v>
      </c>
      <c r="AK49">
        <v>694</v>
      </c>
    </row>
    <row r="50" spans="1:37" x14ac:dyDescent="0.25">
      <c r="A50" t="s">
        <v>202</v>
      </c>
      <c r="B50" t="s">
        <v>203</v>
      </c>
      <c r="C50" t="s">
        <v>204</v>
      </c>
      <c r="F50">
        <v>0</v>
      </c>
      <c r="G50" t="s">
        <v>42</v>
      </c>
      <c r="H50" t="str">
        <f>VLOOKUP(canais!G50,categorias!$C$2:$F$8,2,FALSE)</f>
        <v>music</v>
      </c>
      <c r="I50" t="str">
        <f>VLOOKUP(canais!G50,categorias!$C$2:$G$8,5,FALSE)</f>
        <v>ObjectId("5ed979f4474ed51eb3dbb26b")</v>
      </c>
      <c r="L50" t="str">
        <f t="shared" si="1"/>
        <v>{"nome": "Jorge e Mateus" ,"idYoutube": "UCL64gn1KZ1C-u87BGQv3b6w" ,"idFacebook": "jorgeemateus" ,"idVimeo": "" ,"idTwitch": "" ,"status": 0,"categoria": {"nome":"Música", "url": "music", "_id": ObjectId("5ed979f4474ed51eb3dbb26b")}},</v>
      </c>
      <c r="M50" t="s">
        <v>202</v>
      </c>
      <c r="N50" t="str">
        <f t="shared" si="0"/>
        <v>5ed981e2474ed51eb3dbb2b7</v>
      </c>
      <c r="AK50">
        <v>695</v>
      </c>
    </row>
    <row r="51" spans="1:37" x14ac:dyDescent="0.25">
      <c r="A51" t="s">
        <v>205</v>
      </c>
      <c r="B51" t="s">
        <v>206</v>
      </c>
      <c r="C51" t="s">
        <v>207</v>
      </c>
      <c r="F51">
        <v>0</v>
      </c>
      <c r="G51" t="s">
        <v>42</v>
      </c>
      <c r="H51" t="str">
        <f>VLOOKUP(canais!G51,categorias!$C$2:$F$8,2,FALSE)</f>
        <v>music</v>
      </c>
      <c r="I51" t="str">
        <f>VLOOKUP(canais!G51,categorias!$C$2:$G$8,5,FALSE)</f>
        <v>ObjectId("5ed979f4474ed51eb3dbb26b")</v>
      </c>
      <c r="L51" t="str">
        <f t="shared" si="1"/>
        <v>{"nome": "Xand Avião" ,"idYoutube": "UCfuRRJ76VluLiHW2pqwZNwg" ,"idFacebook": "xandaviao" ,"idVimeo": "" ,"idTwitch": "" ,"status": 0,"categoria": {"nome":"Música", "url": "music", "_id": ObjectId("5ed979f4474ed51eb3dbb26b")}},</v>
      </c>
      <c r="M51" t="s">
        <v>205</v>
      </c>
      <c r="N51" t="str">
        <f t="shared" si="0"/>
        <v>5ed981e2474ed51eb3dbb2b8</v>
      </c>
      <c r="AK51">
        <v>696</v>
      </c>
    </row>
    <row r="52" spans="1:37" x14ac:dyDescent="0.25">
      <c r="A52" t="s">
        <v>208</v>
      </c>
      <c r="B52" t="s">
        <v>209</v>
      </c>
      <c r="C52" t="s">
        <v>210</v>
      </c>
      <c r="F52">
        <v>0</v>
      </c>
      <c r="G52" t="s">
        <v>42</v>
      </c>
      <c r="H52" t="str">
        <f>VLOOKUP(canais!G52,categorias!$C$2:$F$8,2,FALSE)</f>
        <v>music</v>
      </c>
      <c r="I52" t="str">
        <f>VLOOKUP(canais!G52,categorias!$C$2:$G$8,5,FALSE)</f>
        <v>ObjectId("5ed979f4474ed51eb3dbb26b")</v>
      </c>
      <c r="L52" t="str">
        <f t="shared" si="1"/>
        <v>{"nome": "Gino e Geno" ,"idYoutube": "UCJ2F_FVm0sk-o_gh_wl88lA" ,"idFacebook": "OficialGinoeGeno" ,"idVimeo": "" ,"idTwitch": "" ,"status": 0,"categoria": {"nome":"Música", "url": "music", "_id": ObjectId("5ed979f4474ed51eb3dbb26b")}},</v>
      </c>
      <c r="M52" t="s">
        <v>208</v>
      </c>
      <c r="N52" t="str">
        <f t="shared" si="0"/>
        <v>5ed981e2474ed51eb3dbb2b9</v>
      </c>
      <c r="AK52">
        <v>697</v>
      </c>
    </row>
    <row r="53" spans="1:37" x14ac:dyDescent="0.25">
      <c r="A53" t="s">
        <v>211</v>
      </c>
      <c r="B53" t="s">
        <v>212</v>
      </c>
      <c r="C53" t="s">
        <v>213</v>
      </c>
      <c r="F53">
        <v>0</v>
      </c>
      <c r="G53" t="s">
        <v>42</v>
      </c>
      <c r="H53" t="str">
        <f>VLOOKUP(canais!G53,categorias!$C$2:$F$8,2,FALSE)</f>
        <v>music</v>
      </c>
      <c r="I53" t="str">
        <f>VLOOKUP(canais!G53,categorias!$C$2:$G$8,5,FALSE)</f>
        <v>ObjectId("5ed979f4474ed51eb3dbb26b")</v>
      </c>
      <c r="L53" t="str">
        <f t="shared" si="1"/>
        <v>{"nome": "Maria Cecília e Rodolfo" ,"idYoutube": "UCW9DlnZWBQojUm0MDviLDLw" ,"idFacebook": "mariaceciliaerodolfo" ,"idVimeo": "" ,"idTwitch": "" ,"status": 0,"categoria": {"nome":"Música", "url": "music", "_id": ObjectId("5ed979f4474ed51eb3dbb26b")}},</v>
      </c>
      <c r="M53" t="s">
        <v>211</v>
      </c>
      <c r="N53" t="str">
        <f t="shared" si="0"/>
        <v>5ed981e2474ed51eb3dbb2ba</v>
      </c>
      <c r="AK53">
        <v>698</v>
      </c>
    </row>
    <row r="54" spans="1:37" x14ac:dyDescent="0.25">
      <c r="A54" t="s">
        <v>214</v>
      </c>
      <c r="B54" t="s">
        <v>215</v>
      </c>
      <c r="C54" t="s">
        <v>216</v>
      </c>
      <c r="F54">
        <v>0</v>
      </c>
      <c r="G54" t="s">
        <v>42</v>
      </c>
      <c r="H54" t="str">
        <f>VLOOKUP(canais!G54,categorias!$C$2:$F$8,2,FALSE)</f>
        <v>music</v>
      </c>
      <c r="I54" t="str">
        <f>VLOOKUP(canais!G54,categorias!$C$2:$G$8,5,FALSE)</f>
        <v>ObjectId("5ed979f4474ed51eb3dbb26b")</v>
      </c>
      <c r="L54" t="str">
        <f t="shared" si="1"/>
        <v>{"nome": "Guilherme e Santiago" ,"idYoutube": "UC-QoZ0V193UMCLFaK-usjqw" ,"idFacebook": "guilhermeesantiago" ,"idVimeo": "" ,"idTwitch": "" ,"status": 0,"categoria": {"nome":"Música", "url": "music", "_id": ObjectId("5ed979f4474ed51eb3dbb26b")}},</v>
      </c>
      <c r="M54" t="s">
        <v>214</v>
      </c>
      <c r="N54" t="str">
        <f t="shared" si="0"/>
        <v>5ed981e2474ed51eb3dbb2bb</v>
      </c>
      <c r="AK54">
        <v>699</v>
      </c>
    </row>
    <row r="55" spans="1:37" x14ac:dyDescent="0.25">
      <c r="A55" t="s">
        <v>217</v>
      </c>
      <c r="B55" t="s">
        <v>218</v>
      </c>
      <c r="C55" t="s">
        <v>219</v>
      </c>
      <c r="F55">
        <v>0</v>
      </c>
      <c r="G55" t="s">
        <v>42</v>
      </c>
      <c r="H55" t="str">
        <f>VLOOKUP(canais!G55,categorias!$C$2:$F$8,2,FALSE)</f>
        <v>music</v>
      </c>
      <c r="I55" t="str">
        <f>VLOOKUP(canais!G55,categorias!$C$2:$G$8,5,FALSE)</f>
        <v>ObjectId("5ed979f4474ed51eb3dbb26b")</v>
      </c>
      <c r="L55" t="str">
        <f t="shared" si="1"/>
        <v>{"nome": "Bruninho e Davi" ,"idYoutube": "UCivR_rNG0IT3up2NFq5f0Ng" ,"idFacebook": "BruninhoeDavi" ,"idVimeo": "" ,"idTwitch": "" ,"status": 0,"categoria": {"nome":"Música", "url": "music", "_id": ObjectId("5ed979f4474ed51eb3dbb26b")}},</v>
      </c>
      <c r="M55" t="s">
        <v>217</v>
      </c>
      <c r="N55" t="str">
        <f t="shared" si="0"/>
        <v>5ed981e2474ed51eb3dbb2bc</v>
      </c>
      <c r="AK55">
        <v>700</v>
      </c>
    </row>
    <row r="56" spans="1:37" x14ac:dyDescent="0.25">
      <c r="A56" t="s">
        <v>220</v>
      </c>
      <c r="B56" t="s">
        <v>221</v>
      </c>
      <c r="C56" t="s">
        <v>222</v>
      </c>
      <c r="F56">
        <v>0</v>
      </c>
      <c r="G56" t="s">
        <v>42</v>
      </c>
      <c r="H56" t="str">
        <f>VLOOKUP(canais!G56,categorias!$C$2:$F$8,2,FALSE)</f>
        <v>music</v>
      </c>
      <c r="I56" t="str">
        <f>VLOOKUP(canais!G56,categorias!$C$2:$G$8,5,FALSE)</f>
        <v>ObjectId("5ed979f4474ed51eb3dbb26b")</v>
      </c>
      <c r="L56" t="str">
        <f t="shared" si="1"/>
        <v>{"nome": "Villa Mix" ,"idYoutube": "UCs0OL__SJ_67Q0I-M1tF1PQ" ,"idFacebook": "villamix" ,"idVimeo": "" ,"idTwitch": "" ,"status": 0,"categoria": {"nome":"Música", "url": "music", "_id": ObjectId("5ed979f4474ed51eb3dbb26b")}},</v>
      </c>
      <c r="M56" t="s">
        <v>220</v>
      </c>
      <c r="N56" t="str">
        <f t="shared" si="0"/>
        <v>5ed981e2474ed51eb3dbb2bd</v>
      </c>
      <c r="AK56">
        <v>701</v>
      </c>
    </row>
    <row r="57" spans="1:37" x14ac:dyDescent="0.25">
      <c r="A57" t="s">
        <v>223</v>
      </c>
      <c r="B57" t="s">
        <v>224</v>
      </c>
      <c r="C57" t="s">
        <v>225</v>
      </c>
      <c r="F57">
        <v>0</v>
      </c>
      <c r="G57" t="s">
        <v>42</v>
      </c>
      <c r="H57" t="str">
        <f>VLOOKUP(canais!G57,categorias!$C$2:$F$8,2,FALSE)</f>
        <v>music</v>
      </c>
      <c r="I57" t="str">
        <f>VLOOKUP(canais!G57,categorias!$C$2:$G$8,5,FALSE)</f>
        <v>ObjectId("5ed979f4474ed51eb3dbb26b")</v>
      </c>
      <c r="L57" t="str">
        <f t="shared" si="1"/>
        <v>{"nome": "Dilsinho" ,"idYoutube": "UCT7fDhHzPWNlI14o4SVD4NQ" ,"idFacebook": "dilsinhooficial" ,"idVimeo": "" ,"idTwitch": "" ,"status": 0,"categoria": {"nome":"Música", "url": "music", "_id": ObjectId("5ed979f4474ed51eb3dbb26b")}},</v>
      </c>
      <c r="M57" t="s">
        <v>223</v>
      </c>
      <c r="N57" t="str">
        <f t="shared" si="0"/>
        <v>5ed981e2474ed51eb3dbb2be</v>
      </c>
      <c r="AK57">
        <v>702</v>
      </c>
    </row>
    <row r="58" spans="1:37" x14ac:dyDescent="0.25">
      <c r="A58" t="s">
        <v>226</v>
      </c>
      <c r="B58" t="s">
        <v>227</v>
      </c>
      <c r="C58" t="s">
        <v>228</v>
      </c>
      <c r="F58">
        <v>0</v>
      </c>
      <c r="G58" t="s">
        <v>42</v>
      </c>
      <c r="H58" t="str">
        <f>VLOOKUP(canais!G58,categorias!$C$2:$F$8,2,FALSE)</f>
        <v>music</v>
      </c>
      <c r="I58" t="str">
        <f>VLOOKUP(canais!G58,categorias!$C$2:$G$8,5,FALSE)</f>
        <v>ObjectId("5ed979f4474ed51eb3dbb26b")</v>
      </c>
      <c r="L58" t="str">
        <f t="shared" si="1"/>
        <v>{"nome": "Conrado e Aleksandro" ,"idYoutube": "UCv69zA9THCb9kp_ibrtoNSA" ,"idFacebook": "ConradoeAleksandro" ,"idVimeo": "" ,"idTwitch": "" ,"status": 0,"categoria": {"nome":"Música", "url": "music", "_id": ObjectId("5ed979f4474ed51eb3dbb26b")}},</v>
      </c>
      <c r="M58" t="s">
        <v>226</v>
      </c>
      <c r="N58" t="str">
        <f t="shared" si="0"/>
        <v>5ed981e2474ed51eb3dbb2bf</v>
      </c>
      <c r="AK58">
        <v>703</v>
      </c>
    </row>
    <row r="59" spans="1:37" x14ac:dyDescent="0.25">
      <c r="A59" t="s">
        <v>229</v>
      </c>
      <c r="B59" t="s">
        <v>230</v>
      </c>
      <c r="C59" t="s">
        <v>231</v>
      </c>
      <c r="F59">
        <v>0</v>
      </c>
      <c r="G59" t="s">
        <v>42</v>
      </c>
      <c r="H59" t="str">
        <f>VLOOKUP(canais!G59,categorias!$C$2:$F$8,2,FALSE)</f>
        <v>music</v>
      </c>
      <c r="I59" t="str">
        <f>VLOOKUP(canais!G59,categorias!$C$2:$G$8,5,FALSE)</f>
        <v>ObjectId("5ed979f4474ed51eb3dbb26b")</v>
      </c>
      <c r="L59" t="str">
        <f t="shared" si="1"/>
        <v>{"nome": "Lucas Lucco" ,"idYoutube": "UCBy6yIwHdhEEYG_nwHD-tiQ" ,"idFacebook": "lucasslucco" ,"idVimeo": "" ,"idTwitch": "" ,"status": 0,"categoria": {"nome":"Música", "url": "music", "_id": ObjectId("5ed979f4474ed51eb3dbb26b")}},</v>
      </c>
      <c r="M59" t="s">
        <v>229</v>
      </c>
      <c r="N59" t="str">
        <f t="shared" si="0"/>
        <v>5ed981e2474ed51eb3dbb2c0</v>
      </c>
      <c r="AK59">
        <v>704</v>
      </c>
    </row>
    <row r="60" spans="1:37" x14ac:dyDescent="0.25">
      <c r="A60" t="s">
        <v>232</v>
      </c>
      <c r="B60" t="s">
        <v>233</v>
      </c>
      <c r="C60" t="s">
        <v>234</v>
      </c>
      <c r="F60">
        <v>0</v>
      </c>
      <c r="G60" t="s">
        <v>42</v>
      </c>
      <c r="H60" t="str">
        <f>VLOOKUP(canais!G60,categorias!$C$2:$F$8,2,FALSE)</f>
        <v>music</v>
      </c>
      <c r="I60" t="str">
        <f>VLOOKUP(canais!G60,categorias!$C$2:$G$8,5,FALSE)</f>
        <v>ObjectId("5ed979f4474ed51eb3dbb26b")</v>
      </c>
      <c r="L60" t="str">
        <f t="shared" si="1"/>
        <v>{"nome": "Zé Felipe" ,"idYoutube": "UCe1HjlqnaxERsqpw0ZnLXvA" ,"idFacebook": "zefelipecantor" ,"idVimeo": "" ,"idTwitch": "" ,"status": 0,"categoria": {"nome":"Música", "url": "music", "_id": ObjectId("5ed979f4474ed51eb3dbb26b")}},</v>
      </c>
      <c r="M60" t="s">
        <v>232</v>
      </c>
      <c r="N60" t="str">
        <f t="shared" si="0"/>
        <v>5ed981e2474ed51eb3dbb2c1</v>
      </c>
      <c r="AK60">
        <v>705</v>
      </c>
    </row>
    <row r="61" spans="1:37" x14ac:dyDescent="0.25">
      <c r="A61" t="s">
        <v>235</v>
      </c>
      <c r="B61" t="s">
        <v>236</v>
      </c>
      <c r="C61" t="s">
        <v>237</v>
      </c>
      <c r="F61">
        <v>0</v>
      </c>
      <c r="G61" t="s">
        <v>42</v>
      </c>
      <c r="H61" t="str">
        <f>VLOOKUP(canais!G61,categorias!$C$2:$F$8,2,FALSE)</f>
        <v>music</v>
      </c>
      <c r="I61" t="str">
        <f>VLOOKUP(canais!G61,categorias!$C$2:$G$8,5,FALSE)</f>
        <v>ObjectId("5ed979f4474ed51eb3dbb26b")</v>
      </c>
      <c r="L61" t="str">
        <f t="shared" si="1"/>
        <v>{"nome": "João Neto e Frederico" ,"idYoutube": "UCIADjmjczznwRSotraWHA5Q" ,"idFacebook": "joaonetoefredericooficial" ,"idVimeo": "" ,"idTwitch": "" ,"status": 0,"categoria": {"nome":"Música", "url": "music", "_id": ObjectId("5ed979f4474ed51eb3dbb26b")}},</v>
      </c>
      <c r="M61" t="s">
        <v>235</v>
      </c>
      <c r="N61" t="str">
        <f t="shared" si="0"/>
        <v>5ed981e2474ed51eb3dbb2c2</v>
      </c>
      <c r="AK61">
        <v>706</v>
      </c>
    </row>
    <row r="62" spans="1:37" x14ac:dyDescent="0.25">
      <c r="A62" t="s">
        <v>238</v>
      </c>
      <c r="B62" t="s">
        <v>239</v>
      </c>
      <c r="C62" t="s">
        <v>240</v>
      </c>
      <c r="F62">
        <v>0</v>
      </c>
      <c r="G62" t="s">
        <v>42</v>
      </c>
      <c r="H62" t="str">
        <f>VLOOKUP(canais!G62,categorias!$C$2:$F$8,2,FALSE)</f>
        <v>music</v>
      </c>
      <c r="I62" t="str">
        <f>VLOOKUP(canais!G62,categorias!$C$2:$G$8,5,FALSE)</f>
        <v>ObjectId("5ed979f4474ed51eb3dbb26b")</v>
      </c>
      <c r="L62" t="str">
        <f t="shared" si="1"/>
        <v>{"nome": "Léo Magalhães" ,"idYoutube": "UCzsDj1kdtmTg6PYSXlthIIA" ,"idFacebook": "leomagalhaescantor" ,"idVimeo": "" ,"idTwitch": "" ,"status": 0,"categoria": {"nome":"Música", "url": "music", "_id": ObjectId("5ed979f4474ed51eb3dbb26b")}},</v>
      </c>
      <c r="M62" t="s">
        <v>238</v>
      </c>
      <c r="N62" t="str">
        <f t="shared" si="0"/>
        <v>5ed981e2474ed51eb3dbb2c3</v>
      </c>
      <c r="AK62">
        <v>707</v>
      </c>
    </row>
    <row r="63" spans="1:37" x14ac:dyDescent="0.25">
      <c r="A63" t="s">
        <v>241</v>
      </c>
      <c r="B63" t="s">
        <v>242</v>
      </c>
      <c r="C63" t="s">
        <v>243</v>
      </c>
      <c r="F63">
        <v>0</v>
      </c>
      <c r="G63" t="s">
        <v>42</v>
      </c>
      <c r="H63" t="str">
        <f>VLOOKUP(canais!G63,categorias!$C$2:$F$8,2,FALSE)</f>
        <v>music</v>
      </c>
      <c r="I63" t="str">
        <f>VLOOKUP(canais!G63,categorias!$C$2:$G$8,5,FALSE)</f>
        <v>ObjectId("5ed979f4474ed51eb3dbb26b")</v>
      </c>
      <c r="L63" t="str">
        <f t="shared" si="1"/>
        <v>{"nome": "Leonardo" ,"idYoutube": "UC-kCNs2KVMx0WN-tfysYTIw" ,"idFacebook": "leonardocantoroficial" ,"idVimeo": "" ,"idTwitch": "" ,"status": 0,"categoria": {"nome":"Música", "url": "music", "_id": ObjectId("5ed979f4474ed51eb3dbb26b")}},</v>
      </c>
      <c r="M63" t="s">
        <v>241</v>
      </c>
      <c r="N63" t="str">
        <f t="shared" si="0"/>
        <v>5ed981e2474ed51eb3dbb2c4</v>
      </c>
      <c r="AK63">
        <v>708</v>
      </c>
    </row>
    <row r="64" spans="1:37" x14ac:dyDescent="0.25">
      <c r="A64" t="s">
        <v>244</v>
      </c>
      <c r="B64" s="1" t="s">
        <v>245</v>
      </c>
      <c r="C64" s="1" t="s">
        <v>246</v>
      </c>
      <c r="F64">
        <v>0</v>
      </c>
      <c r="G64" t="s">
        <v>42</v>
      </c>
      <c r="H64" t="str">
        <f>VLOOKUP(canais!G64,categorias!$C$2:$F$8,2,FALSE)</f>
        <v>music</v>
      </c>
      <c r="I64" t="str">
        <f>VLOOKUP(canais!G64,categorias!$C$2:$G$8,5,FALSE)</f>
        <v>ObjectId("5ed979f4474ed51eb3dbb26b")</v>
      </c>
      <c r="L64" t="str">
        <f t="shared" si="1"/>
        <v>{"nome": "Natiruts" ,"idYoutube": "UCfM70zEHDJ1yUe0HtnoCvdA" ,"idFacebook": "NatirutsOficial" ,"idVimeo": "" ,"idTwitch": "" ,"status": 0,"categoria": {"nome":"Música", "url": "music", "_id": ObjectId("5ed979f4474ed51eb3dbb26b")}},</v>
      </c>
      <c r="M64" t="s">
        <v>244</v>
      </c>
      <c r="N64" t="str">
        <f t="shared" si="0"/>
        <v>5ed981e2474ed51eb3dbb2c5</v>
      </c>
      <c r="AK64">
        <v>709</v>
      </c>
    </row>
    <row r="65" spans="1:37" x14ac:dyDescent="0.25">
      <c r="A65" t="s">
        <v>247</v>
      </c>
      <c r="B65" t="s">
        <v>248</v>
      </c>
      <c r="F65">
        <v>0</v>
      </c>
      <c r="G65" t="s">
        <v>42</v>
      </c>
      <c r="H65" t="str">
        <f>VLOOKUP(canais!G65,categorias!$C$2:$F$8,2,FALSE)</f>
        <v>music</v>
      </c>
      <c r="I65" t="str">
        <f>VLOOKUP(canais!G65,categorias!$C$2:$G$8,5,FALSE)</f>
        <v>ObjectId("5ed979f4474ed51eb3dbb26b")</v>
      </c>
      <c r="L65" t="str">
        <f t="shared" si="1"/>
        <v>{"nome": "K2L" ,"idYoutube": "UCQAYmT0lRtikvcKoajdmfkw" ,"idFacebook": "" ,"idVimeo": "" ,"idTwitch": "" ,"status": 0,"categoria": {"nome":"Música", "url": "music", "_id": ObjectId("5ed979f4474ed51eb3dbb26b")}},</v>
      </c>
      <c r="M65" t="s">
        <v>247</v>
      </c>
      <c r="N65" t="str">
        <f t="shared" si="0"/>
        <v>5ed981e2474ed51eb3dbb2c6</v>
      </c>
      <c r="AK65">
        <v>710</v>
      </c>
    </row>
    <row r="66" spans="1:37" x14ac:dyDescent="0.25">
      <c r="A66" t="s">
        <v>249</v>
      </c>
      <c r="B66" t="s">
        <v>250</v>
      </c>
      <c r="F66">
        <v>0</v>
      </c>
      <c r="G66" t="s">
        <v>42</v>
      </c>
      <c r="H66" t="str">
        <f>VLOOKUP(canais!G66,categorias!$C$2:$F$8,2,FALSE)</f>
        <v>music</v>
      </c>
      <c r="I66" t="str">
        <f>VLOOKUP(canais!G66,categorias!$C$2:$G$8,5,FALSE)</f>
        <v>ObjectId("5ed979f4474ed51eb3dbb26b")</v>
      </c>
      <c r="L66" t="str">
        <f t="shared" si="1"/>
        <v>{"nome": "Tribo da Periferia" ,"idYoutube": "UCe5pPUSFEajlij-LrxUl19A" ,"idFacebook": "" ,"idVimeo": "" ,"idTwitch": "" ,"status": 0,"categoria": {"nome":"Música", "url": "music", "_id": ObjectId("5ed979f4474ed51eb3dbb26b")}},</v>
      </c>
      <c r="M66" t="s">
        <v>249</v>
      </c>
      <c r="N66" t="str">
        <f t="shared" ref="N66:N129" si="2">LOWER(CONCATENATE($N$1,DEC2HEX(AK66)))</f>
        <v>5ed981e2474ed51eb3dbb2c7</v>
      </c>
      <c r="AK66">
        <v>711</v>
      </c>
    </row>
    <row r="67" spans="1:37" x14ac:dyDescent="0.25">
      <c r="A67" t="s">
        <v>251</v>
      </c>
      <c r="B67" t="s">
        <v>252</v>
      </c>
      <c r="F67">
        <v>0</v>
      </c>
      <c r="G67" t="s">
        <v>42</v>
      </c>
      <c r="H67" t="str">
        <f>VLOOKUP(canais!G67,categorias!$C$2:$F$8,2,FALSE)</f>
        <v>music</v>
      </c>
      <c r="I67" t="str">
        <f>VLOOKUP(canais!G67,categorias!$C$2:$G$8,5,FALSE)</f>
        <v>ObjectId("5ed979f4474ed51eb3dbb26b")</v>
      </c>
      <c r="L67" t="str">
        <f t="shared" ref="L67:L130" si="3">$A$1&amp;A67&amp;$B$1&amp;B67&amp;$C$1&amp;C67&amp;$D$1&amp;D67&amp;$E$1&amp;E67&amp;$F$1&amp;F67&amp;$G$1&amp;G67&amp;$H$1&amp;H67&amp;$I$1&amp;I67&amp;$J$1</f>
        <v>{"nome": "Edson Gomes Oficial" ,"idYoutube": "UCFfh9QHQuA3YV2x4qZtmWwQ" ,"idFacebook": "" ,"idVimeo": "" ,"idTwitch": "" ,"status": 0,"categoria": {"nome":"Música", "url": "music", "_id": ObjectId("5ed979f4474ed51eb3dbb26b")}},</v>
      </c>
      <c r="M67" t="s">
        <v>251</v>
      </c>
      <c r="N67" t="str">
        <f t="shared" si="2"/>
        <v>5ed981e2474ed51eb3dbb2c8</v>
      </c>
      <c r="AK67">
        <v>712</v>
      </c>
    </row>
    <row r="68" spans="1:37" x14ac:dyDescent="0.25">
      <c r="A68" t="s">
        <v>253</v>
      </c>
      <c r="B68" t="s">
        <v>254</v>
      </c>
      <c r="F68">
        <v>0</v>
      </c>
      <c r="G68" t="s">
        <v>42</v>
      </c>
      <c r="H68" t="str">
        <f>VLOOKUP(canais!G68,categorias!$C$2:$F$8,2,FALSE)</f>
        <v>music</v>
      </c>
      <c r="I68" t="str">
        <f>VLOOKUP(canais!G68,categorias!$C$2:$G$8,5,FALSE)</f>
        <v>ObjectId("5ed979f4474ed51eb3dbb26b")</v>
      </c>
      <c r="L68" t="str">
        <f t="shared" si="3"/>
        <v>{"nome": "Queremos! TV" ,"idYoutube": "UCBuC0ParsuE_e41Wwjc0Oaw" ,"idFacebook": "" ,"idVimeo": "" ,"idTwitch": "" ,"status": 0,"categoria": {"nome":"Música", "url": "music", "_id": ObjectId("5ed979f4474ed51eb3dbb26b")}},</v>
      </c>
      <c r="M68" t="s">
        <v>253</v>
      </c>
      <c r="N68" t="str">
        <f t="shared" si="2"/>
        <v>5ed981e2474ed51eb3dbb2c9</v>
      </c>
      <c r="AK68">
        <v>713</v>
      </c>
    </row>
    <row r="69" spans="1:37" x14ac:dyDescent="0.25">
      <c r="A69" t="s">
        <v>255</v>
      </c>
      <c r="B69" t="s">
        <v>256</v>
      </c>
      <c r="F69">
        <v>0</v>
      </c>
      <c r="G69" t="s">
        <v>42</v>
      </c>
      <c r="H69" t="str">
        <f>VLOOKUP(canais!G69,categorias!$C$2:$F$8,2,FALSE)</f>
        <v>music</v>
      </c>
      <c r="I69" t="str">
        <f>VLOOKUP(canais!G69,categorias!$C$2:$G$8,5,FALSE)</f>
        <v>ObjectId("5ed979f4474ed51eb3dbb26b")</v>
      </c>
      <c r="L69" t="str">
        <f t="shared" si="3"/>
        <v>{"nome": "Broadwaycom" ,"idYoutube": "UCc5dpUKLcZQQaDxMB_nYi5g" ,"idFacebook": "" ,"idVimeo": "" ,"idTwitch": "" ,"status": 0,"categoria": {"nome":"Música", "url": "music", "_id": ObjectId("5ed979f4474ed51eb3dbb26b")}},</v>
      </c>
      <c r="M69" t="s">
        <v>255</v>
      </c>
      <c r="N69" t="str">
        <f t="shared" si="2"/>
        <v>5ed981e2474ed51eb3dbb2ca</v>
      </c>
      <c r="AK69">
        <v>714</v>
      </c>
    </row>
    <row r="70" spans="1:37" x14ac:dyDescent="0.25">
      <c r="A70" t="s">
        <v>257</v>
      </c>
      <c r="B70" t="s">
        <v>258</v>
      </c>
      <c r="F70">
        <v>0</v>
      </c>
      <c r="G70" t="s">
        <v>42</v>
      </c>
      <c r="H70" t="str">
        <f>VLOOKUP(canais!G70,categorias!$C$2:$F$8,2,FALSE)</f>
        <v>music</v>
      </c>
      <c r="I70" t="str">
        <f>VLOOKUP(canais!G70,categorias!$C$2:$G$8,5,FALSE)</f>
        <v>ObjectId("5ed979f4474ed51eb3dbb26b")</v>
      </c>
      <c r="L70" t="str">
        <f t="shared" si="3"/>
        <v>{"nome": "Songkick" ,"idYoutube": "UCTUPsBBQA4Am8k23BYETRJg" ,"idFacebook": "" ,"idVimeo": "" ,"idTwitch": "" ,"status": 0,"categoria": {"nome":"Música", "url": "music", "_id": ObjectId("5ed979f4474ed51eb3dbb26b")}},</v>
      </c>
      <c r="M70" t="s">
        <v>257</v>
      </c>
      <c r="N70" t="str">
        <f t="shared" si="2"/>
        <v>5ed981e2474ed51eb3dbb2cb</v>
      </c>
      <c r="AK70">
        <v>715</v>
      </c>
    </row>
    <row r="71" spans="1:37" x14ac:dyDescent="0.25">
      <c r="A71" t="s">
        <v>259</v>
      </c>
      <c r="B71" t="s">
        <v>260</v>
      </c>
      <c r="F71">
        <v>0</v>
      </c>
      <c r="G71" t="s">
        <v>42</v>
      </c>
      <c r="H71" t="str">
        <f>VLOOKUP(canais!G71,categorias!$C$2:$F$8,2,FALSE)</f>
        <v>music</v>
      </c>
      <c r="I71" t="str">
        <f>VLOOKUP(canais!G71,categorias!$C$2:$G$8,5,FALSE)</f>
        <v>ObjectId("5ed979f4474ed51eb3dbb26b")</v>
      </c>
      <c r="L71" t="str">
        <f t="shared" si="3"/>
        <v>{"nome": "MerleFest" ,"idYoutube": "UCrAMWO-MGw5lcvn6UaBePEA" ,"idFacebook": "" ,"idVimeo": "" ,"idTwitch": "" ,"status": 0,"categoria": {"nome":"Música", "url": "music", "_id": ObjectId("5ed979f4474ed51eb3dbb26b")}},</v>
      </c>
      <c r="M71" t="s">
        <v>259</v>
      </c>
      <c r="N71" t="str">
        <f t="shared" si="2"/>
        <v>5ed981e2474ed51eb3dbb2cc</v>
      </c>
      <c r="AK71">
        <v>716</v>
      </c>
    </row>
    <row r="72" spans="1:37" x14ac:dyDescent="0.25">
      <c r="A72" t="s">
        <v>261</v>
      </c>
      <c r="B72" t="s">
        <v>262</v>
      </c>
      <c r="F72">
        <v>0</v>
      </c>
      <c r="G72" t="s">
        <v>42</v>
      </c>
      <c r="H72" t="str">
        <f>VLOOKUP(canais!G72,categorias!$C$2:$F$8,2,FALSE)</f>
        <v>music</v>
      </c>
      <c r="I72" t="str">
        <f>VLOOKUP(canais!G72,categorias!$C$2:$G$8,5,FALSE)</f>
        <v>ObjectId("5ed979f4474ed51eb3dbb26b")</v>
      </c>
      <c r="L72" t="str">
        <f t="shared" si="3"/>
        <v>{"nome": "Red Bull Records" ,"idYoutube": "UC7qn3NBI3XV7d8I3cvZeABw" ,"idFacebook": "" ,"idVimeo": "" ,"idTwitch": "" ,"status": 0,"categoria": {"nome":"Música", "url": "music", "_id": ObjectId("5ed979f4474ed51eb3dbb26b")}},</v>
      </c>
      <c r="M72" t="s">
        <v>261</v>
      </c>
      <c r="N72" t="str">
        <f t="shared" si="2"/>
        <v>5ed981e2474ed51eb3dbb2cd</v>
      </c>
      <c r="AK72">
        <v>717</v>
      </c>
    </row>
    <row r="73" spans="1:37" x14ac:dyDescent="0.25">
      <c r="A73" t="s">
        <v>263</v>
      </c>
      <c r="B73" t="s">
        <v>264</v>
      </c>
      <c r="F73">
        <v>0</v>
      </c>
      <c r="G73" t="s">
        <v>42</v>
      </c>
      <c r="H73" t="str">
        <f>VLOOKUP(canais!G73,categorias!$C$2:$F$8,2,FALSE)</f>
        <v>music</v>
      </c>
      <c r="I73" t="str">
        <f>VLOOKUP(canais!G73,categorias!$C$2:$G$8,5,FALSE)</f>
        <v>ObjectId("5ed979f4474ed51eb3dbb26b")</v>
      </c>
      <c r="L73" t="str">
        <f t="shared" si="3"/>
        <v>{"nome": "Quinteto S.A." ,"idYoutube": "UCM_RLbU3eA0AyLenx4cJ7bg" ,"idFacebook": "" ,"idVimeo": "" ,"idTwitch": "" ,"status": 0,"categoria": {"nome":"Música", "url": "music", "_id": ObjectId("5ed979f4474ed51eb3dbb26b")}},</v>
      </c>
      <c r="M73" t="s">
        <v>263</v>
      </c>
      <c r="N73" t="str">
        <f t="shared" si="2"/>
        <v>5ed981e2474ed51eb3dbb2ce</v>
      </c>
      <c r="AK73">
        <v>718</v>
      </c>
    </row>
    <row r="74" spans="1:37" x14ac:dyDescent="0.25">
      <c r="A74" t="s">
        <v>265</v>
      </c>
      <c r="B74" t="s">
        <v>266</v>
      </c>
      <c r="C74" t="s">
        <v>267</v>
      </c>
      <c r="F74">
        <v>0</v>
      </c>
      <c r="G74" t="s">
        <v>42</v>
      </c>
      <c r="H74" t="str">
        <f>VLOOKUP(canais!G74,categorias!$C$2:$F$8,2,FALSE)</f>
        <v>music</v>
      </c>
      <c r="I74" t="str">
        <f>VLOOKUP(canais!G74,categorias!$C$2:$G$8,5,FALSE)</f>
        <v>ObjectId("5ed979f4474ed51eb3dbb26b")</v>
      </c>
      <c r="L74" t="str">
        <f t="shared" si="3"/>
        <v>{"nome": "Ivete Sangalo" ,"idYoutube": "UC4FK6Ki675LB-rkbD8O7ayg" ,"idFacebook": "ivetesangalo" ,"idVimeo": "" ,"idTwitch": "" ,"status": 0,"categoria": {"nome":"Música", "url": "music", "_id": ObjectId("5ed979f4474ed51eb3dbb26b")}},</v>
      </c>
      <c r="M74" t="s">
        <v>265</v>
      </c>
      <c r="N74" t="str">
        <f t="shared" si="2"/>
        <v>5ed981e2474ed51eb3dbb2cf</v>
      </c>
      <c r="AK74">
        <v>719</v>
      </c>
    </row>
    <row r="75" spans="1:37" x14ac:dyDescent="0.25">
      <c r="A75" t="s">
        <v>268</v>
      </c>
      <c r="B75" t="s">
        <v>269</v>
      </c>
      <c r="F75">
        <v>0</v>
      </c>
      <c r="G75" t="s">
        <v>42</v>
      </c>
      <c r="H75" t="str">
        <f>VLOOKUP(canais!G75,categorias!$C$2:$F$8,2,FALSE)</f>
        <v>music</v>
      </c>
      <c r="I75" t="str">
        <f>VLOOKUP(canais!G75,categorias!$C$2:$G$8,5,FALSE)</f>
        <v>ObjectId("5ed979f4474ed51eb3dbb26b")</v>
      </c>
      <c r="L75" t="str">
        <f t="shared" si="3"/>
        <v>{"nome": "Thiago Martins" ,"idYoutube": "UCEmrv4BgZdw4RiG6VkNC-Mw" ,"idFacebook": "" ,"idVimeo": "" ,"idTwitch": "" ,"status": 0,"categoria": {"nome":"Música", "url": "music", "_id": ObjectId("5ed979f4474ed51eb3dbb26b")}},</v>
      </c>
      <c r="M75" t="s">
        <v>268</v>
      </c>
      <c r="N75" t="str">
        <f t="shared" si="2"/>
        <v>5ed981e2474ed51eb3dbb2d0</v>
      </c>
      <c r="AK75">
        <v>720</v>
      </c>
    </row>
    <row r="76" spans="1:37" x14ac:dyDescent="0.25">
      <c r="A76" t="s">
        <v>270</v>
      </c>
      <c r="B76" t="s">
        <v>271</v>
      </c>
      <c r="F76">
        <v>0</v>
      </c>
      <c r="G76" t="s">
        <v>42</v>
      </c>
      <c r="H76" t="str">
        <f>VLOOKUP(canais!G76,categorias!$C$2:$F$8,2,FALSE)</f>
        <v>music</v>
      </c>
      <c r="I76" t="str">
        <f>VLOOKUP(canais!G76,categorias!$C$2:$G$8,5,FALSE)</f>
        <v>ObjectId("5ed979f4474ed51eb3dbb26b")</v>
      </c>
      <c r="L76" t="str">
        <f t="shared" si="3"/>
        <v>{"nome": "Banda Eva" ,"idYoutube": "UCcpkXzgslpGyoegrxgzjRyA" ,"idFacebook": "" ,"idVimeo": "" ,"idTwitch": "" ,"status": 0,"categoria": {"nome":"Música", "url": "music", "_id": ObjectId("5ed979f4474ed51eb3dbb26b")}},</v>
      </c>
      <c r="M76" t="s">
        <v>270</v>
      </c>
      <c r="N76" t="str">
        <f t="shared" si="2"/>
        <v>5ed981e2474ed51eb3dbb2d1</v>
      </c>
      <c r="AK76">
        <v>721</v>
      </c>
    </row>
    <row r="77" spans="1:37" x14ac:dyDescent="0.25">
      <c r="A77" t="s">
        <v>272</v>
      </c>
      <c r="B77" t="s">
        <v>273</v>
      </c>
      <c r="C77" t="s">
        <v>274</v>
      </c>
      <c r="F77">
        <v>0</v>
      </c>
      <c r="G77" t="s">
        <v>42</v>
      </c>
      <c r="H77" t="str">
        <f>VLOOKUP(canais!G77,categorias!$C$2:$F$8,2,FALSE)</f>
        <v>music</v>
      </c>
      <c r="I77" t="str">
        <f>VLOOKUP(canais!G77,categorias!$C$2:$G$8,5,FALSE)</f>
        <v>ObjectId("5ed979f4474ed51eb3dbb26b")</v>
      </c>
      <c r="L77" t="str">
        <f t="shared" si="3"/>
        <v>{"nome": "Filipe Ret" ,"idYoutube": "UC9vsg8Lpxf2R8CjaLrd-R1g" ,"idFacebook": "FilipeRetOficial" ,"idVimeo": "" ,"idTwitch": "" ,"status": 0,"categoria": {"nome":"Música", "url": "music", "_id": ObjectId("5ed979f4474ed51eb3dbb26b")}},</v>
      </c>
      <c r="M77" t="s">
        <v>272</v>
      </c>
      <c r="N77" t="str">
        <f t="shared" si="2"/>
        <v>5ed981e2474ed51eb3dbb2d2</v>
      </c>
      <c r="AK77">
        <v>722</v>
      </c>
    </row>
    <row r="78" spans="1:37" x14ac:dyDescent="0.25">
      <c r="A78" t="s">
        <v>275</v>
      </c>
      <c r="B78" t="s">
        <v>276</v>
      </c>
      <c r="F78">
        <v>0</v>
      </c>
      <c r="G78" t="s">
        <v>42</v>
      </c>
      <c r="H78" t="str">
        <f>VLOOKUP(canais!G78,categorias!$C$2:$F$8,2,FALSE)</f>
        <v>music</v>
      </c>
      <c r="I78" t="str">
        <f>VLOOKUP(canais!G78,categorias!$C$2:$G$8,5,FALSE)</f>
        <v>ObjectId("5ed979f4474ed51eb3dbb26b")</v>
      </c>
      <c r="L78" t="str">
        <f t="shared" si="3"/>
        <v>{"nome": "Pabllo Vittar" ,"idYoutube": "UCugD1HAP3INAiXo70S_sAFQ" ,"idFacebook": "" ,"idVimeo": "" ,"idTwitch": "" ,"status": 0,"categoria": {"nome":"Música", "url": "music", "_id": ObjectId("5ed979f4474ed51eb3dbb26b")}},</v>
      </c>
      <c r="M78" t="s">
        <v>275</v>
      </c>
      <c r="N78" t="str">
        <f t="shared" si="2"/>
        <v>5ed981e2474ed51eb3dbb2d3</v>
      </c>
      <c r="AK78">
        <v>723</v>
      </c>
    </row>
    <row r="79" spans="1:37" x14ac:dyDescent="0.25">
      <c r="A79" t="s">
        <v>277</v>
      </c>
      <c r="B79" t="s">
        <v>278</v>
      </c>
      <c r="F79">
        <v>0</v>
      </c>
      <c r="G79" t="s">
        <v>42</v>
      </c>
      <c r="H79" t="str">
        <f>VLOOKUP(canais!G79,categorias!$C$2:$F$8,2,FALSE)</f>
        <v>music</v>
      </c>
      <c r="I79" t="str">
        <f>VLOOKUP(canais!G79,categorias!$C$2:$G$8,5,FALSE)</f>
        <v>ObjectId("5ed979f4474ed51eb3dbb26b")</v>
      </c>
      <c r="L79" t="str">
        <f t="shared" si="3"/>
        <v>{"nome": "Naiara Azevedo" ,"idYoutube": "UCOfSEIUbEcOCMGPGyMPv4fg" ,"idFacebook": "" ,"idVimeo": "" ,"idTwitch": "" ,"status": 0,"categoria": {"nome":"Música", "url": "music", "_id": ObjectId("5ed979f4474ed51eb3dbb26b")}},</v>
      </c>
      <c r="M79" t="s">
        <v>277</v>
      </c>
      <c r="N79" t="str">
        <f t="shared" si="2"/>
        <v>5ed981e2474ed51eb3dbb2d4</v>
      </c>
      <c r="AK79">
        <v>724</v>
      </c>
    </row>
    <row r="80" spans="1:37" x14ac:dyDescent="0.25">
      <c r="A80" t="s">
        <v>279</v>
      </c>
      <c r="B80" t="s">
        <v>280</v>
      </c>
      <c r="F80">
        <v>0</v>
      </c>
      <c r="G80" t="s">
        <v>42</v>
      </c>
      <c r="H80" t="str">
        <f>VLOOKUP(canais!G80,categorias!$C$2:$F$8,2,FALSE)</f>
        <v>music</v>
      </c>
      <c r="I80" t="str">
        <f>VLOOKUP(canais!G80,categorias!$C$2:$G$8,5,FALSE)</f>
        <v>ObjectId("5ed979f4474ed51eb3dbb26b")</v>
      </c>
      <c r="L80" t="str">
        <f t="shared" si="3"/>
        <v>{"nome": "Ícaro e Gilmar" ,"idYoutube": "UC55hzEBczDivH31zVueh8Gg" ,"idFacebook": "" ,"idVimeo": "" ,"idTwitch": "" ,"status": 0,"categoria": {"nome":"Música", "url": "music", "_id": ObjectId("5ed979f4474ed51eb3dbb26b")}},</v>
      </c>
      <c r="M80" t="s">
        <v>279</v>
      </c>
      <c r="N80" t="str">
        <f t="shared" si="2"/>
        <v>5ed981e2474ed51eb3dbb2d5</v>
      </c>
      <c r="AK80">
        <v>725</v>
      </c>
    </row>
    <row r="81" spans="1:37" x14ac:dyDescent="0.25">
      <c r="A81" t="s">
        <v>281</v>
      </c>
      <c r="B81" t="s">
        <v>282</v>
      </c>
      <c r="F81">
        <v>0</v>
      </c>
      <c r="G81" t="s">
        <v>42</v>
      </c>
      <c r="H81" t="str">
        <f>VLOOKUP(canais!G81,categorias!$C$2:$F$8,2,FALSE)</f>
        <v>music</v>
      </c>
      <c r="I81" t="str">
        <f>VLOOKUP(canais!G81,categorias!$C$2:$G$8,5,FALSE)</f>
        <v>ObjectId("5ed979f4474ed51eb3dbb26b")</v>
      </c>
      <c r="L81" t="str">
        <f t="shared" si="3"/>
        <v>{"nome": "Gabriel Gava" ,"idYoutube": "UCYfR1rfTVdw-gNmQXnNY0Tw" ,"idFacebook": "" ,"idVimeo": "" ,"idTwitch": "" ,"status": 0,"categoria": {"nome":"Música", "url": "music", "_id": ObjectId("5ed979f4474ed51eb3dbb26b")}},</v>
      </c>
      <c r="M81" t="s">
        <v>281</v>
      </c>
      <c r="N81" t="str">
        <f t="shared" si="2"/>
        <v>5ed981e2474ed51eb3dbb2d6</v>
      </c>
      <c r="AK81">
        <v>726</v>
      </c>
    </row>
    <row r="82" spans="1:37" x14ac:dyDescent="0.25">
      <c r="A82" t="s">
        <v>283</v>
      </c>
      <c r="B82" t="s">
        <v>284</v>
      </c>
      <c r="F82">
        <v>0</v>
      </c>
      <c r="G82" t="s">
        <v>42</v>
      </c>
      <c r="H82" t="str">
        <f>VLOOKUP(canais!G82,categorias!$C$2:$F$8,2,FALSE)</f>
        <v>music</v>
      </c>
      <c r="I82" t="str">
        <f>VLOOKUP(canais!G82,categorias!$C$2:$G$8,5,FALSE)</f>
        <v>ObjectId("5ed979f4474ed51eb3dbb26b")</v>
      </c>
      <c r="L82" t="str">
        <f t="shared" si="3"/>
        <v>{"nome": "Humberto e Ronaldo" ,"idYoutube": "UCvHWfLnaHdnUcR8M8z2UJxQ" ,"idFacebook": "" ,"idVimeo": "" ,"idTwitch": "" ,"status": 0,"categoria": {"nome":"Música", "url": "music", "_id": ObjectId("5ed979f4474ed51eb3dbb26b")}},</v>
      </c>
      <c r="M82" t="s">
        <v>283</v>
      </c>
      <c r="N82" t="str">
        <f t="shared" si="2"/>
        <v>5ed981e2474ed51eb3dbb2d7</v>
      </c>
      <c r="AK82">
        <v>727</v>
      </c>
    </row>
    <row r="83" spans="1:37" x14ac:dyDescent="0.25">
      <c r="A83" t="s">
        <v>285</v>
      </c>
      <c r="B83" t="s">
        <v>286</v>
      </c>
      <c r="C83" t="s">
        <v>287</v>
      </c>
      <c r="F83">
        <v>0</v>
      </c>
      <c r="G83" t="s">
        <v>42</v>
      </c>
      <c r="H83" t="str">
        <f>VLOOKUP(canais!G83,categorias!$C$2:$F$8,2,FALSE)</f>
        <v>music</v>
      </c>
      <c r="I83" t="str">
        <f>VLOOKUP(canais!G83,categorias!$C$2:$G$8,5,FALSE)</f>
        <v>ObjectId("5ed979f4474ed51eb3dbb26b")</v>
      </c>
      <c r="L83" t="str">
        <f t="shared" si="3"/>
        <v>{"nome": "Teodoro e Sampaio" ,"idYoutube": "UCYwqac8WsKwVPCaT2Ro6-aA" ,"idFacebook": "teodorosampaio" ,"idVimeo": "" ,"idTwitch": "" ,"status": 0,"categoria": {"nome":"Música", "url": "music", "_id": ObjectId("5ed979f4474ed51eb3dbb26b")}},</v>
      </c>
      <c r="M83" t="s">
        <v>285</v>
      </c>
      <c r="N83" t="str">
        <f t="shared" si="2"/>
        <v>5ed981e2474ed51eb3dbb2d8</v>
      </c>
      <c r="AK83">
        <v>728</v>
      </c>
    </row>
    <row r="84" spans="1:37" x14ac:dyDescent="0.25">
      <c r="A84" t="s">
        <v>288</v>
      </c>
      <c r="B84" t="s">
        <v>289</v>
      </c>
      <c r="F84">
        <v>0</v>
      </c>
      <c r="G84" t="s">
        <v>42</v>
      </c>
      <c r="H84" t="str">
        <f>VLOOKUP(canais!G84,categorias!$C$2:$F$8,2,FALSE)</f>
        <v>music</v>
      </c>
      <c r="I84" t="str">
        <f>VLOOKUP(canais!G84,categorias!$C$2:$G$8,5,FALSE)</f>
        <v>ObjectId("5ed979f4474ed51eb3dbb26b")</v>
      </c>
      <c r="L84" t="str">
        <f t="shared" si="3"/>
        <v>{"nome": "Xande de Pilares" ,"idYoutube": "UC6Bct7Jf_s9BBMvreXel_6g" ,"idFacebook": "" ,"idVimeo": "" ,"idTwitch": "" ,"status": 0,"categoria": {"nome":"Música", "url": "music", "_id": ObjectId("5ed979f4474ed51eb3dbb26b")}},</v>
      </c>
      <c r="M84" t="s">
        <v>288</v>
      </c>
      <c r="N84" t="str">
        <f t="shared" si="2"/>
        <v>5ed981e2474ed51eb3dbb2d9</v>
      </c>
      <c r="AK84">
        <v>729</v>
      </c>
    </row>
    <row r="85" spans="1:37" x14ac:dyDescent="0.25">
      <c r="A85" t="s">
        <v>290</v>
      </c>
      <c r="B85" t="s">
        <v>291</v>
      </c>
      <c r="F85">
        <v>0</v>
      </c>
      <c r="G85" t="s">
        <v>42</v>
      </c>
      <c r="H85" t="str">
        <f>VLOOKUP(canais!G85,categorias!$C$2:$F$8,2,FALSE)</f>
        <v>music</v>
      </c>
      <c r="I85" t="str">
        <f>VLOOKUP(canais!G85,categorias!$C$2:$G$8,5,FALSE)</f>
        <v>ObjectId("5ed979f4474ed51eb3dbb26b")</v>
      </c>
      <c r="L85" t="str">
        <f t="shared" si="3"/>
        <v>{"nome": "Banda Parangolé" ,"idYoutube": "UCLf3UtpptNrARjdKiiAiQTA" ,"idFacebook": "" ,"idVimeo": "" ,"idTwitch": "" ,"status": 0,"categoria": {"nome":"Música", "url": "music", "_id": ObjectId("5ed979f4474ed51eb3dbb26b")}},</v>
      </c>
      <c r="M85" t="s">
        <v>290</v>
      </c>
      <c r="N85" t="str">
        <f t="shared" si="2"/>
        <v>5ed981e2474ed51eb3dbb2da</v>
      </c>
      <c r="AK85">
        <v>730</v>
      </c>
    </row>
    <row r="86" spans="1:37" x14ac:dyDescent="0.25">
      <c r="A86" t="s">
        <v>292</v>
      </c>
      <c r="B86" t="s">
        <v>293</v>
      </c>
      <c r="F86">
        <v>0</v>
      </c>
      <c r="G86" t="s">
        <v>42</v>
      </c>
      <c r="H86" t="str">
        <f>VLOOKUP(canais!G86,categorias!$C$2:$F$8,2,FALSE)</f>
        <v>music</v>
      </c>
      <c r="I86" t="str">
        <f>VLOOKUP(canais!G86,categorias!$C$2:$G$8,5,FALSE)</f>
        <v>ObjectId("5ed979f4474ed51eb3dbb26b")</v>
      </c>
      <c r="L86" t="str">
        <f t="shared" si="3"/>
        <v>{"nome": "Harmonia do Samba" ,"idYoutube": "UC1siHLwg5-ate1ohv7lsfyQ" ,"idFacebook": "" ,"idVimeo": "" ,"idTwitch": "" ,"status": 0,"categoria": {"nome":"Música", "url": "music", "_id": ObjectId("5ed979f4474ed51eb3dbb26b")}},</v>
      </c>
      <c r="M86" t="s">
        <v>292</v>
      </c>
      <c r="N86" t="str">
        <f t="shared" si="2"/>
        <v>5ed981e2474ed51eb3dbb2db</v>
      </c>
      <c r="AK86">
        <v>731</v>
      </c>
    </row>
    <row r="87" spans="1:37" x14ac:dyDescent="0.25">
      <c r="A87" t="s">
        <v>294</v>
      </c>
      <c r="F87">
        <v>0</v>
      </c>
      <c r="G87" t="s">
        <v>42</v>
      </c>
      <c r="H87" t="str">
        <f>VLOOKUP(canais!G87,categorias!$C$2:$F$8,2,FALSE)</f>
        <v>music</v>
      </c>
      <c r="I87" t="str">
        <f>VLOOKUP(canais!G87,categorias!$C$2:$G$8,5,FALSE)</f>
        <v>ObjectId("5ed979f4474ed51eb3dbb26b")</v>
      </c>
      <c r="L87" t="str">
        <f t="shared" si="3"/>
        <v>{"nome": "Midian Lima" ,"idYoutube": "" ,"idFacebook": "" ,"idVimeo": "" ,"idTwitch": "" ,"status": 0,"categoria": {"nome":"Música", "url": "music", "_id": ObjectId("5ed979f4474ed51eb3dbb26b")}},</v>
      </c>
      <c r="M87" t="s">
        <v>294</v>
      </c>
      <c r="N87" t="str">
        <f t="shared" si="2"/>
        <v>5ed981e2474ed51eb3dbb2dc</v>
      </c>
      <c r="AK87">
        <v>732</v>
      </c>
    </row>
    <row r="88" spans="1:37" x14ac:dyDescent="0.25">
      <c r="A88" t="s">
        <v>295</v>
      </c>
      <c r="B88" t="s">
        <v>296</v>
      </c>
      <c r="F88">
        <v>0</v>
      </c>
      <c r="G88" t="s">
        <v>42</v>
      </c>
      <c r="H88" t="str">
        <f>VLOOKUP(canais!G88,categorias!$C$2:$F$8,2,FALSE)</f>
        <v>music</v>
      </c>
      <c r="I88" t="str">
        <f>VLOOKUP(canais!G88,categorias!$C$2:$G$8,5,FALSE)</f>
        <v>ObjectId("5ed979f4474ed51eb3dbb26b")</v>
      </c>
      <c r="L88" t="str">
        <f t="shared" si="3"/>
        <v>{"nome": "Lulu Santos" ,"idYoutube": "UCJwX84TxnxhO-lAnIbLdoBw" ,"idFacebook": "" ,"idVimeo": "" ,"idTwitch": "" ,"status": 0,"categoria": {"nome":"Música", "url": "music", "_id": ObjectId("5ed979f4474ed51eb3dbb26b")}},</v>
      </c>
      <c r="M88" t="s">
        <v>295</v>
      </c>
      <c r="N88" t="str">
        <f t="shared" si="2"/>
        <v>5ed981e2474ed51eb3dbb2dd</v>
      </c>
      <c r="AK88">
        <v>733</v>
      </c>
    </row>
    <row r="89" spans="1:37" x14ac:dyDescent="0.25">
      <c r="A89" t="s">
        <v>297</v>
      </c>
      <c r="B89" t="s">
        <v>298</v>
      </c>
      <c r="F89">
        <v>0</v>
      </c>
      <c r="G89" t="s">
        <v>42</v>
      </c>
      <c r="H89" t="str">
        <f>VLOOKUP(canais!G89,categorias!$C$2:$F$8,2,FALSE)</f>
        <v>music</v>
      </c>
      <c r="I89" t="str">
        <f>VLOOKUP(canais!G89,categorias!$C$2:$G$8,5,FALSE)</f>
        <v>ObjectId("5ed979f4474ed51eb3dbb26b")</v>
      </c>
      <c r="L89" t="str">
        <f t="shared" si="3"/>
        <v>{"nome": "Kevin O Chris" ,"idYoutube": "UCCx90zE99aHD2NCKXoCmmag" ,"idFacebook": "" ,"idVimeo": "" ,"idTwitch": "" ,"status": 0,"categoria": {"nome":"Música", "url": "music", "_id": ObjectId("5ed979f4474ed51eb3dbb26b")}},</v>
      </c>
      <c r="M89" t="s">
        <v>297</v>
      </c>
      <c r="N89" t="str">
        <f t="shared" si="2"/>
        <v>5ed981e2474ed51eb3dbb2de</v>
      </c>
      <c r="AK89">
        <v>734</v>
      </c>
    </row>
    <row r="90" spans="1:37" x14ac:dyDescent="0.25">
      <c r="A90" t="s">
        <v>299</v>
      </c>
      <c r="F90">
        <v>0</v>
      </c>
      <c r="G90" t="s">
        <v>42</v>
      </c>
      <c r="H90" t="str">
        <f>VLOOKUP(canais!G90,categorias!$C$2:$F$8,2,FALSE)</f>
        <v>music</v>
      </c>
      <c r="I90" t="str">
        <f>VLOOKUP(canais!G90,categorias!$C$2:$G$8,5,FALSE)</f>
        <v>ObjectId("5ed979f4474ed51eb3dbb26b")</v>
      </c>
      <c r="L90" t="str">
        <f t="shared" si="3"/>
        <v>{"nome": "Festival Samba Live" ,"idYoutube": "" ,"idFacebook": "" ,"idVimeo": "" ,"idTwitch": "" ,"status": 0,"categoria": {"nome":"Música", "url": "music", "_id": ObjectId("5ed979f4474ed51eb3dbb26b")}},</v>
      </c>
      <c r="M90" t="s">
        <v>299</v>
      </c>
      <c r="N90" t="str">
        <f t="shared" si="2"/>
        <v>5ed981e2474ed51eb3dbb2df</v>
      </c>
      <c r="AK90">
        <v>735</v>
      </c>
    </row>
    <row r="91" spans="1:37" x14ac:dyDescent="0.25">
      <c r="A91" t="s">
        <v>300</v>
      </c>
      <c r="B91" t="s">
        <v>301</v>
      </c>
      <c r="F91">
        <v>0</v>
      </c>
      <c r="G91" t="s">
        <v>42</v>
      </c>
      <c r="H91" t="str">
        <f>VLOOKUP(canais!G91,categorias!$C$2:$F$8,2,FALSE)</f>
        <v>music</v>
      </c>
      <c r="I91" t="str">
        <f>VLOOKUP(canais!G91,categorias!$C$2:$G$8,5,FALSE)</f>
        <v>ObjectId("5ed979f4474ed51eb3dbb26b")</v>
      </c>
      <c r="L91" t="str">
        <f t="shared" si="3"/>
        <v>{"nome": "Dudu Nobre" ,"idYoutube": "UCyFMqFR0I27aKewoZAmUD7w" ,"idFacebook": "" ,"idVimeo": "" ,"idTwitch": "" ,"status": 0,"categoria": {"nome":"Música", "url": "music", "_id": ObjectId("5ed979f4474ed51eb3dbb26b")}},</v>
      </c>
      <c r="M91" t="s">
        <v>300</v>
      </c>
      <c r="N91" t="str">
        <f t="shared" si="2"/>
        <v>5ed981e2474ed51eb3dbb2e0</v>
      </c>
      <c r="AK91">
        <v>736</v>
      </c>
    </row>
    <row r="92" spans="1:37" x14ac:dyDescent="0.25">
      <c r="A92" t="s">
        <v>302</v>
      </c>
      <c r="B92" t="s">
        <v>303</v>
      </c>
      <c r="F92">
        <v>0</v>
      </c>
      <c r="G92" t="s">
        <v>42</v>
      </c>
      <c r="H92" t="str">
        <f>VLOOKUP(canais!G92,categorias!$C$2:$F$8,2,FALSE)</f>
        <v>music</v>
      </c>
      <c r="I92" t="str">
        <f>VLOOKUP(canais!G92,categorias!$C$2:$G$8,5,FALSE)</f>
        <v>ObjectId("5ed979f4474ed51eb3dbb26b")</v>
      </c>
      <c r="L92" t="str">
        <f t="shared" si="3"/>
        <v>{"nome": "Capital Inicial" ,"idYoutube": "UCWt6sVDhux5fyQmvl4c4tKw" ,"idFacebook": "" ,"idVimeo": "" ,"idTwitch": "" ,"status": 0,"categoria": {"nome":"Música", "url": "music", "_id": ObjectId("5ed979f4474ed51eb3dbb26b")}},</v>
      </c>
      <c r="M92" t="s">
        <v>302</v>
      </c>
      <c r="N92" t="str">
        <f t="shared" si="2"/>
        <v>5ed981e2474ed51eb3dbb2e1</v>
      </c>
      <c r="AK92">
        <v>737</v>
      </c>
    </row>
    <row r="93" spans="1:37" x14ac:dyDescent="0.25">
      <c r="A93" t="s">
        <v>304</v>
      </c>
      <c r="B93" t="s">
        <v>305</v>
      </c>
      <c r="F93">
        <v>0</v>
      </c>
      <c r="G93" t="s">
        <v>42</v>
      </c>
      <c r="H93" t="str">
        <f>VLOOKUP(canais!G93,categorias!$C$2:$F$8,2,FALSE)</f>
        <v>music</v>
      </c>
      <c r="I93" t="str">
        <f>VLOOKUP(canais!G93,categorias!$C$2:$G$8,5,FALSE)</f>
        <v>ObjectId("5ed979f4474ed51eb3dbb26b")</v>
      </c>
      <c r="L93" t="str">
        <f t="shared" si="3"/>
        <v>{"nome": "Wanessa Camargo" ,"idYoutube": "UCmYVJBJV1fQgbgbfD0_VAhg" ,"idFacebook": "" ,"idVimeo": "" ,"idTwitch": "" ,"status": 0,"categoria": {"nome":"Música", "url": "music", "_id": ObjectId("5ed979f4474ed51eb3dbb26b")}},</v>
      </c>
      <c r="M93" t="s">
        <v>304</v>
      </c>
      <c r="N93" t="str">
        <f t="shared" si="2"/>
        <v>5ed981e2474ed51eb3dbb2e2</v>
      </c>
      <c r="AK93">
        <v>738</v>
      </c>
    </row>
    <row r="94" spans="1:37" x14ac:dyDescent="0.25">
      <c r="A94" t="s">
        <v>306</v>
      </c>
      <c r="F94">
        <v>0</v>
      </c>
      <c r="G94" t="s">
        <v>42</v>
      </c>
      <c r="H94" t="str">
        <f>VLOOKUP(canais!G94,categorias!$C$2:$F$8,2,FALSE)</f>
        <v>music</v>
      </c>
      <c r="I94" t="str">
        <f>VLOOKUP(canais!G94,categorias!$C$2:$G$8,5,FALSE)</f>
        <v>ObjectId("5ed979f4474ed51eb3dbb26b")</v>
      </c>
      <c r="L94" t="str">
        <f t="shared" si="3"/>
        <v>{"nome": "Mara Lima" ,"idYoutube": "" ,"idFacebook": "" ,"idVimeo": "" ,"idTwitch": "" ,"status": 0,"categoria": {"nome":"Música", "url": "music", "_id": ObjectId("5ed979f4474ed51eb3dbb26b")}},</v>
      </c>
      <c r="M94" t="s">
        <v>306</v>
      </c>
      <c r="N94" t="str">
        <f t="shared" si="2"/>
        <v>5ed981e2474ed51eb3dbb2e3</v>
      </c>
      <c r="AK94">
        <v>739</v>
      </c>
    </row>
    <row r="95" spans="1:37" x14ac:dyDescent="0.25">
      <c r="A95" t="s">
        <v>307</v>
      </c>
      <c r="B95" t="s">
        <v>308</v>
      </c>
      <c r="F95">
        <v>0</v>
      </c>
      <c r="G95" t="s">
        <v>42</v>
      </c>
      <c r="H95" t="str">
        <f>VLOOKUP(canais!G95,categorias!$C$2:$F$8,2,FALSE)</f>
        <v>music</v>
      </c>
      <c r="I95" t="str">
        <f>VLOOKUP(canais!G95,categorias!$C$2:$G$8,5,FALSE)</f>
        <v>ObjectId("5ed979f4474ed51eb3dbb26b")</v>
      </c>
      <c r="L95" t="str">
        <f t="shared" si="3"/>
        <v>{"nome": "SPC" ,"idYoutube": "UCM2s2u28OvoauHYfE597YBg" ,"idFacebook": "" ,"idVimeo": "" ,"idTwitch": "" ,"status": 0,"categoria": {"nome":"Música", "url": "music", "_id": ObjectId("5ed979f4474ed51eb3dbb26b")}},</v>
      </c>
      <c r="M95" t="s">
        <v>307</v>
      </c>
      <c r="N95" t="str">
        <f t="shared" si="2"/>
        <v>5ed981e2474ed51eb3dbb2e4</v>
      </c>
      <c r="AK95">
        <v>740</v>
      </c>
    </row>
    <row r="96" spans="1:37" x14ac:dyDescent="0.25">
      <c r="A96" t="s">
        <v>309</v>
      </c>
      <c r="B96" t="s">
        <v>310</v>
      </c>
      <c r="F96">
        <v>0</v>
      </c>
      <c r="G96" t="s">
        <v>42</v>
      </c>
      <c r="H96" t="str">
        <f>VLOOKUP(canais!G96,categorias!$C$2:$F$8,2,FALSE)</f>
        <v>music</v>
      </c>
      <c r="I96" t="str">
        <f>VLOOKUP(canais!G96,categorias!$C$2:$G$8,5,FALSE)</f>
        <v>ObjectId("5ed979f4474ed51eb3dbb26b")</v>
      </c>
      <c r="L96" t="str">
        <f t="shared" si="3"/>
        <v>{"nome": "Luiza Possi" ,"idYoutube": "UC77OWfaS_khEC8sVAqGJYKA" ,"idFacebook": "" ,"idVimeo": "" ,"idTwitch": "" ,"status": 0,"categoria": {"nome":"Música", "url": "music", "_id": ObjectId("5ed979f4474ed51eb3dbb26b")}},</v>
      </c>
      <c r="M96" t="s">
        <v>309</v>
      </c>
      <c r="N96" t="str">
        <f t="shared" si="2"/>
        <v>5ed981e2474ed51eb3dbb2e5</v>
      </c>
      <c r="AK96">
        <v>741</v>
      </c>
    </row>
    <row r="97" spans="1:37" x14ac:dyDescent="0.25">
      <c r="A97" t="s">
        <v>311</v>
      </c>
      <c r="B97" t="s">
        <v>312</v>
      </c>
      <c r="F97">
        <v>0</v>
      </c>
      <c r="G97" t="s">
        <v>42</v>
      </c>
      <c r="H97" t="str">
        <f>VLOOKUP(canais!G97,categorias!$C$2:$F$8,2,FALSE)</f>
        <v>music</v>
      </c>
      <c r="I97" t="str">
        <f>VLOOKUP(canais!G97,categorias!$C$2:$G$8,5,FALSE)</f>
        <v>ObjectId("5ed979f4474ed51eb3dbb26b")</v>
      </c>
      <c r="L97" t="str">
        <f t="shared" si="3"/>
        <v>{"nome": "Naldo Benny" ,"idYoutube": "UCU6C_IiEVPO1dF5C9HXhYoQ" ,"idFacebook": "" ,"idVimeo": "" ,"idTwitch": "" ,"status": 0,"categoria": {"nome":"Música", "url": "music", "_id": ObjectId("5ed979f4474ed51eb3dbb26b")}},</v>
      </c>
      <c r="M97" t="s">
        <v>311</v>
      </c>
      <c r="N97" t="str">
        <f t="shared" si="2"/>
        <v>5ed981e2474ed51eb3dbb2e6</v>
      </c>
      <c r="AK97">
        <v>742</v>
      </c>
    </row>
    <row r="98" spans="1:37" x14ac:dyDescent="0.25">
      <c r="A98" t="s">
        <v>313</v>
      </c>
      <c r="B98" t="s">
        <v>314</v>
      </c>
      <c r="F98">
        <v>0</v>
      </c>
      <c r="G98" t="s">
        <v>42</v>
      </c>
      <c r="H98" t="str">
        <f>VLOOKUP(canais!G98,categorias!$C$2:$F$8,2,FALSE)</f>
        <v>music</v>
      </c>
      <c r="I98" t="str">
        <f>VLOOKUP(canais!G98,categorias!$C$2:$G$8,5,FALSE)</f>
        <v>ObjectId("5ed979f4474ed51eb3dbb26b")</v>
      </c>
      <c r="L98" t="str">
        <f t="shared" si="3"/>
        <v>{"nome": "Jota Quest" ,"idYoutube": "UCp6gxyU1Onf4uq2DFExLjEg" ,"idFacebook": "" ,"idVimeo": "" ,"idTwitch": "" ,"status": 0,"categoria": {"nome":"Música", "url": "music", "_id": ObjectId("5ed979f4474ed51eb3dbb26b")}},</v>
      </c>
      <c r="M98" t="s">
        <v>313</v>
      </c>
      <c r="N98" t="str">
        <f t="shared" si="2"/>
        <v>5ed981e2474ed51eb3dbb2e7</v>
      </c>
      <c r="AK98">
        <v>743</v>
      </c>
    </row>
    <row r="99" spans="1:37" x14ac:dyDescent="0.25">
      <c r="A99" t="s">
        <v>315</v>
      </c>
      <c r="B99" t="s">
        <v>316</v>
      </c>
      <c r="F99">
        <v>0</v>
      </c>
      <c r="G99" t="s">
        <v>42</v>
      </c>
      <c r="H99" t="str">
        <f>VLOOKUP(canais!G99,categorias!$C$2:$F$8,2,FALSE)</f>
        <v>music</v>
      </c>
      <c r="I99" t="str">
        <f>VLOOKUP(canais!G99,categorias!$C$2:$G$8,5,FALSE)</f>
        <v>ObjectId("5ed979f4474ed51eb3dbb26b")</v>
      </c>
      <c r="L99" t="str">
        <f t="shared" si="3"/>
        <v>{"nome": "Fiduma e Jeca" ,"idYoutube": "UCj71TsPQHcpx07wf_zwKZCA" ,"idFacebook": "" ,"idVimeo": "" ,"idTwitch": "" ,"status": 0,"categoria": {"nome":"Música", "url": "music", "_id": ObjectId("5ed979f4474ed51eb3dbb26b")}},</v>
      </c>
      <c r="M99" t="s">
        <v>315</v>
      </c>
      <c r="N99" t="str">
        <f t="shared" si="2"/>
        <v>5ed981e2474ed51eb3dbb2e8</v>
      </c>
      <c r="AK99">
        <v>744</v>
      </c>
    </row>
    <row r="100" spans="1:37" x14ac:dyDescent="0.25">
      <c r="A100" t="s">
        <v>317</v>
      </c>
      <c r="B100" t="s">
        <v>318</v>
      </c>
      <c r="F100">
        <v>0</v>
      </c>
      <c r="G100" t="s">
        <v>42</v>
      </c>
      <c r="H100" t="str">
        <f>VLOOKUP(canais!G100,categorias!$C$2:$F$8,2,FALSE)</f>
        <v>music</v>
      </c>
      <c r="I100" t="str">
        <f>VLOOKUP(canais!G100,categorias!$C$2:$G$8,5,FALSE)</f>
        <v>ObjectId("5ed979f4474ed51eb3dbb26b")</v>
      </c>
      <c r="L100" t="str">
        <f t="shared" si="3"/>
        <v>{"nome": "Filhos de Jorge" ,"idYoutube": "UCXt-skrqDfv8L8EZ1k-iFDA" ,"idFacebook": "" ,"idVimeo": "" ,"idTwitch": "" ,"status": 0,"categoria": {"nome":"Música", "url": "music", "_id": ObjectId("5ed979f4474ed51eb3dbb26b")}},</v>
      </c>
      <c r="M100" t="s">
        <v>317</v>
      </c>
      <c r="N100" t="str">
        <f t="shared" si="2"/>
        <v>5ed981e2474ed51eb3dbb2e9</v>
      </c>
      <c r="AK100">
        <v>745</v>
      </c>
    </row>
    <row r="101" spans="1:37" x14ac:dyDescent="0.25">
      <c r="A101" t="s">
        <v>319</v>
      </c>
      <c r="B101" t="s">
        <v>320</v>
      </c>
      <c r="F101">
        <v>0</v>
      </c>
      <c r="G101" t="s">
        <v>42</v>
      </c>
      <c r="H101" t="str">
        <f>VLOOKUP(canais!G101,categorias!$C$2:$F$8,2,FALSE)</f>
        <v>music</v>
      </c>
      <c r="I101" t="str">
        <f>VLOOKUP(canais!G101,categorias!$C$2:$G$8,5,FALSE)</f>
        <v>ObjectId("5ed979f4474ed51eb3dbb26b")</v>
      </c>
      <c r="L101" t="str">
        <f t="shared" si="3"/>
        <v>{"nome": "Murilo Huff" ,"idYoutube": "UCMZKcLkNw1AMgfusg3Mjutw" ,"idFacebook": "" ,"idVimeo": "" ,"idTwitch": "" ,"status": 0,"categoria": {"nome":"Música", "url": "music", "_id": ObjectId("5ed979f4474ed51eb3dbb26b")}},</v>
      </c>
      <c r="M101" t="s">
        <v>319</v>
      </c>
      <c r="N101" t="str">
        <f t="shared" si="2"/>
        <v>5ed981e2474ed51eb3dbb2ea</v>
      </c>
      <c r="AK101">
        <v>746</v>
      </c>
    </row>
    <row r="102" spans="1:37" x14ac:dyDescent="0.25">
      <c r="A102" t="s">
        <v>321</v>
      </c>
      <c r="B102" t="s">
        <v>322</v>
      </c>
      <c r="F102">
        <v>0</v>
      </c>
      <c r="G102" t="s">
        <v>42</v>
      </c>
      <c r="H102" t="str">
        <f>VLOOKUP(canais!G102,categorias!$C$2:$F$8,2,FALSE)</f>
        <v>music</v>
      </c>
      <c r="I102" t="str">
        <f>VLOOKUP(canais!G102,categorias!$C$2:$G$8,5,FALSE)</f>
        <v>ObjectId("5ed979f4474ed51eb3dbb26b")</v>
      </c>
      <c r="L102" t="str">
        <f t="shared" si="3"/>
        <v>{"nome": "André Valadão" ,"idYoutube": "UCNNy0H6nBf9MNu889VvsCUw" ,"idFacebook": "" ,"idVimeo": "" ,"idTwitch": "" ,"status": 0,"categoria": {"nome":"Música", "url": "music", "_id": ObjectId("5ed979f4474ed51eb3dbb26b")}},</v>
      </c>
      <c r="M102" t="s">
        <v>321</v>
      </c>
      <c r="N102" t="str">
        <f t="shared" si="2"/>
        <v>5ed981e2474ed51eb3dbb2eb</v>
      </c>
      <c r="AK102">
        <v>747</v>
      </c>
    </row>
    <row r="103" spans="1:37" x14ac:dyDescent="0.25">
      <c r="A103" t="s">
        <v>323</v>
      </c>
      <c r="B103" t="s">
        <v>324</v>
      </c>
      <c r="F103">
        <v>0</v>
      </c>
      <c r="G103" t="s">
        <v>42</v>
      </c>
      <c r="H103" t="str">
        <f>VLOOKUP(canais!G103,categorias!$C$2:$F$8,2,FALSE)</f>
        <v>music</v>
      </c>
      <c r="I103" t="str">
        <f>VLOOKUP(canais!G103,categorias!$C$2:$G$8,5,FALSE)</f>
        <v>ObjectId("5ed979f4474ed51eb3dbb26b")</v>
      </c>
      <c r="L103" t="str">
        <f t="shared" si="3"/>
        <v>{"nome": "Priscilla Alcântara" ,"idYoutube": "UCTMmGaE4OQDJSlLT3EQrESQ" ,"idFacebook": "" ,"idVimeo": "" ,"idTwitch": "" ,"status": 0,"categoria": {"nome":"Música", "url": "music", "_id": ObjectId("5ed979f4474ed51eb3dbb26b")}},</v>
      </c>
      <c r="M103" t="s">
        <v>323</v>
      </c>
      <c r="N103" t="str">
        <f t="shared" si="2"/>
        <v>5ed981e2474ed51eb3dbb2ec</v>
      </c>
      <c r="AK103">
        <v>748</v>
      </c>
    </row>
    <row r="104" spans="1:37" x14ac:dyDescent="0.25">
      <c r="A104" t="s">
        <v>325</v>
      </c>
      <c r="B104" t="s">
        <v>326</v>
      </c>
      <c r="F104">
        <v>0</v>
      </c>
      <c r="G104" t="s">
        <v>42</v>
      </c>
      <c r="H104" t="str">
        <f>VLOOKUP(canais!G104,categorias!$C$2:$F$8,2,FALSE)</f>
        <v>music</v>
      </c>
      <c r="I104" t="str">
        <f>VLOOKUP(canais!G104,categorias!$C$2:$G$8,5,FALSE)</f>
        <v>ObjectId("5ed979f4474ed51eb3dbb26b")</v>
      </c>
      <c r="L104" t="str">
        <f t="shared" si="3"/>
        <v>{"nome": "Alok" ,"idYoutube": "UCQlaArsZfebRbb70iXm6usg" ,"idFacebook": "" ,"idVimeo": "" ,"idTwitch": "" ,"status": 0,"categoria": {"nome":"Música", "url": "music", "_id": ObjectId("5ed979f4474ed51eb3dbb26b")}},</v>
      </c>
      <c r="M104" t="s">
        <v>325</v>
      </c>
      <c r="N104" t="str">
        <f t="shared" si="2"/>
        <v>5ed981e2474ed51eb3dbb2ed</v>
      </c>
      <c r="AK104">
        <v>749</v>
      </c>
    </row>
    <row r="105" spans="1:37" x14ac:dyDescent="0.25">
      <c r="A105" t="s">
        <v>327</v>
      </c>
      <c r="B105" t="s">
        <v>328</v>
      </c>
      <c r="F105">
        <v>0</v>
      </c>
      <c r="G105" t="s">
        <v>42</v>
      </c>
      <c r="H105" t="str">
        <f>VLOOKUP(canais!G105,categorias!$C$2:$F$8,2,FALSE)</f>
        <v>music</v>
      </c>
      <c r="I105" t="str">
        <f>VLOOKUP(canais!G105,categorias!$C$2:$G$8,5,FALSE)</f>
        <v>ObjectId("5ed979f4474ed51eb3dbb26b")</v>
      </c>
      <c r="L105" t="str">
        <f t="shared" si="3"/>
        <v>{"nome": "Vintage Culture" ,"idYoutube": "UC4N1snt2b0d83vOkvaWP6mg" ,"idFacebook": "" ,"idVimeo": "" ,"idTwitch": "" ,"status": 0,"categoria": {"nome":"Música", "url": "music", "_id": ObjectId("5ed979f4474ed51eb3dbb26b")}},</v>
      </c>
      <c r="M105" t="s">
        <v>327</v>
      </c>
      <c r="N105" t="str">
        <f t="shared" si="2"/>
        <v>5ed981e2474ed51eb3dbb2ee</v>
      </c>
      <c r="AK105">
        <v>750</v>
      </c>
    </row>
    <row r="106" spans="1:37" x14ac:dyDescent="0.25">
      <c r="A106" t="s">
        <v>329</v>
      </c>
      <c r="B106" t="s">
        <v>330</v>
      </c>
      <c r="F106">
        <v>0</v>
      </c>
      <c r="G106" t="s">
        <v>42</v>
      </c>
      <c r="H106" t="str">
        <f>VLOOKUP(canais!G106,categorias!$C$2:$F$8,2,FALSE)</f>
        <v>music</v>
      </c>
      <c r="I106" t="str">
        <f>VLOOKUP(canais!G106,categorias!$C$2:$G$8,5,FALSE)</f>
        <v>ObjectId("5ed979f4474ed51eb3dbb26b")</v>
      </c>
      <c r="L106" t="str">
        <f t="shared" si="3"/>
        <v>{"nome": "Frank Aguiar" ,"idYoutube": "UC3aRbRhtWoFR6SOH83cC7rA" ,"idFacebook": "" ,"idVimeo": "" ,"idTwitch": "" ,"status": 0,"categoria": {"nome":"Música", "url": "music", "_id": ObjectId("5ed979f4474ed51eb3dbb26b")}},</v>
      </c>
      <c r="M106" t="s">
        <v>329</v>
      </c>
      <c r="N106" t="str">
        <f t="shared" si="2"/>
        <v>5ed981e2474ed51eb3dbb2ef</v>
      </c>
      <c r="AK106">
        <v>751</v>
      </c>
    </row>
    <row r="107" spans="1:37" x14ac:dyDescent="0.25">
      <c r="A107" t="s">
        <v>331</v>
      </c>
      <c r="B107" t="s">
        <v>332</v>
      </c>
      <c r="F107">
        <v>0</v>
      </c>
      <c r="G107" t="s">
        <v>42</v>
      </c>
      <c r="H107" t="str">
        <f>VLOOKUP(canais!G107,categorias!$C$2:$F$8,2,FALSE)</f>
        <v>music</v>
      </c>
      <c r="I107" t="str">
        <f>VLOOKUP(canais!G107,categorias!$C$2:$G$8,5,FALSE)</f>
        <v>ObjectId("5ed979f4474ed51eb3dbb26b")</v>
      </c>
      <c r="L107" t="str">
        <f t="shared" si="3"/>
        <v>{"nome": "João Fellipe e Rafael" ,"idYoutube": "UCcPUoM3SqgKFm5i6nIwM0vw" ,"idFacebook": "" ,"idVimeo": "" ,"idTwitch": "" ,"status": 0,"categoria": {"nome":"Música", "url": "music", "_id": ObjectId("5ed979f4474ed51eb3dbb26b")}},</v>
      </c>
      <c r="M107" t="s">
        <v>331</v>
      </c>
      <c r="N107" t="str">
        <f t="shared" si="2"/>
        <v>5ed981e2474ed51eb3dbb2f0</v>
      </c>
      <c r="AK107">
        <v>752</v>
      </c>
    </row>
    <row r="108" spans="1:37" x14ac:dyDescent="0.25">
      <c r="A108" t="s">
        <v>333</v>
      </c>
      <c r="B108" t="s">
        <v>334</v>
      </c>
      <c r="F108">
        <v>0</v>
      </c>
      <c r="G108" t="s">
        <v>42</v>
      </c>
      <c r="H108" t="str">
        <f>VLOOKUP(canais!G108,categorias!$C$2:$F$8,2,FALSE)</f>
        <v>music</v>
      </c>
      <c r="I108" t="str">
        <f>VLOOKUP(canais!G108,categorias!$C$2:$G$8,5,FALSE)</f>
        <v>ObjectId("5ed979f4474ed51eb3dbb26b")</v>
      </c>
      <c r="L108" t="str">
        <f t="shared" si="3"/>
        <v>{"nome": "Tierry" ,"idYoutube": "UCPdHWqkyXG7JBcsOv0sT6Bg" ,"idFacebook": "" ,"idVimeo": "" ,"idTwitch": "" ,"status": 0,"categoria": {"nome":"Música", "url": "music", "_id": ObjectId("5ed979f4474ed51eb3dbb26b")}},</v>
      </c>
      <c r="M108" t="s">
        <v>333</v>
      </c>
      <c r="N108" t="str">
        <f t="shared" si="2"/>
        <v>5ed981e2474ed51eb3dbb2f1</v>
      </c>
      <c r="AK108">
        <v>753</v>
      </c>
    </row>
    <row r="109" spans="1:37" x14ac:dyDescent="0.25">
      <c r="A109" t="s">
        <v>335</v>
      </c>
      <c r="B109" t="s">
        <v>336</v>
      </c>
      <c r="F109">
        <v>0</v>
      </c>
      <c r="G109" t="s">
        <v>42</v>
      </c>
      <c r="H109" t="str">
        <f>VLOOKUP(canais!G109,categorias!$C$2:$F$8,2,FALSE)</f>
        <v>music</v>
      </c>
      <c r="I109" t="str">
        <f>VLOOKUP(canais!G109,categorias!$C$2:$G$8,5,FALSE)</f>
        <v>ObjectId("5ed979f4474ed51eb3dbb26b")</v>
      </c>
      <c r="L109" t="str">
        <f t="shared" si="3"/>
        <v>{"nome": "Alceu Valença" ,"idYoutube": "UCfgJsv_g8HEsBZ2c3onYPxg" ,"idFacebook": "" ,"idVimeo": "" ,"idTwitch": "" ,"status": 0,"categoria": {"nome":"Música", "url": "music", "_id": ObjectId("5ed979f4474ed51eb3dbb26b")}},</v>
      </c>
      <c r="M109" t="s">
        <v>335</v>
      </c>
      <c r="N109" t="str">
        <f t="shared" si="2"/>
        <v>5ed981e2474ed51eb3dbb2f2</v>
      </c>
      <c r="AK109">
        <v>754</v>
      </c>
    </row>
    <row r="110" spans="1:37" x14ac:dyDescent="0.25">
      <c r="A110" t="s">
        <v>337</v>
      </c>
      <c r="B110" t="s">
        <v>338</v>
      </c>
      <c r="F110">
        <v>0</v>
      </c>
      <c r="G110" t="s">
        <v>42</v>
      </c>
      <c r="H110" t="str">
        <f>VLOOKUP(canais!G110,categorias!$C$2:$F$8,2,FALSE)</f>
        <v>music</v>
      </c>
      <c r="I110" t="str">
        <f>VLOOKUP(canais!G110,categorias!$C$2:$G$8,5,FALSE)</f>
        <v>ObjectId("5ed979f4474ed51eb3dbb26b")</v>
      </c>
      <c r="L110" t="str">
        <f t="shared" si="3"/>
        <v>{"nome": "Lagum" ,"idYoutube": "UC5s8xoNsOtTXPDafVH3hkjw" ,"idFacebook": "" ,"idVimeo": "" ,"idTwitch": "" ,"status": 0,"categoria": {"nome":"Música", "url": "music", "_id": ObjectId("5ed979f4474ed51eb3dbb26b")}},</v>
      </c>
      <c r="M110" t="s">
        <v>337</v>
      </c>
      <c r="N110" t="str">
        <f t="shared" si="2"/>
        <v>5ed981e2474ed51eb3dbb2f3</v>
      </c>
      <c r="AK110">
        <v>755</v>
      </c>
    </row>
    <row r="111" spans="1:37" x14ac:dyDescent="0.25">
      <c r="A111" t="s">
        <v>339</v>
      </c>
      <c r="B111" t="s">
        <v>340</v>
      </c>
      <c r="F111">
        <v>0</v>
      </c>
      <c r="G111" t="s">
        <v>42</v>
      </c>
      <c r="H111" t="str">
        <f>VLOOKUP(canais!G111,categorias!$C$2:$F$8,2,FALSE)</f>
        <v>music</v>
      </c>
      <c r="I111" t="str">
        <f>VLOOKUP(canais!G111,categorias!$C$2:$G$8,5,FALSE)</f>
        <v>ObjectId("5ed979f4474ed51eb3dbb26b")</v>
      </c>
      <c r="L111" t="str">
        <f t="shared" si="3"/>
        <v>{"nome": "Pedrada At Home" ,"idYoutube": "UCf2v8oBceknxu65IkNWil1w" ,"idFacebook": "" ,"idVimeo": "" ,"idTwitch": "" ,"status": 0,"categoria": {"nome":"Música", "url": "music", "_id": ObjectId("5ed979f4474ed51eb3dbb26b")}},</v>
      </c>
      <c r="M111" t="s">
        <v>339</v>
      </c>
      <c r="N111" t="str">
        <f t="shared" si="2"/>
        <v>5ed981e2474ed51eb3dbb2f4</v>
      </c>
      <c r="AK111">
        <v>756</v>
      </c>
    </row>
    <row r="112" spans="1:37" x14ac:dyDescent="0.25">
      <c r="A112" t="s">
        <v>341</v>
      </c>
      <c r="B112" t="s">
        <v>342</v>
      </c>
      <c r="F112">
        <v>0</v>
      </c>
      <c r="G112" t="s">
        <v>42</v>
      </c>
      <c r="H112" t="str">
        <f>VLOOKUP(canais!G112,categorias!$C$2:$F$8,2,FALSE)</f>
        <v>music</v>
      </c>
      <c r="I112" t="str">
        <f>VLOOKUP(canais!G112,categorias!$C$2:$G$8,5,FALSE)</f>
        <v>ObjectId("5ed979f4474ed51eb3dbb26b")</v>
      </c>
      <c r="L112" t="str">
        <f t="shared" si="3"/>
        <v>{"nome": "Hungria" ,"idYoutube": "UCAI8SmRbXgSpP8Zo3xZbxzQ" ,"idFacebook": "" ,"idVimeo": "" ,"idTwitch": "" ,"status": 0,"categoria": {"nome":"Música", "url": "music", "_id": ObjectId("5ed979f4474ed51eb3dbb26b")}},</v>
      </c>
      <c r="M112" t="s">
        <v>341</v>
      </c>
      <c r="N112" t="str">
        <f t="shared" si="2"/>
        <v>5ed981e2474ed51eb3dbb2f5</v>
      </c>
      <c r="AK112">
        <v>757</v>
      </c>
    </row>
    <row r="113" spans="1:37" x14ac:dyDescent="0.25">
      <c r="A113" t="s">
        <v>343</v>
      </c>
      <c r="B113" t="s">
        <v>344</v>
      </c>
      <c r="F113">
        <v>0</v>
      </c>
      <c r="G113" t="s">
        <v>42</v>
      </c>
      <c r="H113" t="str">
        <f>VLOOKUP(canais!G113,categorias!$C$2:$F$8,2,FALSE)</f>
        <v>music</v>
      </c>
      <c r="I113" t="str">
        <f>VLOOKUP(canais!G113,categorias!$C$2:$G$8,5,FALSE)</f>
        <v>ObjectId("5ed979f4474ed51eb3dbb26b")</v>
      </c>
      <c r="L113" t="str">
        <f t="shared" si="3"/>
        <v>{"nome": "Batista Lima" ,"idYoutube": "UCzHEab3k7z679IELvxCaCXg" ,"idFacebook": "" ,"idVimeo": "" ,"idTwitch": "" ,"status": 0,"categoria": {"nome":"Música", "url": "music", "_id": ObjectId("5ed979f4474ed51eb3dbb26b")}},</v>
      </c>
      <c r="M113" t="s">
        <v>343</v>
      </c>
      <c r="N113" t="str">
        <f t="shared" si="2"/>
        <v>5ed981e2474ed51eb3dbb2f6</v>
      </c>
      <c r="AK113">
        <v>758</v>
      </c>
    </row>
    <row r="114" spans="1:37" x14ac:dyDescent="0.25">
      <c r="A114" t="s">
        <v>345</v>
      </c>
      <c r="B114" t="s">
        <v>346</v>
      </c>
      <c r="F114">
        <v>0</v>
      </c>
      <c r="G114" t="s">
        <v>42</v>
      </c>
      <c r="H114" t="str">
        <f>VLOOKUP(canais!G114,categorias!$C$2:$F$8,2,FALSE)</f>
        <v>music</v>
      </c>
      <c r="I114" t="str">
        <f>VLOOKUP(canais!G114,categorias!$C$2:$G$8,5,FALSE)</f>
        <v>ObjectId("5ed979f4474ed51eb3dbb26b")</v>
      </c>
      <c r="L114" t="str">
        <f t="shared" si="3"/>
        <v>{"nome": "Os Travessos" ,"idYoutube": "UCkcYkoTe8TY1Yb-t9yr3Ttg" ,"idFacebook": "" ,"idVimeo": "" ,"idTwitch": "" ,"status": 0,"categoria": {"nome":"Música", "url": "music", "_id": ObjectId("5ed979f4474ed51eb3dbb26b")}},</v>
      </c>
      <c r="M114" t="s">
        <v>345</v>
      </c>
      <c r="N114" t="str">
        <f t="shared" si="2"/>
        <v>5ed981e2474ed51eb3dbb2f7</v>
      </c>
      <c r="AK114">
        <v>759</v>
      </c>
    </row>
    <row r="115" spans="1:37" x14ac:dyDescent="0.25">
      <c r="A115" t="s">
        <v>347</v>
      </c>
      <c r="B115" t="s">
        <v>348</v>
      </c>
      <c r="F115">
        <v>0</v>
      </c>
      <c r="G115" t="s">
        <v>42</v>
      </c>
      <c r="H115" t="str">
        <f>VLOOKUP(canais!G115,categorias!$C$2:$F$8,2,FALSE)</f>
        <v>music</v>
      </c>
      <c r="I115" t="str">
        <f>VLOOKUP(canais!G115,categorias!$C$2:$G$8,5,FALSE)</f>
        <v>ObjectId("5ed979f4474ed51eb3dbb26b")</v>
      </c>
      <c r="L115" t="str">
        <f t="shared" si="3"/>
        <v>{"nome": "Vitinho" ,"idYoutube": "UC_CHiowNd3mQ6LjhGLyazoA" ,"idFacebook": "" ,"idVimeo": "" ,"idTwitch": "" ,"status": 0,"categoria": {"nome":"Música", "url": "music", "_id": ObjectId("5ed979f4474ed51eb3dbb26b")}},</v>
      </c>
      <c r="M115" t="s">
        <v>347</v>
      </c>
      <c r="N115" t="str">
        <f t="shared" si="2"/>
        <v>5ed981e2474ed51eb3dbb2f8</v>
      </c>
      <c r="AK115">
        <v>760</v>
      </c>
    </row>
    <row r="116" spans="1:37" x14ac:dyDescent="0.25">
      <c r="A116" t="s">
        <v>349</v>
      </c>
      <c r="B116" t="s">
        <v>350</v>
      </c>
      <c r="F116">
        <v>0</v>
      </c>
      <c r="G116" t="s">
        <v>42</v>
      </c>
      <c r="H116" t="str">
        <f>VLOOKUP(canais!G116,categorias!$C$2:$F$8,2,FALSE)</f>
        <v>music</v>
      </c>
      <c r="I116" t="str">
        <f>VLOOKUP(canais!G116,categorias!$C$2:$G$8,5,FALSE)</f>
        <v>ObjectId("5ed979f4474ed51eb3dbb26b")</v>
      </c>
      <c r="L116" t="str">
        <f t="shared" si="3"/>
        <v>{"nome": "Di Paullo e Paulino" ,"idYoutube": "UCzj5Cj6TwmhlNgEKVe0lXZA" ,"idFacebook": "" ,"idVimeo": "" ,"idTwitch": "" ,"status": 0,"categoria": {"nome":"Música", "url": "music", "_id": ObjectId("5ed979f4474ed51eb3dbb26b")}},</v>
      </c>
      <c r="M116" t="s">
        <v>349</v>
      </c>
      <c r="N116" t="str">
        <f t="shared" si="2"/>
        <v>5ed981e2474ed51eb3dbb2f9</v>
      </c>
      <c r="AK116">
        <v>761</v>
      </c>
    </row>
    <row r="117" spans="1:37" x14ac:dyDescent="0.25">
      <c r="A117" t="s">
        <v>351</v>
      </c>
      <c r="B117" t="s">
        <v>352</v>
      </c>
      <c r="F117">
        <v>0</v>
      </c>
      <c r="G117" t="s">
        <v>42</v>
      </c>
      <c r="H117" t="str">
        <f>VLOOKUP(canais!G117,categorias!$C$2:$F$8,2,FALSE)</f>
        <v>music</v>
      </c>
      <c r="I117" t="str">
        <f>VLOOKUP(canais!G117,categorias!$C$2:$G$8,5,FALSE)</f>
        <v>ObjectId("5ed979f4474ed51eb3dbb26b")</v>
      </c>
      <c r="L117" t="str">
        <f t="shared" si="3"/>
        <v>{"nome": "Péricles" ,"idYoutube": "UCOUqW2QqiOFK9fXA5cAOENA" ,"idFacebook": "" ,"idVimeo": "" ,"idTwitch": "" ,"status": 0,"categoria": {"nome":"Música", "url": "music", "_id": ObjectId("5ed979f4474ed51eb3dbb26b")}},</v>
      </c>
      <c r="M117" t="s">
        <v>351</v>
      </c>
      <c r="N117" t="str">
        <f t="shared" si="2"/>
        <v>5ed981e2474ed51eb3dbb2fa</v>
      </c>
      <c r="AK117">
        <v>762</v>
      </c>
    </row>
    <row r="118" spans="1:37" x14ac:dyDescent="0.25">
      <c r="A118" t="s">
        <v>353</v>
      </c>
      <c r="B118" t="s">
        <v>354</v>
      </c>
      <c r="F118">
        <v>0</v>
      </c>
      <c r="G118" t="s">
        <v>42</v>
      </c>
      <c r="H118" t="str">
        <f>VLOOKUP(canais!G118,categorias!$C$2:$F$8,2,FALSE)</f>
        <v>music</v>
      </c>
      <c r="I118" t="str">
        <f>VLOOKUP(canais!G118,categorias!$C$2:$G$8,5,FALSE)</f>
        <v>ObjectId("5ed979f4474ed51eb3dbb26b")</v>
      </c>
      <c r="L118" t="str">
        <f t="shared" si="3"/>
        <v>{"nome": "Aline Barros" ,"idYoutube": "UCK_FvuzJN7rP4k2Ppwnvj5g" ,"idFacebook": "" ,"idVimeo": "" ,"idTwitch": "" ,"status": 0,"categoria": {"nome":"Música", "url": "music", "_id": ObjectId("5ed979f4474ed51eb3dbb26b")}},</v>
      </c>
      <c r="M118" t="s">
        <v>353</v>
      </c>
      <c r="N118" t="str">
        <f t="shared" si="2"/>
        <v>5ed981e2474ed51eb3dbb2fb</v>
      </c>
      <c r="AK118">
        <v>763</v>
      </c>
    </row>
    <row r="119" spans="1:37" x14ac:dyDescent="0.25">
      <c r="A119" t="s">
        <v>355</v>
      </c>
      <c r="B119" t="s">
        <v>356</v>
      </c>
      <c r="F119">
        <v>0</v>
      </c>
      <c r="G119" t="s">
        <v>42</v>
      </c>
      <c r="H119" t="str">
        <f>VLOOKUP(canais!G119,categorias!$C$2:$F$8,2,FALSE)</f>
        <v>music</v>
      </c>
      <c r="I119" t="str">
        <f>VLOOKUP(canais!G119,categorias!$C$2:$G$8,5,FALSE)</f>
        <v>ObjectId("5ed979f4474ed51eb3dbb26b")</v>
      </c>
      <c r="L119" t="str">
        <f t="shared" si="3"/>
        <v>{"nome": "Roberta Miranda" ,"idYoutube": "UCIaO7yvRbgBlx3JyLRRrtGA" ,"idFacebook": "" ,"idVimeo": "" ,"idTwitch": "" ,"status": 0,"categoria": {"nome":"Música", "url": "music", "_id": ObjectId("5ed979f4474ed51eb3dbb26b")}},</v>
      </c>
      <c r="M119" t="s">
        <v>355</v>
      </c>
      <c r="N119" t="str">
        <f t="shared" si="2"/>
        <v>5ed981e2474ed51eb3dbb2fc</v>
      </c>
      <c r="AK119">
        <v>764</v>
      </c>
    </row>
    <row r="120" spans="1:37" x14ac:dyDescent="0.25">
      <c r="A120" t="s">
        <v>357</v>
      </c>
      <c r="B120" t="s">
        <v>358</v>
      </c>
      <c r="F120">
        <v>0</v>
      </c>
      <c r="G120" t="s">
        <v>42</v>
      </c>
      <c r="H120" t="str">
        <f>VLOOKUP(canais!G120,categorias!$C$2:$F$8,2,FALSE)</f>
        <v>music</v>
      </c>
      <c r="I120" t="str">
        <f>VLOOKUP(canais!G120,categorias!$C$2:$G$8,5,FALSE)</f>
        <v>ObjectId("5ed979f4474ed51eb3dbb26b")</v>
      </c>
      <c r="L120" t="str">
        <f t="shared" si="3"/>
        <v>{"nome": "Billy SP" ,"idYoutube": "UC-QtjiJJdwBiOKgkf9hIVSQ" ,"idFacebook": "" ,"idVimeo": "" ,"idTwitch": "" ,"status": 0,"categoria": {"nome":"Música", "url": "music", "_id": ObjectId("5ed979f4474ed51eb3dbb26b")}},</v>
      </c>
      <c r="M120" t="s">
        <v>357</v>
      </c>
      <c r="N120" t="str">
        <f t="shared" si="2"/>
        <v>5ed981e2474ed51eb3dbb2fd</v>
      </c>
      <c r="AK120">
        <v>765</v>
      </c>
    </row>
    <row r="121" spans="1:37" x14ac:dyDescent="0.25">
      <c r="A121" t="s">
        <v>359</v>
      </c>
      <c r="B121" t="s">
        <v>360</v>
      </c>
      <c r="F121">
        <v>0</v>
      </c>
      <c r="G121" t="s">
        <v>42</v>
      </c>
      <c r="H121" t="str">
        <f>VLOOKUP(canais!G121,categorias!$C$2:$F$8,2,FALSE)</f>
        <v>music</v>
      </c>
      <c r="I121" t="str">
        <f>VLOOKUP(canais!G121,categorias!$C$2:$G$8,5,FALSE)</f>
        <v>ObjectId("5ed979f4474ed51eb3dbb26b")</v>
      </c>
      <c r="L121" t="str">
        <f t="shared" si="3"/>
        <v>{"nome": "Banda Magnificos" ,"idYoutube": "UCOSTZL7J8WjEZGAtzQHtuEA" ,"idFacebook": "" ,"idVimeo": "" ,"idTwitch": "" ,"status": 0,"categoria": {"nome":"Música", "url": "music", "_id": ObjectId("5ed979f4474ed51eb3dbb26b")}},</v>
      </c>
      <c r="M121" t="s">
        <v>359</v>
      </c>
      <c r="N121" t="str">
        <f t="shared" si="2"/>
        <v>5ed981e2474ed51eb3dbb2fe</v>
      </c>
      <c r="AK121">
        <v>766</v>
      </c>
    </row>
    <row r="122" spans="1:37" x14ac:dyDescent="0.25">
      <c r="A122" t="s">
        <v>361</v>
      </c>
      <c r="B122" t="s">
        <v>362</v>
      </c>
      <c r="F122">
        <v>0</v>
      </c>
      <c r="G122" t="s">
        <v>42</v>
      </c>
      <c r="H122" t="str">
        <f>VLOOKUP(canais!G122,categorias!$C$2:$F$8,2,FALSE)</f>
        <v>music</v>
      </c>
      <c r="I122" t="str">
        <f>VLOOKUP(canais!G122,categorias!$C$2:$G$8,5,FALSE)</f>
        <v>ObjectId("5ed979f4474ed51eb3dbb26b")</v>
      </c>
      <c r="L122" t="str">
        <f t="shared" si="3"/>
        <v>{"nome": "Mastruz com Leite" ,"idYoutube": "UCM90FaSFuIXwj6-oZMrbNsA" ,"idFacebook": "" ,"idVimeo": "" ,"idTwitch": "" ,"status": 0,"categoria": {"nome":"Música", "url": "music", "_id": ObjectId("5ed979f4474ed51eb3dbb26b")}},</v>
      </c>
      <c r="M122" t="s">
        <v>361</v>
      </c>
      <c r="N122" t="str">
        <f t="shared" si="2"/>
        <v>5ed981e2474ed51eb3dbb2ff</v>
      </c>
      <c r="AK122">
        <v>767</v>
      </c>
    </row>
    <row r="123" spans="1:37" x14ac:dyDescent="0.25">
      <c r="A123" t="s">
        <v>363</v>
      </c>
      <c r="B123" t="s">
        <v>364</v>
      </c>
      <c r="F123">
        <v>0</v>
      </c>
      <c r="G123" t="s">
        <v>42</v>
      </c>
      <c r="H123" t="str">
        <f>VLOOKUP(canais!G123,categorias!$C$2:$F$8,2,FALSE)</f>
        <v>music</v>
      </c>
      <c r="I123" t="str">
        <f>VLOOKUP(canais!G123,categorias!$C$2:$G$8,5,FALSE)</f>
        <v>ObjectId("5ed979f4474ed51eb3dbb26b")</v>
      </c>
      <c r="L123" t="str">
        <f t="shared" si="3"/>
        <v>{"nome": "Zezo Potiguar" ,"idYoutube": "UCFRfWDGyzhLJAk0Lkbf2kDg" ,"idFacebook": "" ,"idVimeo": "" ,"idTwitch": "" ,"status": 0,"categoria": {"nome":"Música", "url": "music", "_id": ObjectId("5ed979f4474ed51eb3dbb26b")}},</v>
      </c>
      <c r="M123" t="s">
        <v>363</v>
      </c>
      <c r="N123" t="str">
        <f t="shared" si="2"/>
        <v>5ed981e2474ed51eb3dbb300</v>
      </c>
      <c r="AK123">
        <v>768</v>
      </c>
    </row>
    <row r="124" spans="1:37" x14ac:dyDescent="0.25">
      <c r="A124" t="s">
        <v>365</v>
      </c>
      <c r="B124" t="s">
        <v>366</v>
      </c>
      <c r="F124">
        <v>0</v>
      </c>
      <c r="G124" t="s">
        <v>42</v>
      </c>
      <c r="H124" t="str">
        <f>VLOOKUP(canais!G124,categorias!$C$2:$F$8,2,FALSE)</f>
        <v>music</v>
      </c>
      <c r="I124" t="str">
        <f>VLOOKUP(canais!G124,categorias!$C$2:$G$8,5,FALSE)</f>
        <v>ObjectId("5ed979f4474ed51eb3dbb26b")</v>
      </c>
      <c r="L124" t="str">
        <f t="shared" si="3"/>
        <v>{"nome": "Lauana Prado" ,"idYoutube": "UCk0M1_PCFtrIQWxGZsrWriw" ,"idFacebook": "" ,"idVimeo": "" ,"idTwitch": "" ,"status": 0,"categoria": {"nome":"Música", "url": "music", "_id": ObjectId("5ed979f4474ed51eb3dbb26b")}},</v>
      </c>
      <c r="M124" t="s">
        <v>365</v>
      </c>
      <c r="N124" t="str">
        <f t="shared" si="2"/>
        <v>5ed981e2474ed51eb3dbb301</v>
      </c>
      <c r="AK124">
        <v>769</v>
      </c>
    </row>
    <row r="125" spans="1:37" x14ac:dyDescent="0.25">
      <c r="A125" t="s">
        <v>367</v>
      </c>
      <c r="B125" t="s">
        <v>368</v>
      </c>
      <c r="F125">
        <v>0</v>
      </c>
      <c r="G125" t="s">
        <v>42</v>
      </c>
      <c r="H125" t="str">
        <f>VLOOKUP(canais!G125,categorias!$C$2:$F$8,2,FALSE)</f>
        <v>music</v>
      </c>
      <c r="I125" t="str">
        <f>VLOOKUP(canais!G125,categorias!$C$2:$G$8,5,FALSE)</f>
        <v>ObjectId("5ed979f4474ed51eb3dbb26b")</v>
      </c>
      <c r="L125" t="str">
        <f t="shared" si="3"/>
        <v>{"nome": "Grupo Clareou" ,"idYoutube": "UCZ32HpkroAdxpDUYejn0EHg" ,"idFacebook": "" ,"idVimeo": "" ,"idTwitch": "" ,"status": 0,"categoria": {"nome":"Música", "url": "music", "_id": ObjectId("5ed979f4474ed51eb3dbb26b")}},</v>
      </c>
      <c r="M125" t="s">
        <v>367</v>
      </c>
      <c r="N125" t="str">
        <f t="shared" si="2"/>
        <v>5ed981e2474ed51eb3dbb302</v>
      </c>
      <c r="AK125">
        <v>770</v>
      </c>
    </row>
    <row r="126" spans="1:37" x14ac:dyDescent="0.25">
      <c r="A126" t="s">
        <v>369</v>
      </c>
      <c r="B126" t="s">
        <v>370</v>
      </c>
      <c r="F126">
        <v>0</v>
      </c>
      <c r="G126" t="s">
        <v>42</v>
      </c>
      <c r="H126" t="str">
        <f>VLOOKUP(canais!G126,categorias!$C$2:$F$8,2,FALSE)</f>
        <v>music</v>
      </c>
      <c r="I126" t="str">
        <f>VLOOKUP(canais!G126,categorias!$C$2:$G$8,5,FALSE)</f>
        <v>ObjectId("5ed979f4474ed51eb3dbb26b")</v>
      </c>
      <c r="L126" t="str">
        <f t="shared" si="3"/>
        <v>{"nome": "Priscila Senna" ,"idYoutube": "UCbXjjB9GqhWlEja3k10UEgA" ,"idFacebook": "" ,"idVimeo": "" ,"idTwitch": "" ,"status": 0,"categoria": {"nome":"Música", "url": "music", "_id": ObjectId("5ed979f4474ed51eb3dbb26b")}},</v>
      </c>
      <c r="M126" t="s">
        <v>369</v>
      </c>
      <c r="N126" t="str">
        <f t="shared" si="2"/>
        <v>5ed981e2474ed51eb3dbb303</v>
      </c>
      <c r="AK126">
        <v>771</v>
      </c>
    </row>
    <row r="127" spans="1:37" x14ac:dyDescent="0.25">
      <c r="A127" t="s">
        <v>371</v>
      </c>
      <c r="B127" t="s">
        <v>372</v>
      </c>
      <c r="F127">
        <v>0</v>
      </c>
      <c r="G127" t="s">
        <v>42</v>
      </c>
      <c r="H127" t="str">
        <f>VLOOKUP(canais!G127,categorias!$C$2:$F$8,2,FALSE)</f>
        <v>music</v>
      </c>
      <c r="I127" t="str">
        <f>VLOOKUP(canais!G127,categorias!$C$2:$G$8,5,FALSE)</f>
        <v>ObjectId("5ed979f4474ed51eb3dbb26b")</v>
      </c>
      <c r="L127" t="str">
        <f t="shared" si="3"/>
        <v>{"nome": "Jota e Guilherme" ,"idYoutube": "UCk_rwfvbDVTA5x7oSOxMTnA" ,"idFacebook": "" ,"idVimeo": "" ,"idTwitch": "" ,"status": 0,"categoria": {"nome":"Música", "url": "music", "_id": ObjectId("5ed979f4474ed51eb3dbb26b")}},</v>
      </c>
      <c r="M127" t="s">
        <v>371</v>
      </c>
      <c r="N127" t="str">
        <f t="shared" si="2"/>
        <v>5ed981e2474ed51eb3dbb304</v>
      </c>
      <c r="AK127">
        <v>772</v>
      </c>
    </row>
    <row r="128" spans="1:37" x14ac:dyDescent="0.25">
      <c r="A128" t="s">
        <v>373</v>
      </c>
      <c r="B128" t="s">
        <v>374</v>
      </c>
      <c r="F128">
        <v>0</v>
      </c>
      <c r="G128" t="s">
        <v>42</v>
      </c>
      <c r="H128" t="str">
        <f>VLOOKUP(canais!G128,categorias!$C$2:$F$8,2,FALSE)</f>
        <v>music</v>
      </c>
      <c r="I128" t="str">
        <f>VLOOKUP(canais!G128,categorias!$C$2:$G$8,5,FALSE)</f>
        <v>ObjectId("5ed979f4474ed51eb3dbb26b")</v>
      </c>
      <c r="L128" t="str">
        <f t="shared" si="3"/>
        <v>{"nome": "Marcos Paulo e Marcelo" ,"idYoutube": "UCjEZklgkc6mltzl1qnYinlQ" ,"idFacebook": "" ,"idVimeo": "" ,"idTwitch": "" ,"status": 0,"categoria": {"nome":"Música", "url": "music", "_id": ObjectId("5ed979f4474ed51eb3dbb26b")}},</v>
      </c>
      <c r="M128" t="s">
        <v>373</v>
      </c>
      <c r="N128" t="str">
        <f t="shared" si="2"/>
        <v>5ed981e2474ed51eb3dbb305</v>
      </c>
      <c r="AK128">
        <v>773</v>
      </c>
    </row>
    <row r="129" spans="1:37" x14ac:dyDescent="0.25">
      <c r="A129" t="s">
        <v>375</v>
      </c>
      <c r="B129" t="s">
        <v>376</v>
      </c>
      <c r="F129">
        <v>0</v>
      </c>
      <c r="G129" t="s">
        <v>42</v>
      </c>
      <c r="H129" t="str">
        <f>VLOOKUP(canais!G129,categorias!$C$2:$F$8,2,FALSE)</f>
        <v>music</v>
      </c>
      <c r="I129" t="str">
        <f>VLOOKUP(canais!G129,categorias!$C$2:$G$8,5,FALSE)</f>
        <v>ObjectId("5ed979f4474ed51eb3dbb26b")</v>
      </c>
      <c r="L129" t="str">
        <f t="shared" si="3"/>
        <v>{"nome": "Michel Teló" ,"idYoutube": "UCs0vNuS1IQ0hCMgrD8ACjAg" ,"idFacebook": "" ,"idVimeo": "" ,"idTwitch": "" ,"status": 0,"categoria": {"nome":"Música", "url": "music", "_id": ObjectId("5ed979f4474ed51eb3dbb26b")}},</v>
      </c>
      <c r="M129" t="s">
        <v>375</v>
      </c>
      <c r="N129" t="str">
        <f t="shared" si="2"/>
        <v>5ed981e2474ed51eb3dbb306</v>
      </c>
      <c r="AK129">
        <v>774</v>
      </c>
    </row>
    <row r="130" spans="1:37" x14ac:dyDescent="0.25">
      <c r="A130" t="s">
        <v>377</v>
      </c>
      <c r="B130" t="s">
        <v>378</v>
      </c>
      <c r="F130">
        <v>0</v>
      </c>
      <c r="G130" t="s">
        <v>42</v>
      </c>
      <c r="H130" t="str">
        <f>VLOOKUP(canais!G130,categorias!$C$2:$F$8,2,FALSE)</f>
        <v>music</v>
      </c>
      <c r="I130" t="str">
        <f>VLOOKUP(canais!G130,categorias!$C$2:$G$8,5,FALSE)</f>
        <v>ObjectId("5ed979f4474ed51eb3dbb26b")</v>
      </c>
      <c r="L130" t="str">
        <f t="shared" si="3"/>
        <v>{"nome": "Roberto Carlos" ,"idYoutube": "UCa61SNyOCMWaL2PPEM-Qz6w" ,"idFacebook": "" ,"idVimeo": "" ,"idTwitch": "" ,"status": 0,"categoria": {"nome":"Música", "url": "music", "_id": ObjectId("5ed979f4474ed51eb3dbb26b")}},</v>
      </c>
      <c r="M130" t="s">
        <v>377</v>
      </c>
      <c r="N130" t="str">
        <f t="shared" ref="N130:N193" si="4">LOWER(CONCATENATE($N$1,DEC2HEX(AK130)))</f>
        <v>5ed981e2474ed51eb3dbb307</v>
      </c>
      <c r="AK130">
        <v>775</v>
      </c>
    </row>
    <row r="131" spans="1:37" x14ac:dyDescent="0.25">
      <c r="A131" t="s">
        <v>379</v>
      </c>
      <c r="B131" t="s">
        <v>380</v>
      </c>
      <c r="F131">
        <v>0</v>
      </c>
      <c r="G131" t="s">
        <v>42</v>
      </c>
      <c r="H131" t="str">
        <f>VLOOKUP(canais!G131,categorias!$C$2:$F$8,2,FALSE)</f>
        <v>music</v>
      </c>
      <c r="I131" t="str">
        <f>VLOOKUP(canais!G131,categorias!$C$2:$G$8,5,FALSE)</f>
        <v>ObjectId("5ed979f4474ed51eb3dbb26b")</v>
      </c>
      <c r="L131" t="str">
        <f t="shared" ref="L131:L194" si="5">$A$1&amp;A131&amp;$B$1&amp;B131&amp;$C$1&amp;C131&amp;$D$1&amp;D131&amp;$E$1&amp;E131&amp;$F$1&amp;F131&amp;$G$1&amp;G131&amp;$H$1&amp;H131&amp;$I$1&amp;I131&amp;$J$1</f>
        <v>{"nome": "Daniel" ,"idYoutube": "UCZ9yRhwZxdiz6kF09quMZHQ" ,"idFacebook": "" ,"idVimeo": "" ,"idTwitch": "" ,"status": 0,"categoria": {"nome":"Música", "url": "music", "_id": ObjectId("5ed979f4474ed51eb3dbb26b")}},</v>
      </c>
      <c r="M131" t="s">
        <v>379</v>
      </c>
      <c r="N131" t="str">
        <f t="shared" si="4"/>
        <v>5ed981e2474ed51eb3dbb308</v>
      </c>
      <c r="AK131">
        <v>776</v>
      </c>
    </row>
    <row r="132" spans="1:37" x14ac:dyDescent="0.25">
      <c r="A132" t="s">
        <v>381</v>
      </c>
      <c r="B132" t="s">
        <v>382</v>
      </c>
      <c r="F132">
        <v>0</v>
      </c>
      <c r="G132" t="s">
        <v>42</v>
      </c>
      <c r="H132" t="str">
        <f>VLOOKUP(canais!G132,categorias!$C$2:$F$8,2,FALSE)</f>
        <v>music</v>
      </c>
      <c r="I132" t="str">
        <f>VLOOKUP(canais!G132,categorias!$C$2:$G$8,5,FALSE)</f>
        <v>ObjectId("5ed979f4474ed51eb3dbb26b")</v>
      </c>
      <c r="L132" t="str">
        <f t="shared" si="5"/>
        <v>{"nome": "Bom Gosto" ,"idYoutube": "UCK8A00XkxH6NS4NxHPGwLcw" ,"idFacebook": "" ,"idVimeo": "" ,"idTwitch": "" ,"status": 0,"categoria": {"nome":"Música", "url": "music", "_id": ObjectId("5ed979f4474ed51eb3dbb26b")}},</v>
      </c>
      <c r="M132" t="s">
        <v>381</v>
      </c>
      <c r="N132" t="str">
        <f t="shared" si="4"/>
        <v>5ed981e2474ed51eb3dbb309</v>
      </c>
      <c r="AK132">
        <v>777</v>
      </c>
    </row>
    <row r="133" spans="1:37" x14ac:dyDescent="0.25">
      <c r="A133" t="s">
        <v>383</v>
      </c>
      <c r="B133" t="s">
        <v>384</v>
      </c>
      <c r="F133">
        <v>0</v>
      </c>
      <c r="G133" t="s">
        <v>42</v>
      </c>
      <c r="H133" t="str">
        <f>VLOOKUP(canais!G133,categorias!$C$2:$F$8,2,FALSE)</f>
        <v>music</v>
      </c>
      <c r="I133" t="str">
        <f>VLOOKUP(canais!G133,categorias!$C$2:$G$8,5,FALSE)</f>
        <v>ObjectId("5ed979f4474ed51eb3dbb26b")</v>
      </c>
      <c r="L133" t="str">
        <f t="shared" si="5"/>
        <v>{"nome": "Dexter" ,"idYoutube": "UCHg54zOmSnn-ToYlvK17l1A" ,"idFacebook": "" ,"idVimeo": "" ,"idTwitch": "" ,"status": 0,"categoria": {"nome":"Música", "url": "music", "_id": ObjectId("5ed979f4474ed51eb3dbb26b")}},</v>
      </c>
      <c r="M133" t="s">
        <v>383</v>
      </c>
      <c r="N133" t="str">
        <f t="shared" si="4"/>
        <v>5ed981e2474ed51eb3dbb30a</v>
      </c>
      <c r="AK133">
        <v>778</v>
      </c>
    </row>
    <row r="134" spans="1:37" x14ac:dyDescent="0.25">
      <c r="A134" s="2" t="s">
        <v>385</v>
      </c>
      <c r="B134" t="s">
        <v>386</v>
      </c>
      <c r="F134">
        <v>0</v>
      </c>
      <c r="G134" t="s">
        <v>42</v>
      </c>
      <c r="H134" t="str">
        <f>VLOOKUP(canais!G134,categorias!$C$2:$F$8,2,FALSE)</f>
        <v>music</v>
      </c>
      <c r="I134" t="str">
        <f>VLOOKUP(canais!G134,categorias!$C$2:$G$8,5,FALSE)</f>
        <v>ObjectId("5ed979f4474ed51eb3dbb26b")</v>
      </c>
      <c r="L134" t="str">
        <f t="shared" si="5"/>
        <v>{"nome": "Vanessa da Mata" ,"idYoutube": "UCxa5ie2ZUrfJ0AtIZ7bMpWA" ,"idFacebook": "" ,"idVimeo": "" ,"idTwitch": "" ,"status": 0,"categoria": {"nome":"Música", "url": "music", "_id": ObjectId("5ed979f4474ed51eb3dbb26b")}},</v>
      </c>
      <c r="M134" s="2" t="s">
        <v>385</v>
      </c>
      <c r="N134" t="str">
        <f t="shared" si="4"/>
        <v>5ed981e2474ed51eb3dbb30b</v>
      </c>
      <c r="AK134">
        <v>779</v>
      </c>
    </row>
    <row r="135" spans="1:37" x14ac:dyDescent="0.25">
      <c r="A135" s="3" t="s">
        <v>387</v>
      </c>
      <c r="B135" t="s">
        <v>388</v>
      </c>
      <c r="F135">
        <v>0</v>
      </c>
      <c r="G135" t="s">
        <v>42</v>
      </c>
      <c r="H135" t="str">
        <f>VLOOKUP(canais!G135,categorias!$C$2:$F$8,2,FALSE)</f>
        <v>music</v>
      </c>
      <c r="I135" t="str">
        <f>VLOOKUP(canais!G135,categorias!$C$2:$G$8,5,FALSE)</f>
        <v>ObjectId("5ed979f4474ed51eb3dbb26b")</v>
      </c>
      <c r="L135" t="str">
        <f t="shared" si="5"/>
        <v>{"nome": "Roberta Sá" ,"idYoutube": "UC1LO2jasyVhtWsOWWgJABSQ" ,"idFacebook": "" ,"idVimeo": "" ,"idTwitch": "" ,"status": 0,"categoria": {"nome":"Música", "url": "music", "_id": ObjectId("5ed979f4474ed51eb3dbb26b")}},</v>
      </c>
      <c r="M135" s="3" t="s">
        <v>387</v>
      </c>
      <c r="N135" t="str">
        <f t="shared" si="4"/>
        <v>5ed981e2474ed51eb3dbb30c</v>
      </c>
      <c r="AK135">
        <v>780</v>
      </c>
    </row>
    <row r="136" spans="1:37" x14ac:dyDescent="0.25">
      <c r="A136" t="s">
        <v>389</v>
      </c>
      <c r="B136" t="s">
        <v>390</v>
      </c>
      <c r="F136">
        <v>0</v>
      </c>
      <c r="G136" t="s">
        <v>42</v>
      </c>
      <c r="H136" t="str">
        <f>VLOOKUP(canais!G136,categorias!$C$2:$F$8,2,FALSE)</f>
        <v>music</v>
      </c>
      <c r="I136" t="str">
        <f>VLOOKUP(canais!G136,categorias!$C$2:$G$8,5,FALSE)</f>
        <v>ObjectId("5ed979f4474ed51eb3dbb26b")</v>
      </c>
      <c r="L136" t="str">
        <f t="shared" si="5"/>
        <v>{"nome": "Leoni" ,"idYoutube": "UCJNG3vBEDZ_3Wqmh10lME8Q" ,"idFacebook": "" ,"idVimeo": "" ,"idTwitch": "" ,"status": 0,"categoria": {"nome":"Música", "url": "music", "_id": ObjectId("5ed979f4474ed51eb3dbb26b")}},</v>
      </c>
      <c r="M136" t="s">
        <v>389</v>
      </c>
      <c r="N136" t="str">
        <f t="shared" si="4"/>
        <v>5ed981e2474ed51eb3dbb30d</v>
      </c>
      <c r="AK136">
        <v>781</v>
      </c>
    </row>
    <row r="137" spans="1:37" x14ac:dyDescent="0.25">
      <c r="A137" s="2" t="s">
        <v>391</v>
      </c>
      <c r="B137" t="s">
        <v>392</v>
      </c>
      <c r="F137">
        <v>0</v>
      </c>
      <c r="G137" t="s">
        <v>42</v>
      </c>
      <c r="H137" t="str">
        <f>VLOOKUP(canais!G137,categorias!$C$2:$F$8,2,FALSE)</f>
        <v>music</v>
      </c>
      <c r="I137" t="str">
        <f>VLOOKUP(canais!G137,categorias!$C$2:$G$8,5,FALSE)</f>
        <v>ObjectId("5ed979f4474ed51eb3dbb26b")</v>
      </c>
      <c r="L137" t="str">
        <f t="shared" si="5"/>
        <v>{"nome": "André Mehmari" ,"idYoutube": "UCESs365L1Ccnq4q3J5yZ7nQ" ,"idFacebook": "" ,"idVimeo": "" ,"idTwitch": "" ,"status": 0,"categoria": {"nome":"Música", "url": "music", "_id": ObjectId("5ed979f4474ed51eb3dbb26b")}},</v>
      </c>
      <c r="M137" s="2" t="s">
        <v>391</v>
      </c>
      <c r="N137" t="str">
        <f t="shared" si="4"/>
        <v>5ed981e2474ed51eb3dbb30e</v>
      </c>
      <c r="AK137">
        <v>782</v>
      </c>
    </row>
    <row r="138" spans="1:37" x14ac:dyDescent="0.25">
      <c r="A138" s="2" t="s">
        <v>393</v>
      </c>
      <c r="B138" t="s">
        <v>394</v>
      </c>
      <c r="F138">
        <v>0</v>
      </c>
      <c r="G138" t="s">
        <v>42</v>
      </c>
      <c r="H138" t="str">
        <f>VLOOKUP(canais!G138,categorias!$C$2:$F$8,2,FALSE)</f>
        <v>music</v>
      </c>
      <c r="I138" t="str">
        <f>VLOOKUP(canais!G138,categorias!$C$2:$G$8,5,FALSE)</f>
        <v>ObjectId("5ed979f4474ed51eb3dbb26b")</v>
      </c>
      <c r="L138" t="str">
        <f t="shared" si="5"/>
        <v>{"nome": "Florence and The Machine" ,"idYoutube": "UCRXiA3h1no_PFkb1JCP0yMA" ,"idFacebook": "" ,"idVimeo": "" ,"idTwitch": "" ,"status": 0,"categoria": {"nome":"Música", "url": "music", "_id": ObjectId("5ed979f4474ed51eb3dbb26b")}},</v>
      </c>
      <c r="M138" s="2" t="s">
        <v>393</v>
      </c>
      <c r="N138" t="str">
        <f t="shared" si="4"/>
        <v>5ed981e2474ed51eb3dbb30f</v>
      </c>
      <c r="AK138">
        <v>783</v>
      </c>
    </row>
    <row r="139" spans="1:37" x14ac:dyDescent="0.25">
      <c r="A139" t="s">
        <v>395</v>
      </c>
      <c r="B139" t="s">
        <v>396</v>
      </c>
      <c r="F139">
        <v>0</v>
      </c>
      <c r="G139" t="s">
        <v>42</v>
      </c>
      <c r="H139" t="str">
        <f>VLOOKUP(canais!G139,categorias!$C$2:$F$8,2,FALSE)</f>
        <v>music</v>
      </c>
      <c r="I139" t="str">
        <f>VLOOKUP(canais!G139,categorias!$C$2:$G$8,5,FALSE)</f>
        <v>ObjectId("5ed979f4474ed51eb3dbb26b")</v>
      </c>
      <c r="L139" t="str">
        <f t="shared" si="5"/>
        <v>{"nome": "David Quinlan" ,"idYoutube": "UCLU6yeXTYNTaNOq7LUGzDcw" ,"idFacebook": "" ,"idVimeo": "" ,"idTwitch": "" ,"status": 0,"categoria": {"nome":"Música", "url": "music", "_id": ObjectId("5ed979f4474ed51eb3dbb26b")}},</v>
      </c>
      <c r="M139" t="s">
        <v>395</v>
      </c>
      <c r="N139" t="str">
        <f t="shared" si="4"/>
        <v>5ed981e2474ed51eb3dbb310</v>
      </c>
      <c r="AK139">
        <v>784</v>
      </c>
    </row>
    <row r="140" spans="1:37" x14ac:dyDescent="0.25">
      <c r="A140" t="s">
        <v>397</v>
      </c>
      <c r="B140" t="s">
        <v>398</v>
      </c>
      <c r="F140">
        <v>0</v>
      </c>
      <c r="G140" t="s">
        <v>42</v>
      </c>
      <c r="H140" t="str">
        <f>VLOOKUP(canais!G140,categorias!$C$2:$F$8,2,FALSE)</f>
        <v>music</v>
      </c>
      <c r="I140" t="str">
        <f>VLOOKUP(canais!G140,categorias!$C$2:$G$8,5,FALSE)</f>
        <v>ObjectId("5ed979f4474ed51eb3dbb26b")</v>
      </c>
      <c r="L140" t="str">
        <f t="shared" si="5"/>
        <v>{"nome": "Metallica" ,"idYoutube": "UCbulh9WdLtEXiooRcYK7SWw" ,"idFacebook": "" ,"idVimeo": "" ,"idTwitch": "" ,"status": 0,"categoria": {"nome":"Música", "url": "music", "_id": ObjectId("5ed979f4474ed51eb3dbb26b")}},</v>
      </c>
      <c r="M140" t="s">
        <v>397</v>
      </c>
      <c r="N140" t="str">
        <f t="shared" si="4"/>
        <v>5ed981e2474ed51eb3dbb311</v>
      </c>
      <c r="AK140">
        <v>785</v>
      </c>
    </row>
    <row r="141" spans="1:37" x14ac:dyDescent="0.25">
      <c r="A141" t="s">
        <v>399</v>
      </c>
      <c r="B141" t="s">
        <v>400</v>
      </c>
      <c r="F141">
        <v>0</v>
      </c>
      <c r="G141" t="s">
        <v>42</v>
      </c>
      <c r="H141" t="str">
        <f>VLOOKUP(canais!G141,categorias!$C$2:$F$8,2,FALSE)</f>
        <v>music</v>
      </c>
      <c r="I141" t="str">
        <f>VLOOKUP(canais!G141,categorias!$C$2:$G$8,5,FALSE)</f>
        <v>ObjectId("5ed979f4474ed51eb3dbb26b")</v>
      </c>
      <c r="L141" t="str">
        <f t="shared" si="5"/>
        <v>{"nome": "Bruna Fulô" ,"idYoutube": "UCNMkeg20KUhCNsiIA4Wigvw" ,"idFacebook": "" ,"idVimeo": "" ,"idTwitch": "" ,"status": 0,"categoria": {"nome":"Música", "url": "music", "_id": ObjectId("5ed979f4474ed51eb3dbb26b")}},</v>
      </c>
      <c r="M141" t="s">
        <v>399</v>
      </c>
      <c r="N141" t="str">
        <f t="shared" si="4"/>
        <v>5ed981e2474ed51eb3dbb312</v>
      </c>
      <c r="AK141">
        <v>786</v>
      </c>
    </row>
    <row r="142" spans="1:37" x14ac:dyDescent="0.25">
      <c r="A142" t="s">
        <v>401</v>
      </c>
      <c r="B142" t="s">
        <v>402</v>
      </c>
      <c r="F142">
        <v>0</v>
      </c>
      <c r="G142" t="s">
        <v>42</v>
      </c>
      <c r="H142" t="str">
        <f>VLOOKUP(canais!G142,categorias!$C$2:$F$8,2,FALSE)</f>
        <v>music</v>
      </c>
      <c r="I142" t="str">
        <f>VLOOKUP(canais!G142,categorias!$C$2:$G$8,5,FALSE)</f>
        <v>ObjectId("5ed979f4474ed51eb3dbb26b")</v>
      </c>
      <c r="L142" t="str">
        <f t="shared" si="5"/>
        <v>{"nome": "Bloco Fica Comigo" ,"idYoutube": "UCNMvLj5uyeFzoTeZM3rXUDQ" ,"idFacebook": "" ,"idVimeo": "" ,"idTwitch": "" ,"status": 0,"categoria": {"nome":"Música", "url": "music", "_id": ObjectId("5ed979f4474ed51eb3dbb26b")}},</v>
      </c>
      <c r="M142" t="s">
        <v>401</v>
      </c>
      <c r="N142" t="str">
        <f t="shared" si="4"/>
        <v>5ed981e2474ed51eb3dbb313</v>
      </c>
      <c r="AK142">
        <v>787</v>
      </c>
    </row>
    <row r="143" spans="1:37" x14ac:dyDescent="0.25">
      <c r="A143" t="s">
        <v>403</v>
      </c>
      <c r="B143" t="s">
        <v>404</v>
      </c>
      <c r="F143">
        <v>0</v>
      </c>
      <c r="G143" t="s">
        <v>42</v>
      </c>
      <c r="H143" t="str">
        <f>VLOOKUP(canais!G143,categorias!$C$2:$F$8,2,FALSE)</f>
        <v>music</v>
      </c>
      <c r="I143" t="str">
        <f>VLOOKUP(canais!G143,categorias!$C$2:$G$8,5,FALSE)</f>
        <v>ObjectId("5ed979f4474ed51eb3dbb26b")</v>
      </c>
      <c r="L143" t="str">
        <f t="shared" si="5"/>
        <v>{"nome": "Ferri" ,"idYoutube": "UCjc9kOFgY-U5ru1PMIFkT6Q" ,"idFacebook": "" ,"idVimeo": "" ,"idTwitch": "" ,"status": 0,"categoria": {"nome":"Música", "url": "music", "_id": ObjectId("5ed979f4474ed51eb3dbb26b")}},</v>
      </c>
      <c r="M143" t="s">
        <v>403</v>
      </c>
      <c r="N143" t="str">
        <f t="shared" si="4"/>
        <v>5ed981e2474ed51eb3dbb314</v>
      </c>
      <c r="AK143">
        <v>788</v>
      </c>
    </row>
    <row r="144" spans="1:37" x14ac:dyDescent="0.25">
      <c r="A144" t="s">
        <v>405</v>
      </c>
      <c r="B144" t="s">
        <v>406</v>
      </c>
      <c r="F144">
        <v>0</v>
      </c>
      <c r="G144" t="s">
        <v>42</v>
      </c>
      <c r="H144" t="str">
        <f>VLOOKUP(canais!G144,categorias!$C$2:$F$8,2,FALSE)</f>
        <v>music</v>
      </c>
      <c r="I144" t="str">
        <f>VLOOKUP(canais!G144,categorias!$C$2:$G$8,5,FALSE)</f>
        <v>ObjectId("5ed979f4474ed51eb3dbb26b")</v>
      </c>
      <c r="L144" t="str">
        <f t="shared" si="5"/>
        <v>{"nome": "Micarla" ,"idYoutube": "UCR6-hVPjtmecyme2MG9YXyg" ,"idFacebook": "" ,"idVimeo": "" ,"idTwitch": "" ,"status": 0,"categoria": {"nome":"Música", "url": "music", "_id": ObjectId("5ed979f4474ed51eb3dbb26b")}},</v>
      </c>
      <c r="M144" t="s">
        <v>405</v>
      </c>
      <c r="N144" t="str">
        <f t="shared" si="4"/>
        <v>5ed981e2474ed51eb3dbb315</v>
      </c>
      <c r="AK144">
        <v>789</v>
      </c>
    </row>
    <row r="145" spans="1:37" x14ac:dyDescent="0.25">
      <c r="A145" t="s">
        <v>407</v>
      </c>
      <c r="B145" t="s">
        <v>408</v>
      </c>
      <c r="F145">
        <v>0</v>
      </c>
      <c r="G145" t="s">
        <v>42</v>
      </c>
      <c r="H145" t="str">
        <f>VLOOKUP(canais!G145,categorias!$C$2:$F$8,2,FALSE)</f>
        <v>music</v>
      </c>
      <c r="I145" t="str">
        <f>VLOOKUP(canais!G145,categorias!$C$2:$G$8,5,FALSE)</f>
        <v>ObjectId("5ed979f4474ed51eb3dbb26b")</v>
      </c>
      <c r="L145" t="str">
        <f t="shared" si="5"/>
        <v>{"nome": "Walkyria Santos" ,"idYoutube": "UCbFd5vmueW5bynE7HndCRTw" ,"idFacebook": "" ,"idVimeo": "" ,"idTwitch": "" ,"status": 0,"categoria": {"nome":"Música", "url": "music", "_id": ObjectId("5ed979f4474ed51eb3dbb26b")}},</v>
      </c>
      <c r="M145" t="s">
        <v>407</v>
      </c>
      <c r="N145" t="str">
        <f t="shared" si="4"/>
        <v>5ed981e2474ed51eb3dbb316</v>
      </c>
      <c r="AK145">
        <v>790</v>
      </c>
    </row>
    <row r="146" spans="1:37" x14ac:dyDescent="0.25">
      <c r="A146" t="s">
        <v>409</v>
      </c>
      <c r="B146" t="s">
        <v>410</v>
      </c>
      <c r="F146">
        <v>0</v>
      </c>
      <c r="G146" t="s">
        <v>42</v>
      </c>
      <c r="H146" t="str">
        <f>VLOOKUP(canais!G146,categorias!$C$2:$F$8,2,FALSE)</f>
        <v>music</v>
      </c>
      <c r="I146" t="str">
        <f>VLOOKUP(canais!G146,categorias!$C$2:$G$8,5,FALSE)</f>
        <v>ObjectId("5ed979f4474ed51eb3dbb26b")</v>
      </c>
      <c r="L146" t="str">
        <f t="shared" si="5"/>
        <v>{"nome": "Dennis Dj" ,"idYoutube": "UCrPMM16a2XymtrPJwFW4kAQ" ,"idFacebook": "" ,"idVimeo": "" ,"idTwitch": "" ,"status": 0,"categoria": {"nome":"Música", "url": "music", "_id": ObjectId("5ed979f4474ed51eb3dbb26b")}},</v>
      </c>
      <c r="M146" t="s">
        <v>409</v>
      </c>
      <c r="N146" t="str">
        <f t="shared" si="4"/>
        <v>5ed981e2474ed51eb3dbb317</v>
      </c>
      <c r="AK146">
        <v>791</v>
      </c>
    </row>
    <row r="147" spans="1:37" x14ac:dyDescent="0.25">
      <c r="A147" t="s">
        <v>411</v>
      </c>
      <c r="B147" t="s">
        <v>412</v>
      </c>
      <c r="F147">
        <v>0</v>
      </c>
      <c r="G147" t="s">
        <v>42</v>
      </c>
      <c r="H147" t="str">
        <f>VLOOKUP(canais!G147,categorias!$C$2:$F$8,2,FALSE)</f>
        <v>music</v>
      </c>
      <c r="I147" t="str">
        <f>VLOOKUP(canais!G147,categorias!$C$2:$G$8,5,FALSE)</f>
        <v>ObjectId("5ed979f4474ed51eb3dbb26b")</v>
      </c>
      <c r="L147" t="str">
        <f t="shared" si="5"/>
        <v>{"nome": "Baianeiros" ,"idYoutube": "UCitzuLiNsHxVlM03GDls7tA" ,"idFacebook": "" ,"idVimeo": "" ,"idTwitch": "" ,"status": 0,"categoria": {"nome":"Música", "url": "music", "_id": ObjectId("5ed979f4474ed51eb3dbb26b")}},</v>
      </c>
      <c r="M147" t="s">
        <v>411</v>
      </c>
      <c r="N147" t="str">
        <f t="shared" si="4"/>
        <v>5ed981e2474ed51eb3dbb318</v>
      </c>
      <c r="AK147">
        <v>792</v>
      </c>
    </row>
    <row r="148" spans="1:37" x14ac:dyDescent="0.25">
      <c r="A148" t="s">
        <v>413</v>
      </c>
      <c r="B148" t="s">
        <v>414</v>
      </c>
      <c r="F148">
        <v>0</v>
      </c>
      <c r="G148" t="s">
        <v>42</v>
      </c>
      <c r="H148" t="str">
        <f>VLOOKUP(canais!G148,categorias!$C$2:$F$8,2,FALSE)</f>
        <v>music</v>
      </c>
      <c r="I148" t="str">
        <f>VLOOKUP(canais!G148,categorias!$C$2:$G$8,5,FALSE)</f>
        <v>ObjectId("5ed979f4474ed51eb3dbb26b")</v>
      </c>
      <c r="L148" t="str">
        <f t="shared" si="5"/>
        <v>{"nome": "Sampa Crew" ,"idYoutube": "UCtAE8V1CffcMm5JBqVc-iVA" ,"idFacebook": "" ,"idVimeo": "" ,"idTwitch": "" ,"status": 0,"categoria": {"nome":"Música", "url": "music", "_id": ObjectId("5ed979f4474ed51eb3dbb26b")}},</v>
      </c>
      <c r="M148" t="s">
        <v>413</v>
      </c>
      <c r="N148" t="str">
        <f t="shared" si="4"/>
        <v>5ed981e2474ed51eb3dbb319</v>
      </c>
      <c r="AK148">
        <v>793</v>
      </c>
    </row>
    <row r="149" spans="1:37" x14ac:dyDescent="0.25">
      <c r="A149" t="s">
        <v>415</v>
      </c>
      <c r="B149" t="s">
        <v>416</v>
      </c>
      <c r="F149">
        <v>0</v>
      </c>
      <c r="G149" t="s">
        <v>42</v>
      </c>
      <c r="H149" t="str">
        <f>VLOOKUP(canais!G149,categorias!$C$2:$F$8,2,FALSE)</f>
        <v>music</v>
      </c>
      <c r="I149" t="str">
        <f>VLOOKUP(canais!G149,categorias!$C$2:$G$8,5,FALSE)</f>
        <v>ObjectId("5ed979f4474ed51eb3dbb26b")</v>
      </c>
      <c r="L149" t="str">
        <f t="shared" si="5"/>
        <v>{"nome": "Marcelo Falcão" ,"idYoutube": "UCwhkhn_Od1AtX86FHKn-vmg" ,"idFacebook": "" ,"idVimeo": "" ,"idTwitch": "" ,"status": 0,"categoria": {"nome":"Música", "url": "music", "_id": ObjectId("5ed979f4474ed51eb3dbb26b")}},</v>
      </c>
      <c r="M149" t="s">
        <v>415</v>
      </c>
      <c r="N149" t="str">
        <f t="shared" si="4"/>
        <v>5ed981e2474ed51eb3dbb31a</v>
      </c>
      <c r="AK149">
        <v>794</v>
      </c>
    </row>
    <row r="150" spans="1:37" x14ac:dyDescent="0.25">
      <c r="A150" t="s">
        <v>417</v>
      </c>
      <c r="B150" t="s">
        <v>418</v>
      </c>
      <c r="F150">
        <v>0</v>
      </c>
      <c r="G150" t="s">
        <v>42</v>
      </c>
      <c r="H150" t="str">
        <f>VLOOKUP(canais!G150,categorias!$C$2:$F$8,2,FALSE)</f>
        <v>music</v>
      </c>
      <c r="I150" t="str">
        <f>VLOOKUP(canais!G150,categorias!$C$2:$G$8,5,FALSE)</f>
        <v>ObjectId("5ed979f4474ed51eb3dbb26b")</v>
      </c>
      <c r="L150" t="str">
        <f t="shared" si="5"/>
        <v>{"nome": "Turma do Pagode" ,"idYoutube": "UCTihF8dW95hPDTSyxbJVczA" ,"idFacebook": "" ,"idVimeo": "" ,"idTwitch": "" ,"status": 0,"categoria": {"nome":"Música", "url": "music", "_id": ObjectId("5ed979f4474ed51eb3dbb26b")}},</v>
      </c>
      <c r="M150" t="s">
        <v>417</v>
      </c>
      <c r="N150" t="str">
        <f t="shared" si="4"/>
        <v>5ed981e2474ed51eb3dbb31b</v>
      </c>
      <c r="AK150">
        <v>795</v>
      </c>
    </row>
    <row r="151" spans="1:37" x14ac:dyDescent="0.25">
      <c r="A151" t="s">
        <v>419</v>
      </c>
      <c r="B151" t="s">
        <v>420</v>
      </c>
      <c r="F151">
        <v>0</v>
      </c>
      <c r="G151" t="s">
        <v>42</v>
      </c>
      <c r="H151" t="str">
        <f>VLOOKUP(canais!G151,categorias!$C$2:$F$8,2,FALSE)</f>
        <v>music</v>
      </c>
      <c r="I151" t="str">
        <f>VLOOKUP(canais!G151,categorias!$C$2:$G$8,5,FALSE)</f>
        <v>ObjectId("5ed979f4474ed51eb3dbb26b")</v>
      </c>
      <c r="L151" t="str">
        <f t="shared" si="5"/>
        <v>{"nome": "Vou Zuar" ,"idYoutube": "UCAbn3JX6JiMZuPId8EpmaxQ" ,"idFacebook": "" ,"idVimeo": "" ,"idTwitch": "" ,"status": 0,"categoria": {"nome":"Música", "url": "music", "_id": ObjectId("5ed979f4474ed51eb3dbb26b")}},</v>
      </c>
      <c r="M151" t="s">
        <v>419</v>
      </c>
      <c r="N151" t="str">
        <f t="shared" si="4"/>
        <v>5ed981e2474ed51eb3dbb31c</v>
      </c>
      <c r="AK151">
        <v>796</v>
      </c>
    </row>
    <row r="152" spans="1:37" x14ac:dyDescent="0.25">
      <c r="A152" t="s">
        <v>421</v>
      </c>
      <c r="B152" t="s">
        <v>422</v>
      </c>
      <c r="F152">
        <v>0</v>
      </c>
      <c r="G152" t="s">
        <v>42</v>
      </c>
      <c r="H152" t="str">
        <f>VLOOKUP(canais!G152,categorias!$C$2:$F$8,2,FALSE)</f>
        <v>music</v>
      </c>
      <c r="I152" t="str">
        <f>VLOOKUP(canais!G152,categorias!$C$2:$G$8,5,FALSE)</f>
        <v>ObjectId("5ed979f4474ed51eb3dbb26b")</v>
      </c>
      <c r="L152" t="str">
        <f t="shared" si="5"/>
        <v>{"nome": "Molejo" ,"idYoutube": "UCddpsfEBo_m8oPN-1ZcYJVQ" ,"idFacebook": "" ,"idVimeo": "" ,"idTwitch": "" ,"status": 0,"categoria": {"nome":"Música", "url": "music", "_id": ObjectId("5ed979f4474ed51eb3dbb26b")}},</v>
      </c>
      <c r="M152" t="s">
        <v>421</v>
      </c>
      <c r="N152" t="str">
        <f t="shared" si="4"/>
        <v>5ed981e2474ed51eb3dbb31d</v>
      </c>
      <c r="AK152">
        <v>797</v>
      </c>
    </row>
    <row r="153" spans="1:37" x14ac:dyDescent="0.25">
      <c r="A153" t="s">
        <v>423</v>
      </c>
      <c r="B153" t="s">
        <v>424</v>
      </c>
      <c r="F153">
        <v>0</v>
      </c>
      <c r="G153" t="s">
        <v>42</v>
      </c>
      <c r="H153" t="str">
        <f>VLOOKUP(canais!G153,categorias!$C$2:$F$8,2,FALSE)</f>
        <v>music</v>
      </c>
      <c r="I153" t="str">
        <f>VLOOKUP(canais!G153,categorias!$C$2:$G$8,5,FALSE)</f>
        <v>ObjectId("5ed979f4474ed51eb3dbb26b")</v>
      </c>
      <c r="L153" t="str">
        <f t="shared" si="5"/>
        <v>{"nome": "Homens de Cabaré" ,"idYoutube": "UCwbvPLdzni9rToEDAuyM5Wg" ,"idFacebook": "" ,"idVimeo": "" ,"idTwitch": "" ,"status": 0,"categoria": {"nome":"Música", "url": "music", "_id": ObjectId("5ed979f4474ed51eb3dbb26b")}},</v>
      </c>
      <c r="M153" t="s">
        <v>423</v>
      </c>
      <c r="N153" t="str">
        <f t="shared" si="4"/>
        <v>5ed981e2474ed51eb3dbb31e</v>
      </c>
      <c r="AK153">
        <v>798</v>
      </c>
    </row>
    <row r="154" spans="1:37" x14ac:dyDescent="0.25">
      <c r="A154" t="s">
        <v>425</v>
      </c>
      <c r="B154" t="s">
        <v>426</v>
      </c>
      <c r="F154">
        <v>0</v>
      </c>
      <c r="G154" t="s">
        <v>42</v>
      </c>
      <c r="H154" t="str">
        <f>VLOOKUP(canais!G154,categorias!$C$2:$F$8,2,FALSE)</f>
        <v>music</v>
      </c>
      <c r="I154" t="str">
        <f>VLOOKUP(canais!G154,categorias!$C$2:$G$8,5,FALSE)</f>
        <v>ObjectId("5ed979f4474ed51eb3dbb26b")</v>
      </c>
      <c r="L154" t="str">
        <f t="shared" si="5"/>
        <v>{"nome": "Raça Negra" ,"idYoutube": "UCVVvg0xw2FrVZEHmGboLkBw" ,"idFacebook": "" ,"idVimeo": "" ,"idTwitch": "" ,"status": 0,"categoria": {"nome":"Música", "url": "music", "_id": ObjectId("5ed979f4474ed51eb3dbb26b")}},</v>
      </c>
      <c r="M154" t="s">
        <v>425</v>
      </c>
      <c r="N154" t="str">
        <f t="shared" si="4"/>
        <v>5ed981e2474ed51eb3dbb31f</v>
      </c>
      <c r="AK154">
        <v>799</v>
      </c>
    </row>
    <row r="155" spans="1:37" x14ac:dyDescent="0.25">
      <c r="A155" t="s">
        <v>427</v>
      </c>
      <c r="B155" t="s">
        <v>428</v>
      </c>
      <c r="F155">
        <v>0</v>
      </c>
      <c r="G155" t="s">
        <v>42</v>
      </c>
      <c r="H155" t="str">
        <f>VLOOKUP(canais!G155,categorias!$C$2:$F$8,2,FALSE)</f>
        <v>music</v>
      </c>
      <c r="I155" t="str">
        <f>VLOOKUP(canais!G155,categorias!$C$2:$G$8,5,FALSE)</f>
        <v>ObjectId("5ed979f4474ed51eb3dbb26b")</v>
      </c>
      <c r="L155" t="str">
        <f t="shared" si="5"/>
        <v>{"nome": "Matogrosso e Mathias" ,"idYoutube": "UCM4ZbibY3UweTYgVlo6nocg" ,"idFacebook": "" ,"idVimeo": "" ,"idTwitch": "" ,"status": 0,"categoria": {"nome":"Música", "url": "music", "_id": ObjectId("5ed979f4474ed51eb3dbb26b")}},</v>
      </c>
      <c r="M155" t="s">
        <v>427</v>
      </c>
      <c r="N155" t="str">
        <f t="shared" si="4"/>
        <v>5ed981e2474ed51eb3dbb320</v>
      </c>
      <c r="AK155">
        <v>800</v>
      </c>
    </row>
    <row r="156" spans="1:37" x14ac:dyDescent="0.25">
      <c r="A156" t="s">
        <v>429</v>
      </c>
      <c r="B156" t="s">
        <v>430</v>
      </c>
      <c r="F156">
        <v>0</v>
      </c>
      <c r="G156" t="s">
        <v>42</v>
      </c>
      <c r="H156" t="str">
        <f>VLOOKUP(canais!G156,categorias!$C$2:$F$8,2,FALSE)</f>
        <v>music</v>
      </c>
      <c r="I156" t="str">
        <f>VLOOKUP(canais!G156,categorias!$C$2:$G$8,5,FALSE)</f>
        <v>ObjectId("5ed979f4474ed51eb3dbb26b")</v>
      </c>
      <c r="L156" t="str">
        <f t="shared" si="5"/>
        <v>{"nome": "César Menotti e Fabiano" ,"idYoutube": "UCjJqJZjb3V0hYtGFeAg1ydA" ,"idFacebook": "" ,"idVimeo": "" ,"idTwitch": "" ,"status": 0,"categoria": {"nome":"Música", "url": "music", "_id": ObjectId("5ed979f4474ed51eb3dbb26b")}},</v>
      </c>
      <c r="M156" t="s">
        <v>429</v>
      </c>
      <c r="N156" t="str">
        <f t="shared" si="4"/>
        <v>5ed981e2474ed51eb3dbb321</v>
      </c>
      <c r="AK156">
        <v>801</v>
      </c>
    </row>
    <row r="157" spans="1:37" x14ac:dyDescent="0.25">
      <c r="A157" t="s">
        <v>431</v>
      </c>
      <c r="B157" t="s">
        <v>432</v>
      </c>
      <c r="F157">
        <v>0</v>
      </c>
      <c r="G157" t="s">
        <v>42</v>
      </c>
      <c r="H157" t="str">
        <f>VLOOKUP(canais!G157,categorias!$C$2:$F$8,2,FALSE)</f>
        <v>music</v>
      </c>
      <c r="I157" t="str">
        <f>VLOOKUP(canais!G157,categorias!$C$2:$G$8,5,FALSE)</f>
        <v>ObjectId("5ed979f4474ed51eb3dbb26b")</v>
      </c>
      <c r="L157" t="str">
        <f t="shared" si="5"/>
        <v>{"nome": "Claudia Leitte" ,"idYoutube": "UCoNxStSEPiLxBiQQhYDFthA" ,"idFacebook": "" ,"idVimeo": "" ,"idTwitch": "" ,"status": 0,"categoria": {"nome":"Música", "url": "music", "_id": ObjectId("5ed979f4474ed51eb3dbb26b")}},</v>
      </c>
      <c r="M157" t="s">
        <v>431</v>
      </c>
      <c r="N157" t="str">
        <f t="shared" si="4"/>
        <v>5ed981e2474ed51eb3dbb322</v>
      </c>
      <c r="AK157">
        <v>802</v>
      </c>
    </row>
    <row r="158" spans="1:37" x14ac:dyDescent="0.25">
      <c r="A158" t="s">
        <v>433</v>
      </c>
      <c r="B158" t="s">
        <v>434</v>
      </c>
      <c r="F158">
        <v>0</v>
      </c>
      <c r="G158" t="s">
        <v>42</v>
      </c>
      <c r="H158" t="str">
        <f>VLOOKUP(canais!G158,categorias!$C$2:$F$8,2,FALSE)</f>
        <v>music</v>
      </c>
      <c r="I158" t="str">
        <f>VLOOKUP(canais!G158,categorias!$C$2:$G$8,5,FALSE)</f>
        <v>ObjectId("5ed979f4474ed51eb3dbb26b")</v>
      </c>
      <c r="L158" t="str">
        <f t="shared" si="5"/>
        <v>{"nome": "Alexandre Pires" ,"idYoutube": "UCn0IMIrQMOHdQDXk3W4N78g" ,"idFacebook": "" ,"idVimeo": "" ,"idTwitch": "" ,"status": 0,"categoria": {"nome":"Música", "url": "music", "_id": ObjectId("5ed979f4474ed51eb3dbb26b")}},</v>
      </c>
      <c r="M158" t="s">
        <v>433</v>
      </c>
      <c r="N158" t="str">
        <f t="shared" si="4"/>
        <v>5ed981e2474ed51eb3dbb323</v>
      </c>
      <c r="AK158">
        <v>803</v>
      </c>
    </row>
    <row r="159" spans="1:37" x14ac:dyDescent="0.25">
      <c r="A159" t="s">
        <v>435</v>
      </c>
      <c r="B159" t="s">
        <v>436</v>
      </c>
      <c r="F159">
        <v>0</v>
      </c>
      <c r="G159" t="s">
        <v>42</v>
      </c>
      <c r="H159" t="str">
        <f>VLOOKUP(canais!G159,categorias!$C$2:$F$8,2,FALSE)</f>
        <v>music</v>
      </c>
      <c r="I159" t="str">
        <f>VLOOKUP(canais!G159,categorias!$C$2:$G$8,5,FALSE)</f>
        <v>ObjectId("5ed979f4474ed51eb3dbb26b")</v>
      </c>
      <c r="L159" t="str">
        <f t="shared" si="5"/>
        <v>{"nome": "Solange Almeida" ,"idYoutube": "UCmefFmh-DKDUoxH67_b-5Vg" ,"idFacebook": "" ,"idVimeo": "" ,"idTwitch": "" ,"status": 0,"categoria": {"nome":"Música", "url": "music", "_id": ObjectId("5ed979f4474ed51eb3dbb26b")}},</v>
      </c>
      <c r="M159" t="s">
        <v>435</v>
      </c>
      <c r="N159" t="str">
        <f t="shared" si="4"/>
        <v>5ed981e2474ed51eb3dbb324</v>
      </c>
      <c r="AK159">
        <v>804</v>
      </c>
    </row>
    <row r="160" spans="1:37" x14ac:dyDescent="0.25">
      <c r="A160" t="s">
        <v>437</v>
      </c>
      <c r="B160" t="s">
        <v>438</v>
      </c>
      <c r="F160">
        <v>0</v>
      </c>
      <c r="G160" t="s">
        <v>42</v>
      </c>
      <c r="H160" t="str">
        <f>VLOOKUP(canais!G160,categorias!$C$2:$F$8,2,FALSE)</f>
        <v>music</v>
      </c>
      <c r="I160" t="str">
        <f>VLOOKUP(canais!G160,categorias!$C$2:$G$8,5,FALSE)</f>
        <v>ObjectId("5ed979f4474ed51eb3dbb26b")</v>
      </c>
      <c r="L160" t="str">
        <f t="shared" si="5"/>
        <v>{"nome": "Márcia Fellipe" ,"idYoutube": "UChiC7Ov5g5iT8bFiAuFW7FA" ,"idFacebook": "" ,"idVimeo": "" ,"idTwitch": "" ,"status": 0,"categoria": {"nome":"Música", "url": "music", "_id": ObjectId("5ed979f4474ed51eb3dbb26b")}},</v>
      </c>
      <c r="M160" t="s">
        <v>437</v>
      </c>
      <c r="N160" t="str">
        <f t="shared" si="4"/>
        <v>5ed981e2474ed51eb3dbb325</v>
      </c>
      <c r="AK160">
        <v>805</v>
      </c>
    </row>
    <row r="161" spans="1:37" x14ac:dyDescent="0.25">
      <c r="A161" t="s">
        <v>439</v>
      </c>
      <c r="B161" t="s">
        <v>440</v>
      </c>
      <c r="F161">
        <v>0</v>
      </c>
      <c r="G161" t="s">
        <v>42</v>
      </c>
      <c r="H161" t="str">
        <f>VLOOKUP(canais!G161,categorias!$C$2:$F$8,2,FALSE)</f>
        <v>music</v>
      </c>
      <c r="I161" t="str">
        <f>VLOOKUP(canais!G161,categorias!$C$2:$G$8,5,FALSE)</f>
        <v>ObjectId("5ed979f4474ed51eb3dbb26b")</v>
      </c>
      <c r="L161" t="str">
        <f t="shared" si="5"/>
        <v>{"nome": "Munhoz e Mariano" ,"idYoutube": "UCPNfKdzR9PbXo8LXsK6Bnzw" ,"idFacebook": "" ,"idVimeo": "" ,"idTwitch": "" ,"status": 0,"categoria": {"nome":"Música", "url": "music", "_id": ObjectId("5ed979f4474ed51eb3dbb26b")}},</v>
      </c>
      <c r="M161" t="s">
        <v>439</v>
      </c>
      <c r="N161" t="str">
        <f t="shared" si="4"/>
        <v>5ed981e2474ed51eb3dbb326</v>
      </c>
      <c r="AK161">
        <v>806</v>
      </c>
    </row>
    <row r="162" spans="1:37" x14ac:dyDescent="0.25">
      <c r="A162" t="s">
        <v>441</v>
      </c>
      <c r="B162" t="s">
        <v>442</v>
      </c>
      <c r="F162">
        <v>0</v>
      </c>
      <c r="G162" t="s">
        <v>42</v>
      </c>
      <c r="H162" t="str">
        <f>VLOOKUP(canais!G162,categorias!$C$2:$F$8,2,FALSE)</f>
        <v>music</v>
      </c>
      <c r="I162" t="str">
        <f>VLOOKUP(canais!G162,categorias!$C$2:$G$8,5,FALSE)</f>
        <v>ObjectId("5ed979f4474ed51eb3dbb26b")</v>
      </c>
      <c r="L162" t="str">
        <f t="shared" si="5"/>
        <v>{"nome": "João Bosco e Vinícius" ,"idYoutube": "UCDX3MD1sjB_OKAoWMfSfMmw" ,"idFacebook": "" ,"idVimeo": "" ,"idTwitch": "" ,"status": 0,"categoria": {"nome":"Música", "url": "music", "_id": ObjectId("5ed979f4474ed51eb3dbb26b")}},</v>
      </c>
      <c r="M162" t="s">
        <v>441</v>
      </c>
      <c r="N162" t="str">
        <f t="shared" si="4"/>
        <v>5ed981e2474ed51eb3dbb327</v>
      </c>
      <c r="AK162">
        <v>807</v>
      </c>
    </row>
    <row r="163" spans="1:37" x14ac:dyDescent="0.25">
      <c r="A163" s="2" t="s">
        <v>443</v>
      </c>
      <c r="B163" t="s">
        <v>392</v>
      </c>
      <c r="F163">
        <v>0</v>
      </c>
      <c r="G163" t="s">
        <v>42</v>
      </c>
      <c r="H163" t="str">
        <f>VLOOKUP(canais!G163,categorias!$C$2:$F$8,2,FALSE)</f>
        <v>music</v>
      </c>
      <c r="I163" t="str">
        <f>VLOOKUP(canais!G163,categorias!$C$2:$G$8,5,FALSE)</f>
        <v>ObjectId("5ed979f4474ed51eb3dbb26b")</v>
      </c>
      <c r="L163" t="str">
        <f t="shared" si="5"/>
        <v>{"nome": "Anelis Assumpção" ,"idYoutube": "UCESs365L1Ccnq4q3J5yZ7nQ" ,"idFacebook": "" ,"idVimeo": "" ,"idTwitch": "" ,"status": 0,"categoria": {"nome":"Música", "url": "music", "_id": ObjectId("5ed979f4474ed51eb3dbb26b")}},</v>
      </c>
      <c r="M163" s="2" t="s">
        <v>443</v>
      </c>
      <c r="N163" t="str">
        <f t="shared" si="4"/>
        <v>5ed981e2474ed51eb3dbb328</v>
      </c>
      <c r="AK163">
        <v>808</v>
      </c>
    </row>
    <row r="164" spans="1:37" x14ac:dyDescent="0.25">
      <c r="A164" t="s">
        <v>444</v>
      </c>
      <c r="B164" t="s">
        <v>445</v>
      </c>
      <c r="F164">
        <v>0</v>
      </c>
      <c r="G164" t="s">
        <v>48</v>
      </c>
      <c r="H164" t="str">
        <f>VLOOKUP(canais!G164,categorias!$C$2:$F$8,2,FALSE)</f>
        <v>comedia</v>
      </c>
      <c r="I164" t="str">
        <f>VLOOKUP(canais!G164,categorias!$C$2:$G$8,5,FALSE)</f>
        <v>ObjectId("5ed979f4474ed51eb3dbb26f")</v>
      </c>
      <c r="L164" t="str">
        <f t="shared" si="5"/>
        <v>{"nome": "Risadaria" ,"idYoutube": "UCm1qJUUGJ_dpYixCkL188Ug" ,"idFacebook": "" ,"idVimeo": "" ,"idTwitch": "" ,"status": 0,"categoria": {"nome":"Comédia", "url": "comedia", "_id": ObjectId("5ed979f4474ed51eb3dbb26f")}},</v>
      </c>
      <c r="M164" t="s">
        <v>444</v>
      </c>
      <c r="N164" t="str">
        <f t="shared" si="4"/>
        <v>5ed981e2474ed51eb3dbb329</v>
      </c>
      <c r="AK164">
        <v>809</v>
      </c>
    </row>
    <row r="165" spans="1:37" x14ac:dyDescent="0.25">
      <c r="A165" s="2" t="s">
        <v>446</v>
      </c>
      <c r="B165" t="s">
        <v>447</v>
      </c>
      <c r="F165">
        <v>0</v>
      </c>
      <c r="G165" t="s">
        <v>48</v>
      </c>
      <c r="H165" t="str">
        <f>VLOOKUP(canais!G165,categorias!$C$2:$F$8,2,FALSE)</f>
        <v>comedia</v>
      </c>
      <c r="I165" t="str">
        <f>VLOOKUP(canais!G165,categorias!$C$2:$G$8,5,FALSE)</f>
        <v>ObjectId("5ed979f4474ed51eb3dbb26f")</v>
      </c>
      <c r="L165" t="str">
        <f t="shared" si="5"/>
        <v>{"nome": "Casseta e Planeta" ,"idYoutube": "UClk4_KCeFFIDp_rqsnqTuHA" ,"idFacebook": "" ,"idVimeo": "" ,"idTwitch": "" ,"status": 0,"categoria": {"nome":"Comédia", "url": "comedia", "_id": ObjectId("5ed979f4474ed51eb3dbb26f")}},</v>
      </c>
      <c r="M165" s="2" t="s">
        <v>446</v>
      </c>
      <c r="N165" t="str">
        <f t="shared" si="4"/>
        <v>5ed981e2474ed51eb3dbb32a</v>
      </c>
      <c r="AK165">
        <v>810</v>
      </c>
    </row>
    <row r="166" spans="1:37" x14ac:dyDescent="0.25">
      <c r="A166" t="s">
        <v>448</v>
      </c>
      <c r="B166" t="s">
        <v>449</v>
      </c>
      <c r="F166">
        <v>0</v>
      </c>
      <c r="G166" t="s">
        <v>42</v>
      </c>
      <c r="H166" t="str">
        <f>VLOOKUP(canais!G166,categorias!$C$2:$F$8,2,FALSE)</f>
        <v>music</v>
      </c>
      <c r="I166" t="str">
        <f>VLOOKUP(canais!G166,categorias!$C$2:$G$8,5,FALSE)</f>
        <v>ObjectId("5ed979f4474ed51eb3dbb26b")</v>
      </c>
      <c r="L166" t="str">
        <f t="shared" si="5"/>
        <v>{"nome": "Projeto TriGO" ,"idYoutube": "UCJquwzbFk0VeBXj3E19I9pw" ,"idFacebook": "" ,"idVimeo": "" ,"idTwitch": "" ,"status": 0,"categoria": {"nome":"Música", "url": "music", "_id": ObjectId("5ed979f4474ed51eb3dbb26b")}},</v>
      </c>
      <c r="M166" t="s">
        <v>448</v>
      </c>
      <c r="N166" t="str">
        <f t="shared" si="4"/>
        <v>5ed981e2474ed51eb3dbb32b</v>
      </c>
      <c r="AK166">
        <v>811</v>
      </c>
    </row>
    <row r="167" spans="1:37" x14ac:dyDescent="0.25">
      <c r="A167" t="s">
        <v>450</v>
      </c>
      <c r="B167" t="s">
        <v>451</v>
      </c>
      <c r="F167">
        <v>0</v>
      </c>
      <c r="G167" t="s">
        <v>42</v>
      </c>
      <c r="H167" t="str">
        <f>VLOOKUP(canais!G167,categorias!$C$2:$F$8,2,FALSE)</f>
        <v>music</v>
      </c>
      <c r="I167" t="str">
        <f>VLOOKUP(canais!G167,categorias!$C$2:$G$8,5,FALSE)</f>
        <v>ObjectId("5ed979f4474ed51eb3dbb26b")</v>
      </c>
      <c r="L167" t="str">
        <f t="shared" si="5"/>
        <v>{"nome": "Hugo Pena" ,"idYoutube": "UCcZ4qg6yKcNAA7-5VoGkulw" ,"idFacebook": "" ,"idVimeo": "" ,"idTwitch": "" ,"status": 0,"categoria": {"nome":"Música", "url": "music", "_id": ObjectId("5ed979f4474ed51eb3dbb26b")}},</v>
      </c>
      <c r="M167" t="s">
        <v>450</v>
      </c>
      <c r="N167" t="str">
        <f t="shared" si="4"/>
        <v>5ed981e2474ed51eb3dbb32c</v>
      </c>
      <c r="AK167">
        <v>812</v>
      </c>
    </row>
    <row r="168" spans="1:37" x14ac:dyDescent="0.25">
      <c r="A168" t="s">
        <v>452</v>
      </c>
      <c r="B168" t="s">
        <v>453</v>
      </c>
      <c r="F168">
        <v>0</v>
      </c>
      <c r="G168" t="s">
        <v>42</v>
      </c>
      <c r="H168" t="str">
        <f>VLOOKUP(canais!G168,categorias!$C$2:$F$8,2,FALSE)</f>
        <v>music</v>
      </c>
      <c r="I168" t="str">
        <f>VLOOKUP(canais!G168,categorias!$C$2:$G$8,5,FALSE)</f>
        <v>ObjectId("5ed979f4474ed51eb3dbb26b")</v>
      </c>
      <c r="L168" t="str">
        <f t="shared" si="5"/>
        <v>{"nome": "Rose Nascimento" ,"idYoutube": "UCNa-Tg8iWih5ybSnmm3ZbTw" ,"idFacebook": "" ,"idVimeo": "" ,"idTwitch": "" ,"status": 0,"categoria": {"nome":"Música", "url": "music", "_id": ObjectId("5ed979f4474ed51eb3dbb26b")}},</v>
      </c>
      <c r="M168" t="s">
        <v>452</v>
      </c>
      <c r="N168" t="str">
        <f t="shared" si="4"/>
        <v>5ed981e2474ed51eb3dbb32d</v>
      </c>
      <c r="AK168">
        <v>813</v>
      </c>
    </row>
    <row r="169" spans="1:37" x14ac:dyDescent="0.25">
      <c r="A169" s="2" t="s">
        <v>454</v>
      </c>
      <c r="B169" t="s">
        <v>455</v>
      </c>
      <c r="F169">
        <v>0</v>
      </c>
      <c r="G169" t="s">
        <v>42</v>
      </c>
      <c r="H169" t="str">
        <f>VLOOKUP(canais!G169,categorias!$C$2:$F$8,2,FALSE)</f>
        <v>music</v>
      </c>
      <c r="I169" t="str">
        <f>VLOOKUP(canais!G169,categorias!$C$2:$G$8,5,FALSE)</f>
        <v>ObjectId("5ed979f4474ed51eb3dbb26b")</v>
      </c>
      <c r="L169" t="str">
        <f t="shared" si="5"/>
        <v>{"nome": "Marcelinho de Freitas" ,"idYoutube": "UCpdEWij8z7UR0MHIm51UmbA" ,"idFacebook": "" ,"idVimeo": "" ,"idTwitch": "" ,"status": 0,"categoria": {"nome":"Música", "url": "music", "_id": ObjectId("5ed979f4474ed51eb3dbb26b")}},</v>
      </c>
      <c r="M169" s="2" t="s">
        <v>454</v>
      </c>
      <c r="N169" t="str">
        <f t="shared" si="4"/>
        <v>5ed981e2474ed51eb3dbb32e</v>
      </c>
      <c r="AK169">
        <v>814</v>
      </c>
    </row>
    <row r="170" spans="1:37" x14ac:dyDescent="0.25">
      <c r="A170" s="2" t="s">
        <v>456</v>
      </c>
      <c r="B170" t="s">
        <v>447</v>
      </c>
      <c r="F170">
        <v>0</v>
      </c>
      <c r="G170" t="s">
        <v>42</v>
      </c>
      <c r="H170" t="str">
        <f>VLOOKUP(canais!G170,categorias!$C$2:$F$8,2,FALSE)</f>
        <v>music</v>
      </c>
      <c r="I170" t="str">
        <f>VLOOKUP(canais!G170,categorias!$C$2:$G$8,5,FALSE)</f>
        <v>ObjectId("5ed979f4474ed51eb3dbb26b")</v>
      </c>
      <c r="L170" t="str">
        <f t="shared" si="5"/>
        <v>{"nome": "Rincon Sapiência" ,"idYoutube": "UClk4_KCeFFIDp_rqsnqTuHA" ,"idFacebook": "" ,"idVimeo": "" ,"idTwitch": "" ,"status": 0,"categoria": {"nome":"Música", "url": "music", "_id": ObjectId("5ed979f4474ed51eb3dbb26b")}},</v>
      </c>
      <c r="M170" s="2" t="s">
        <v>456</v>
      </c>
      <c r="N170" t="str">
        <f t="shared" si="4"/>
        <v>5ed981e2474ed51eb3dbb32f</v>
      </c>
      <c r="AK170">
        <v>815</v>
      </c>
    </row>
    <row r="171" spans="1:37" x14ac:dyDescent="0.25">
      <c r="A171" t="s">
        <v>457</v>
      </c>
      <c r="B171" t="s">
        <v>458</v>
      </c>
      <c r="F171">
        <v>0</v>
      </c>
      <c r="G171" t="s">
        <v>42</v>
      </c>
      <c r="H171" t="str">
        <f>VLOOKUP(canais!G171,categorias!$C$2:$F$8,2,FALSE)</f>
        <v>music</v>
      </c>
      <c r="I171" t="str">
        <f>VLOOKUP(canais!G171,categorias!$C$2:$G$8,5,FALSE)</f>
        <v>ObjectId("5ed979f4474ed51eb3dbb26b")</v>
      </c>
      <c r="L171" t="str">
        <f t="shared" si="5"/>
        <v>{"nome": "Araketu" ,"idYoutube": "UC77ANz9E9SYye42rr4rE6Hw" ,"idFacebook": "" ,"idVimeo": "" ,"idTwitch": "" ,"status": 0,"categoria": {"nome":"Música", "url": "music", "_id": ObjectId("5ed979f4474ed51eb3dbb26b")}},</v>
      </c>
      <c r="M171" t="s">
        <v>457</v>
      </c>
      <c r="N171" t="str">
        <f t="shared" si="4"/>
        <v>5ed981e2474ed51eb3dbb330</v>
      </c>
      <c r="AK171">
        <v>816</v>
      </c>
    </row>
    <row r="172" spans="1:37" x14ac:dyDescent="0.25">
      <c r="A172" t="s">
        <v>459</v>
      </c>
      <c r="B172" t="s">
        <v>460</v>
      </c>
      <c r="F172">
        <v>0</v>
      </c>
      <c r="G172" t="s">
        <v>42</v>
      </c>
      <c r="H172" t="str">
        <f>VLOOKUP(canais!G172,categorias!$C$2:$F$8,2,FALSE)</f>
        <v>music</v>
      </c>
      <c r="I172" t="str">
        <f>VLOOKUP(canais!G172,categorias!$C$2:$G$8,5,FALSE)</f>
        <v>ObjectId("5ed979f4474ed51eb3dbb26b")</v>
      </c>
      <c r="L172" t="str">
        <f t="shared" si="5"/>
        <v>{"nome": "Beto Barbosa" ,"idYoutube": "UCYkBOPKn0xj8oLBQRj6XD2g" ,"idFacebook": "" ,"idVimeo": "" ,"idTwitch": "" ,"status": 0,"categoria": {"nome":"Música", "url": "music", "_id": ObjectId("5ed979f4474ed51eb3dbb26b")}},</v>
      </c>
      <c r="M172" t="s">
        <v>459</v>
      </c>
      <c r="N172" t="str">
        <f t="shared" si="4"/>
        <v>5ed981e2474ed51eb3dbb331</v>
      </c>
      <c r="AK172">
        <v>817</v>
      </c>
    </row>
    <row r="173" spans="1:37" x14ac:dyDescent="0.25">
      <c r="A173" s="2" t="s">
        <v>461</v>
      </c>
      <c r="B173" t="s">
        <v>447</v>
      </c>
      <c r="F173">
        <v>0</v>
      </c>
      <c r="G173" t="s">
        <v>42</v>
      </c>
      <c r="H173" t="str">
        <f>VLOOKUP(canais!G173,categorias!$C$2:$F$8,2,FALSE)</f>
        <v>music</v>
      </c>
      <c r="I173" t="str">
        <f>VLOOKUP(canais!G173,categorias!$C$2:$G$8,5,FALSE)</f>
        <v>ObjectId("5ed979f4474ed51eb3dbb26b")</v>
      </c>
      <c r="L173" t="str">
        <f t="shared" si="5"/>
        <v>{"nome": "André Abujamra" ,"idYoutube": "UClk4_KCeFFIDp_rqsnqTuHA" ,"idFacebook": "" ,"idVimeo": "" ,"idTwitch": "" ,"status": 0,"categoria": {"nome":"Música", "url": "music", "_id": ObjectId("5ed979f4474ed51eb3dbb26b")}},</v>
      </c>
      <c r="M173" s="2" t="s">
        <v>461</v>
      </c>
      <c r="N173" t="str">
        <f t="shared" si="4"/>
        <v>5ed981e2474ed51eb3dbb332</v>
      </c>
      <c r="AK173">
        <v>818</v>
      </c>
    </row>
    <row r="174" spans="1:37" x14ac:dyDescent="0.25">
      <c r="A174" s="3" t="s">
        <v>462</v>
      </c>
      <c r="B174" t="s">
        <v>463</v>
      </c>
      <c r="F174">
        <v>0</v>
      </c>
      <c r="G174" t="s">
        <v>42</v>
      </c>
      <c r="H174" t="str">
        <f>VLOOKUP(canais!G174,categorias!$C$2:$F$8,2,FALSE)</f>
        <v>music</v>
      </c>
      <c r="I174" t="str">
        <f>VLOOKUP(canais!G174,categorias!$C$2:$G$8,5,FALSE)</f>
        <v>ObjectId("5ed979f4474ed51eb3dbb26b")</v>
      </c>
      <c r="L174" t="str">
        <f t="shared" si="5"/>
        <v>{"nome": "Manu Gavassi" ,"idYoutube": "UCDXXF6FdtCMxn_CuSNWRbXQ" ,"idFacebook": "" ,"idVimeo": "" ,"idTwitch": "" ,"status": 0,"categoria": {"nome":"Música", "url": "music", "_id": ObjectId("5ed979f4474ed51eb3dbb26b")}},</v>
      </c>
      <c r="M174" s="3" t="s">
        <v>462</v>
      </c>
      <c r="N174" t="str">
        <f t="shared" si="4"/>
        <v>5ed981e2474ed51eb3dbb333</v>
      </c>
      <c r="AK174">
        <v>819</v>
      </c>
    </row>
    <row r="175" spans="1:37" x14ac:dyDescent="0.25">
      <c r="A175" s="3" t="s">
        <v>464</v>
      </c>
      <c r="B175" t="s">
        <v>465</v>
      </c>
      <c r="F175">
        <v>0</v>
      </c>
      <c r="G175" t="s">
        <v>42</v>
      </c>
      <c r="H175" t="str">
        <f>VLOOKUP(canais!G175,categorias!$C$2:$F$8,2,FALSE)</f>
        <v>music</v>
      </c>
      <c r="I175" t="str">
        <f>VLOOKUP(canais!G175,categorias!$C$2:$G$8,5,FALSE)</f>
        <v>ObjectId("5ed979f4474ed51eb3dbb26b")</v>
      </c>
      <c r="L175" t="str">
        <f t="shared" si="5"/>
        <v>{"nome": "Juliana Bonde" ,"idYoutube": "UCL4cty81pHxPxZjRavDPZwQ" ,"idFacebook": "" ,"idVimeo": "" ,"idTwitch": "" ,"status": 0,"categoria": {"nome":"Música", "url": "music", "_id": ObjectId("5ed979f4474ed51eb3dbb26b")}},</v>
      </c>
      <c r="M175" s="3" t="s">
        <v>464</v>
      </c>
      <c r="N175" t="str">
        <f t="shared" si="4"/>
        <v>5ed981e2474ed51eb3dbb334</v>
      </c>
      <c r="AK175">
        <v>820</v>
      </c>
    </row>
    <row r="176" spans="1:37" x14ac:dyDescent="0.25">
      <c r="A176" t="s">
        <v>466</v>
      </c>
      <c r="B176" t="s">
        <v>467</v>
      </c>
      <c r="F176">
        <v>0</v>
      </c>
      <c r="G176" t="s">
        <v>42</v>
      </c>
      <c r="H176" t="str">
        <f>VLOOKUP(canais!G176,categorias!$C$2:$F$8,2,FALSE)</f>
        <v>music</v>
      </c>
      <c r="I176" t="str">
        <f>VLOOKUP(canais!G176,categorias!$C$2:$G$8,5,FALSE)</f>
        <v>ObjectId("5ed979f4474ed51eb3dbb26b")</v>
      </c>
      <c r="L176" t="str">
        <f t="shared" si="5"/>
        <v>{"nome": "Forró do Skenta" ,"idYoutube": "UCRjtHLa-cFdpmq_Wzcy94gw" ,"idFacebook": "" ,"idVimeo": "" ,"idTwitch": "" ,"status": 0,"categoria": {"nome":"Música", "url": "music", "_id": ObjectId("5ed979f4474ed51eb3dbb26b")}},</v>
      </c>
      <c r="M176" t="s">
        <v>466</v>
      </c>
      <c r="N176" t="str">
        <f t="shared" si="4"/>
        <v>5ed981e2474ed51eb3dbb335</v>
      </c>
      <c r="AK176">
        <v>821</v>
      </c>
    </row>
    <row r="177" spans="1:37" x14ac:dyDescent="0.25">
      <c r="A177" s="2" t="s">
        <v>468</v>
      </c>
      <c r="B177" t="s">
        <v>447</v>
      </c>
      <c r="F177">
        <v>0</v>
      </c>
      <c r="G177" t="s">
        <v>42</v>
      </c>
      <c r="H177" t="str">
        <f>VLOOKUP(canais!G177,categorias!$C$2:$F$8,2,FALSE)</f>
        <v>music</v>
      </c>
      <c r="I177" t="str">
        <f>VLOOKUP(canais!G177,categorias!$C$2:$G$8,5,FALSE)</f>
        <v>ObjectId("5ed979f4474ed51eb3dbb26b")</v>
      </c>
      <c r="L177" t="str">
        <f t="shared" si="5"/>
        <v>{"nome": "Vanessa Jackson" ,"idYoutube": "UClk4_KCeFFIDp_rqsnqTuHA" ,"idFacebook": "" ,"idVimeo": "" ,"idTwitch": "" ,"status": 0,"categoria": {"nome":"Música", "url": "music", "_id": ObjectId("5ed979f4474ed51eb3dbb26b")}},</v>
      </c>
      <c r="M177" s="2" t="s">
        <v>468</v>
      </c>
      <c r="N177" t="str">
        <f t="shared" si="4"/>
        <v>5ed981e2474ed51eb3dbb336</v>
      </c>
      <c r="AK177">
        <v>822</v>
      </c>
    </row>
    <row r="178" spans="1:37" x14ac:dyDescent="0.25">
      <c r="A178" t="s">
        <v>469</v>
      </c>
      <c r="B178" t="s">
        <v>470</v>
      </c>
      <c r="F178">
        <v>0</v>
      </c>
      <c r="G178" t="s">
        <v>42</v>
      </c>
      <c r="H178" t="str">
        <f>VLOOKUP(canais!G178,categorias!$C$2:$F$8,2,FALSE)</f>
        <v>music</v>
      </c>
      <c r="I178" t="str">
        <f>VLOOKUP(canais!G178,categorias!$C$2:$G$8,5,FALSE)</f>
        <v>ObjectId("5ed979f4474ed51eb3dbb26b")</v>
      </c>
      <c r="L178" t="str">
        <f t="shared" si="5"/>
        <v>{"nome": "Diego e Hernani" ,"idYoutube": "UCzD1GghT9JFN8jiC0BY_5_Q" ,"idFacebook": "" ,"idVimeo": "" ,"idTwitch": "" ,"status": 0,"categoria": {"nome":"Música", "url": "music", "_id": ObjectId("5ed979f4474ed51eb3dbb26b")}},</v>
      </c>
      <c r="M178" t="s">
        <v>469</v>
      </c>
      <c r="N178" t="str">
        <f t="shared" si="4"/>
        <v>5ed981e2474ed51eb3dbb337</v>
      </c>
      <c r="AK178">
        <v>823</v>
      </c>
    </row>
    <row r="179" spans="1:37" x14ac:dyDescent="0.25">
      <c r="A179" t="s">
        <v>471</v>
      </c>
      <c r="B179" t="s">
        <v>472</v>
      </c>
      <c r="F179">
        <v>0</v>
      </c>
      <c r="G179" t="s">
        <v>42</v>
      </c>
      <c r="H179" t="str">
        <f>VLOOKUP(canais!G179,categorias!$C$2:$F$8,2,FALSE)</f>
        <v>music</v>
      </c>
      <c r="I179" t="str">
        <f>VLOOKUP(canais!G179,categorias!$C$2:$G$8,5,FALSE)</f>
        <v>ObjectId("5ed979f4474ed51eb3dbb26b")</v>
      </c>
      <c r="L179" t="str">
        <f t="shared" si="5"/>
        <v>{"nome": "Funk da House" ,"idYoutube": "UCLqZzaa5SXDJL0LpQFGiOjg" ,"idFacebook": "" ,"idVimeo": "" ,"idTwitch": "" ,"status": 0,"categoria": {"nome":"Música", "url": "music", "_id": ObjectId("5ed979f4474ed51eb3dbb26b")}},</v>
      </c>
      <c r="M179" t="s">
        <v>471</v>
      </c>
      <c r="N179" t="str">
        <f t="shared" si="4"/>
        <v>5ed981e2474ed51eb3dbb338</v>
      </c>
      <c r="AK179">
        <v>824</v>
      </c>
    </row>
    <row r="180" spans="1:37" x14ac:dyDescent="0.25">
      <c r="A180" t="s">
        <v>473</v>
      </c>
      <c r="B180" t="s">
        <v>474</v>
      </c>
      <c r="F180">
        <v>0</v>
      </c>
      <c r="G180" t="s">
        <v>42</v>
      </c>
      <c r="H180" t="str">
        <f>VLOOKUP(canais!G180,categorias!$C$2:$F$8,2,FALSE)</f>
        <v>music</v>
      </c>
      <c r="I180" t="str">
        <f>VLOOKUP(canais!G180,categorias!$C$2:$G$8,5,FALSE)</f>
        <v>ObjectId("5ed979f4474ed51eb3dbb26b")</v>
      </c>
      <c r="L180" t="str">
        <f t="shared" si="5"/>
        <v>{"nome": "Luísa Sonza" ,"idYoutube": "UCnJoUTYXU142gxoyDzp-KRQ" ,"idFacebook": "" ,"idVimeo": "" ,"idTwitch": "" ,"status": 0,"categoria": {"nome":"Música", "url": "music", "_id": ObjectId("5ed979f4474ed51eb3dbb26b")}},</v>
      </c>
      <c r="M180" t="s">
        <v>473</v>
      </c>
      <c r="N180" t="str">
        <f t="shared" si="4"/>
        <v>5ed981e2474ed51eb3dbb339</v>
      </c>
      <c r="AK180">
        <v>825</v>
      </c>
    </row>
    <row r="181" spans="1:37" x14ac:dyDescent="0.25">
      <c r="A181" s="2" t="s">
        <v>475</v>
      </c>
      <c r="B181" t="s">
        <v>476</v>
      </c>
      <c r="F181">
        <v>0</v>
      </c>
      <c r="G181" t="s">
        <v>42</v>
      </c>
      <c r="H181" t="str">
        <f>VLOOKUP(canais!G181,categorias!$C$2:$F$8,2,FALSE)</f>
        <v>music</v>
      </c>
      <c r="I181" t="str">
        <f>VLOOKUP(canais!G181,categorias!$C$2:$G$8,5,FALSE)</f>
        <v>ObjectId("5ed979f4474ed51eb3dbb26b")</v>
      </c>
      <c r="L181" t="str">
        <f t="shared" si="5"/>
        <v>{"nome": "Toquinho" ,"idYoutube": "UCSzaIys63Y2_BfW60DMw_sA" ,"idFacebook": "" ,"idVimeo": "" ,"idTwitch": "" ,"status": 0,"categoria": {"nome":"Música", "url": "music", "_id": ObjectId("5ed979f4474ed51eb3dbb26b")}},</v>
      </c>
      <c r="M181" s="2" t="s">
        <v>475</v>
      </c>
      <c r="N181" t="str">
        <f t="shared" si="4"/>
        <v>5ed981e2474ed51eb3dbb33a</v>
      </c>
      <c r="AK181">
        <v>826</v>
      </c>
    </row>
    <row r="182" spans="1:37" x14ac:dyDescent="0.25">
      <c r="A182" t="s">
        <v>477</v>
      </c>
      <c r="B182" t="s">
        <v>478</v>
      </c>
      <c r="F182">
        <v>0</v>
      </c>
      <c r="G182" t="s">
        <v>42</v>
      </c>
      <c r="H182" t="str">
        <f>VLOOKUP(canais!G182,categorias!$C$2:$F$8,2,FALSE)</f>
        <v>music</v>
      </c>
      <c r="I182" t="str">
        <f>VLOOKUP(canais!G182,categorias!$C$2:$G$8,5,FALSE)</f>
        <v>ObjectId("5ed979f4474ed51eb3dbb26b")</v>
      </c>
      <c r="L182" t="str">
        <f t="shared" si="5"/>
        <v>{"nome": "Kevi Jonny" ,"idYoutube": "UCiuFLgmkltwqIOGLbRLn-cg" ,"idFacebook": "" ,"idVimeo": "" ,"idTwitch": "" ,"status": 0,"categoria": {"nome":"Música", "url": "music", "_id": ObjectId("5ed979f4474ed51eb3dbb26b")}},</v>
      </c>
      <c r="M182" t="s">
        <v>477</v>
      </c>
      <c r="N182" t="str">
        <f t="shared" si="4"/>
        <v>5ed981e2474ed51eb3dbb33b</v>
      </c>
      <c r="AK182">
        <v>827</v>
      </c>
    </row>
    <row r="183" spans="1:37" x14ac:dyDescent="0.25">
      <c r="A183" t="s">
        <v>479</v>
      </c>
      <c r="B183" t="s">
        <v>480</v>
      </c>
      <c r="F183">
        <v>0</v>
      </c>
      <c r="G183" t="s">
        <v>42</v>
      </c>
      <c r="H183" t="str">
        <f>VLOOKUP(canais!G183,categorias!$C$2:$F$8,2,FALSE)</f>
        <v>music</v>
      </c>
      <c r="I183" t="str">
        <f>VLOOKUP(canais!G183,categorias!$C$2:$G$8,5,FALSE)</f>
        <v>ObjectId("5ed979f4474ed51eb3dbb26b")</v>
      </c>
      <c r="L183" t="str">
        <f t="shared" si="5"/>
        <v>{"nome": "Fábio Jr." ,"idYoutube": "UCAYyeCBGfTkX5u4jx7yqPcQ" ,"idFacebook": "" ,"idVimeo": "" ,"idTwitch": "" ,"status": 0,"categoria": {"nome":"Música", "url": "music", "_id": ObjectId("5ed979f4474ed51eb3dbb26b")}},</v>
      </c>
      <c r="M183" t="s">
        <v>479</v>
      </c>
      <c r="N183" t="str">
        <f t="shared" si="4"/>
        <v>5ed981e2474ed51eb3dbb33c</v>
      </c>
      <c r="AK183">
        <v>828</v>
      </c>
    </row>
    <row r="184" spans="1:37" x14ac:dyDescent="0.25">
      <c r="A184" t="s">
        <v>481</v>
      </c>
      <c r="B184" t="s">
        <v>482</v>
      </c>
      <c r="F184">
        <v>0</v>
      </c>
      <c r="G184" t="s">
        <v>42</v>
      </c>
      <c r="H184" t="str">
        <f>VLOOKUP(canais!G184,categorias!$C$2:$F$8,2,FALSE)</f>
        <v>music</v>
      </c>
      <c r="I184" t="str">
        <f>VLOOKUP(canais!G184,categorias!$C$2:$G$8,5,FALSE)</f>
        <v>ObjectId("5ed979f4474ed51eb3dbb26b")</v>
      </c>
      <c r="L184" t="str">
        <f t="shared" si="5"/>
        <v>{"nome": "Além da Loucura ADL" ,"idYoutube": "UCRRxoPYSUyYMFFAoWVW0GiA" ,"idFacebook": "" ,"idVimeo": "" ,"idTwitch": "" ,"status": 0,"categoria": {"nome":"Música", "url": "music", "_id": ObjectId("5ed979f4474ed51eb3dbb26b")}},</v>
      </c>
      <c r="M184" t="s">
        <v>481</v>
      </c>
      <c r="N184" t="str">
        <f t="shared" si="4"/>
        <v>5ed981e2474ed51eb3dbb33d</v>
      </c>
      <c r="AK184">
        <v>829</v>
      </c>
    </row>
    <row r="185" spans="1:37" x14ac:dyDescent="0.25">
      <c r="A185" t="s">
        <v>483</v>
      </c>
      <c r="B185" t="s">
        <v>484</v>
      </c>
      <c r="F185">
        <v>0</v>
      </c>
      <c r="G185" t="s">
        <v>42</v>
      </c>
      <c r="H185" t="str">
        <f>VLOOKUP(canais!G185,categorias!$C$2:$F$8,2,FALSE)</f>
        <v>music</v>
      </c>
      <c r="I185" t="str">
        <f>VLOOKUP(canais!G185,categorias!$C$2:$G$8,5,FALSE)</f>
        <v>ObjectId("5ed979f4474ed51eb3dbb26b")</v>
      </c>
      <c r="L185" t="str">
        <f t="shared" si="5"/>
        <v>{"nome": "Nosso Tom" ,"idYoutube": "UCZrJ9d4oyjRSVReMN2aBHWg" ,"idFacebook": "" ,"idVimeo": "" ,"idTwitch": "" ,"status": 0,"categoria": {"nome":"Música", "url": "music", "_id": ObjectId("5ed979f4474ed51eb3dbb26b")}},</v>
      </c>
      <c r="M185" t="s">
        <v>483</v>
      </c>
      <c r="N185" t="str">
        <f t="shared" si="4"/>
        <v>5ed981e2474ed51eb3dbb33e</v>
      </c>
      <c r="AK185">
        <v>830</v>
      </c>
    </row>
    <row r="186" spans="1:37" x14ac:dyDescent="0.25">
      <c r="A186" t="s">
        <v>485</v>
      </c>
      <c r="B186" t="s">
        <v>486</v>
      </c>
      <c r="F186">
        <v>0</v>
      </c>
      <c r="G186" t="s">
        <v>42</v>
      </c>
      <c r="H186" t="str">
        <f>VLOOKUP(canais!G186,categorias!$C$2:$F$8,2,FALSE)</f>
        <v>music</v>
      </c>
      <c r="I186" t="str">
        <f>VLOOKUP(canais!G186,categorias!$C$2:$G$8,5,FALSE)</f>
        <v>ObjectId("5ed979f4474ed51eb3dbb26b")</v>
      </c>
      <c r="L186" t="str">
        <f t="shared" si="5"/>
        <v>{"nome": "Guilherme e Benuto" ,"idYoutube": "UCfG0o17SqRg8qAjlpTdxZag" ,"idFacebook": "" ,"idVimeo": "" ,"idTwitch": "" ,"status": 0,"categoria": {"nome":"Música", "url": "music", "_id": ObjectId("5ed979f4474ed51eb3dbb26b")}},</v>
      </c>
      <c r="M186" t="s">
        <v>485</v>
      </c>
      <c r="N186" t="str">
        <f t="shared" si="4"/>
        <v>5ed981e2474ed51eb3dbb33f</v>
      </c>
      <c r="AK186">
        <v>831</v>
      </c>
    </row>
    <row r="187" spans="1:37" x14ac:dyDescent="0.25">
      <c r="A187" t="s">
        <v>487</v>
      </c>
      <c r="B187" t="s">
        <v>488</v>
      </c>
      <c r="F187">
        <v>0</v>
      </c>
      <c r="G187" t="s">
        <v>42</v>
      </c>
      <c r="H187" t="str">
        <f>VLOOKUP(canais!G187,categorias!$C$2:$F$8,2,FALSE)</f>
        <v>music</v>
      </c>
      <c r="I187" t="str">
        <f>VLOOKUP(canais!G187,categorias!$C$2:$G$8,5,FALSE)</f>
        <v>ObjectId("5ed979f4474ed51eb3dbb26b")</v>
      </c>
      <c r="L187" t="str">
        <f t="shared" si="5"/>
        <v>{"nome": "Fernando e Sorocaba" ,"idYoutube": "UCRkYVEDbFcX8ZE-Bxk28bYw" ,"idFacebook": "" ,"idVimeo": "" ,"idTwitch": "" ,"status": 0,"categoria": {"nome":"Música", "url": "music", "_id": ObjectId("5ed979f4474ed51eb3dbb26b")}},</v>
      </c>
      <c r="M187" t="s">
        <v>487</v>
      </c>
      <c r="N187" t="str">
        <f t="shared" si="4"/>
        <v>5ed981e2474ed51eb3dbb340</v>
      </c>
      <c r="AK187">
        <v>832</v>
      </c>
    </row>
    <row r="188" spans="1:37" x14ac:dyDescent="0.25">
      <c r="A188" t="s">
        <v>489</v>
      </c>
      <c r="B188" t="s">
        <v>490</v>
      </c>
      <c r="F188">
        <v>0</v>
      </c>
      <c r="G188" t="s">
        <v>42</v>
      </c>
      <c r="H188" t="str">
        <f>VLOOKUP(canais!G188,categorias!$C$2:$F$8,2,FALSE)</f>
        <v>music</v>
      </c>
      <c r="I188" t="str">
        <f>VLOOKUP(canais!G188,categorias!$C$2:$G$8,5,FALSE)</f>
        <v>ObjectId("5ed979f4474ed51eb3dbb26b")</v>
      </c>
      <c r="L188" t="str">
        <f t="shared" si="5"/>
        <v>{"nome": "Taty Girl" ,"idYoutube": "UCmRkuNc6evsLa3JKX2IVHvg" ,"idFacebook": "" ,"idVimeo": "" ,"idTwitch": "" ,"status": 0,"categoria": {"nome":"Música", "url": "music", "_id": ObjectId("5ed979f4474ed51eb3dbb26b")}},</v>
      </c>
      <c r="M188" t="s">
        <v>489</v>
      </c>
      <c r="N188" t="str">
        <f t="shared" si="4"/>
        <v>5ed981e2474ed51eb3dbb341</v>
      </c>
      <c r="AK188">
        <v>833</v>
      </c>
    </row>
    <row r="189" spans="1:37" x14ac:dyDescent="0.25">
      <c r="A189" t="s">
        <v>491</v>
      </c>
      <c r="B189" t="s">
        <v>492</v>
      </c>
      <c r="F189">
        <v>0</v>
      </c>
      <c r="G189" t="s">
        <v>42</v>
      </c>
      <c r="H189" t="str">
        <f>VLOOKUP(canais!G189,categorias!$C$2:$F$8,2,FALSE)</f>
        <v>music</v>
      </c>
      <c r="I189" t="str">
        <f>VLOOKUP(canais!G189,categorias!$C$2:$G$8,5,FALSE)</f>
        <v>ObjectId("5ed979f4474ed51eb3dbb26b")</v>
      </c>
      <c r="L189" t="str">
        <f t="shared" si="5"/>
        <v>{"nome": "Daniel Boaventura" ,"idYoutube": "UC9EeZcCNDTiU8_rWv0ebjWQ" ,"idFacebook": "" ,"idVimeo": "" ,"idTwitch": "" ,"status": 0,"categoria": {"nome":"Música", "url": "music", "_id": ObjectId("5ed979f4474ed51eb3dbb26b")}},</v>
      </c>
      <c r="M189" t="s">
        <v>491</v>
      </c>
      <c r="N189" t="str">
        <f t="shared" si="4"/>
        <v>5ed981e2474ed51eb3dbb342</v>
      </c>
      <c r="AK189">
        <v>834</v>
      </c>
    </row>
    <row r="190" spans="1:37" x14ac:dyDescent="0.25">
      <c r="A190" t="s">
        <v>493</v>
      </c>
      <c r="B190" t="s">
        <v>494</v>
      </c>
      <c r="F190">
        <v>0</v>
      </c>
      <c r="G190" t="s">
        <v>42</v>
      </c>
      <c r="H190" t="str">
        <f>VLOOKUP(canais!G190,categorias!$C$2:$F$8,2,FALSE)</f>
        <v>music</v>
      </c>
      <c r="I190" t="str">
        <f>VLOOKUP(canais!G190,categorias!$C$2:$G$8,5,FALSE)</f>
        <v>ObjectId("5ed979f4474ed51eb3dbb26b")</v>
      </c>
      <c r="L190" t="str">
        <f t="shared" si="5"/>
        <v>{"nome": "Edson e Hudson" ,"idYoutube": "UCGwA7UlwvH1_YIG2nGZ8vhQ" ,"idFacebook": "" ,"idVimeo": "" ,"idTwitch": "" ,"status": 0,"categoria": {"nome":"Música", "url": "music", "_id": ObjectId("5ed979f4474ed51eb3dbb26b")}},</v>
      </c>
      <c r="M190" t="s">
        <v>493</v>
      </c>
      <c r="N190" t="str">
        <f t="shared" si="4"/>
        <v>5ed981e2474ed51eb3dbb343</v>
      </c>
      <c r="AK190">
        <v>835</v>
      </c>
    </row>
    <row r="191" spans="1:37" x14ac:dyDescent="0.25">
      <c r="A191" t="s">
        <v>495</v>
      </c>
      <c r="B191" t="s">
        <v>496</v>
      </c>
      <c r="F191">
        <v>0</v>
      </c>
      <c r="G191" t="s">
        <v>42</v>
      </c>
      <c r="H191" t="str">
        <f>VLOOKUP(canais!G191,categorias!$C$2:$F$8,2,FALSE)</f>
        <v>music</v>
      </c>
      <c r="I191" t="str">
        <f>VLOOKUP(canais!G191,categorias!$C$2:$G$8,5,FALSE)</f>
        <v>ObjectId("5ed979f4474ed51eb3dbb26b")</v>
      </c>
      <c r="L191" t="str">
        <f t="shared" si="5"/>
        <v>{"nome": "Vitor Kley" ,"idYoutube": "UCy9mF52-GP9NqOmfR0g9ukg" ,"idFacebook": "" ,"idVimeo": "" ,"idTwitch": "" ,"status": 0,"categoria": {"nome":"Música", "url": "music", "_id": ObjectId("5ed979f4474ed51eb3dbb26b")}},</v>
      </c>
      <c r="M191" t="s">
        <v>495</v>
      </c>
      <c r="N191" t="str">
        <f t="shared" si="4"/>
        <v>5ed981e2474ed51eb3dbb344</v>
      </c>
      <c r="AK191">
        <v>836</v>
      </c>
    </row>
    <row r="192" spans="1:37" x14ac:dyDescent="0.25">
      <c r="A192" t="s">
        <v>497</v>
      </c>
      <c r="B192" t="s">
        <v>498</v>
      </c>
      <c r="F192">
        <v>0</v>
      </c>
      <c r="G192" t="s">
        <v>42</v>
      </c>
      <c r="H192" t="str">
        <f>VLOOKUP(canais!G192,categorias!$C$2:$F$8,2,FALSE)</f>
        <v>music</v>
      </c>
      <c r="I192" t="str">
        <f>VLOOKUP(canais!G192,categorias!$C$2:$G$8,5,FALSE)</f>
        <v>ObjectId("5ed979f4474ed51eb3dbb26b")</v>
      </c>
      <c r="L192" t="str">
        <f t="shared" si="5"/>
        <v>{"nome": "Zezé Di Camargo e Luciano" ,"idYoutube": "UC5Cq2h-kY1KvkYgoncMrC3A" ,"idFacebook": "" ,"idVimeo": "" ,"idTwitch": "" ,"status": 0,"categoria": {"nome":"Música", "url": "music", "_id": ObjectId("5ed979f4474ed51eb3dbb26b")}},</v>
      </c>
      <c r="M192" t="s">
        <v>497</v>
      </c>
      <c r="N192" t="str">
        <f t="shared" si="4"/>
        <v>5ed981e2474ed51eb3dbb345</v>
      </c>
      <c r="AK192">
        <v>837</v>
      </c>
    </row>
    <row r="193" spans="1:37" x14ac:dyDescent="0.25">
      <c r="A193" t="s">
        <v>499</v>
      </c>
      <c r="B193" t="s">
        <v>500</v>
      </c>
      <c r="F193">
        <v>0</v>
      </c>
      <c r="G193" t="s">
        <v>42</v>
      </c>
      <c r="H193" t="str">
        <f>VLOOKUP(canais!G193,categorias!$C$2:$F$8,2,FALSE)</f>
        <v>music</v>
      </c>
      <c r="I193" t="str">
        <f>VLOOKUP(canais!G193,categorias!$C$2:$G$8,5,FALSE)</f>
        <v>ObjectId("5ed979f4474ed51eb3dbb26b")</v>
      </c>
      <c r="L193" t="str">
        <f t="shared" si="5"/>
        <v>{"nome": "Anitta" ,"idYoutube": "UCqjjyPUghDSSKFBABM_CXMw" ,"idFacebook": "" ,"idVimeo": "" ,"idTwitch": "" ,"status": 0,"categoria": {"nome":"Música", "url": "music", "_id": ObjectId("5ed979f4474ed51eb3dbb26b")}},</v>
      </c>
      <c r="M193" t="s">
        <v>499</v>
      </c>
      <c r="N193" t="str">
        <f t="shared" si="4"/>
        <v>5ed981e2474ed51eb3dbb346</v>
      </c>
      <c r="AK193">
        <v>838</v>
      </c>
    </row>
    <row r="194" spans="1:37" x14ac:dyDescent="0.25">
      <c r="A194" s="2" t="s">
        <v>501</v>
      </c>
      <c r="B194" t="s">
        <v>502</v>
      </c>
      <c r="F194">
        <v>0</v>
      </c>
      <c r="G194" t="s">
        <v>42</v>
      </c>
      <c r="H194" t="str">
        <f>VLOOKUP(canais!G194,categorias!$C$2:$F$8,2,FALSE)</f>
        <v>music</v>
      </c>
      <c r="I194" t="str">
        <f>VLOOKUP(canais!G194,categorias!$C$2:$G$8,5,FALSE)</f>
        <v>ObjectId("5ed979f4474ed51eb3dbb26b")</v>
      </c>
      <c r="L194" t="str">
        <f t="shared" si="5"/>
        <v>{"nome": "Adão Negro" ,"idYoutube": "UCTxXbvTCTRoggEjTBhOcOVQ" ,"idFacebook": "" ,"idVimeo": "" ,"idTwitch": "" ,"status": 0,"categoria": {"nome":"Música", "url": "music", "_id": ObjectId("5ed979f4474ed51eb3dbb26b")}},</v>
      </c>
      <c r="M194" s="2" t="s">
        <v>501</v>
      </c>
      <c r="N194" t="str">
        <f t="shared" ref="N194:N257" si="6">LOWER(CONCATENATE($N$1,DEC2HEX(AK194)))</f>
        <v>5ed981e2474ed51eb3dbb347</v>
      </c>
      <c r="AK194">
        <v>839</v>
      </c>
    </row>
    <row r="195" spans="1:37" x14ac:dyDescent="0.25">
      <c r="A195" t="s">
        <v>503</v>
      </c>
      <c r="B195" t="s">
        <v>504</v>
      </c>
      <c r="F195">
        <v>0</v>
      </c>
      <c r="G195" t="s">
        <v>42</v>
      </c>
      <c r="H195" t="str">
        <f>VLOOKUP(canais!G195,categorias!$C$2:$F$8,2,FALSE)</f>
        <v>music</v>
      </c>
      <c r="I195" t="str">
        <f>VLOOKUP(canais!G195,categorias!$C$2:$G$8,5,FALSE)</f>
        <v>ObjectId("5ed979f4474ed51eb3dbb26b")</v>
      </c>
      <c r="L195" t="str">
        <f t="shared" ref="L195:L258" si="7">$A$1&amp;A195&amp;$B$1&amp;B195&amp;$C$1&amp;C195&amp;$D$1&amp;D195&amp;$E$1&amp;E195&amp;$F$1&amp;F195&amp;$G$1&amp;G195&amp;$H$1&amp;H195&amp;$I$1&amp;I195&amp;$J$1</f>
        <v>{"nome": "Joanna" ,"idYoutube": "UCTYjiNDa2KsMBsvjTr3LOCA" ,"idFacebook": "" ,"idVimeo": "" ,"idTwitch": "" ,"status": 0,"categoria": {"nome":"Música", "url": "music", "_id": ObjectId("5ed979f4474ed51eb3dbb26b")}},</v>
      </c>
      <c r="M195" t="s">
        <v>503</v>
      </c>
      <c r="N195" t="str">
        <f t="shared" si="6"/>
        <v>5ed981e2474ed51eb3dbb348</v>
      </c>
      <c r="AK195">
        <v>840</v>
      </c>
    </row>
    <row r="196" spans="1:37" x14ac:dyDescent="0.25">
      <c r="A196" t="s">
        <v>505</v>
      </c>
      <c r="B196" t="s">
        <v>506</v>
      </c>
      <c r="F196">
        <v>0</v>
      </c>
      <c r="G196" t="s">
        <v>42</v>
      </c>
      <c r="H196" t="str">
        <f>VLOOKUP(canais!G196,categorias!$C$2:$F$8,2,FALSE)</f>
        <v>music</v>
      </c>
      <c r="I196" t="str">
        <f>VLOOKUP(canais!G196,categorias!$C$2:$G$8,5,FALSE)</f>
        <v>ObjectId("5ed979f4474ed51eb3dbb26b")</v>
      </c>
      <c r="L196" t="str">
        <f t="shared" si="7"/>
        <v>{"nome": "Sepultura" ,"idYoutube": "UC4Prl7UQx5i5PgRUh-O5XBg" ,"idFacebook": "" ,"idVimeo": "" ,"idTwitch": "" ,"status": 0,"categoria": {"nome":"Música", "url": "music", "_id": ObjectId("5ed979f4474ed51eb3dbb26b")}},</v>
      </c>
      <c r="M196" t="s">
        <v>505</v>
      </c>
      <c r="N196" t="str">
        <f t="shared" si="6"/>
        <v>5ed981e2474ed51eb3dbb349</v>
      </c>
      <c r="AK196">
        <v>841</v>
      </c>
    </row>
    <row r="197" spans="1:37" x14ac:dyDescent="0.25">
      <c r="A197" s="2" t="s">
        <v>507</v>
      </c>
      <c r="B197" t="s">
        <v>508</v>
      </c>
      <c r="F197">
        <v>0</v>
      </c>
      <c r="G197" t="s">
        <v>42</v>
      </c>
      <c r="H197" t="str">
        <f>VLOOKUP(canais!G197,categorias!$C$2:$F$8,2,FALSE)</f>
        <v>music</v>
      </c>
      <c r="I197" t="str">
        <f>VLOOKUP(canais!G197,categorias!$C$2:$G$8,5,FALSE)</f>
        <v>ObjectId("5ed979f4474ed51eb3dbb26b")</v>
      </c>
      <c r="L197" t="str">
        <f t="shared" si="7"/>
        <v>{"nome": "Dave Matthews Band" ,"idYoutube": "UCs9tH6M6AW16i3s8WabzAfA" ,"idFacebook": "" ,"idVimeo": "" ,"idTwitch": "" ,"status": 0,"categoria": {"nome":"Música", "url": "music", "_id": ObjectId("5ed979f4474ed51eb3dbb26b")}},</v>
      </c>
      <c r="M197" s="2" t="s">
        <v>507</v>
      </c>
      <c r="N197" t="str">
        <f t="shared" si="6"/>
        <v>5ed981e2474ed51eb3dbb34a</v>
      </c>
      <c r="AK197">
        <v>842</v>
      </c>
    </row>
    <row r="198" spans="1:37" x14ac:dyDescent="0.25">
      <c r="A198" t="s">
        <v>509</v>
      </c>
      <c r="B198" t="s">
        <v>510</v>
      </c>
      <c r="F198">
        <v>0</v>
      </c>
      <c r="G198" t="s">
        <v>42</v>
      </c>
      <c r="H198" t="str">
        <f>VLOOKUP(canais!G198,categorias!$C$2:$F$8,2,FALSE)</f>
        <v>music</v>
      </c>
      <c r="I198" t="str">
        <f>VLOOKUP(canais!G198,categorias!$C$2:$G$8,5,FALSE)</f>
        <v>ObjectId("5ed979f4474ed51eb3dbb26b")</v>
      </c>
      <c r="L198" t="str">
        <f t="shared" si="7"/>
        <v>{"nome": "Gaab" ,"idYoutube": "UCmST1cfhXXy1KP4KGVJX_5A" ,"idFacebook": "" ,"idVimeo": "" ,"idTwitch": "" ,"status": 0,"categoria": {"nome":"Música", "url": "music", "_id": ObjectId("5ed979f4474ed51eb3dbb26b")}},</v>
      </c>
      <c r="M198" t="s">
        <v>509</v>
      </c>
      <c r="N198" t="str">
        <f t="shared" si="6"/>
        <v>5ed981e2474ed51eb3dbb34b</v>
      </c>
      <c r="AK198">
        <v>843</v>
      </c>
    </row>
    <row r="199" spans="1:37" x14ac:dyDescent="0.25">
      <c r="A199" s="2" t="s">
        <v>511</v>
      </c>
      <c r="B199" t="s">
        <v>392</v>
      </c>
      <c r="F199">
        <v>0</v>
      </c>
      <c r="G199" t="s">
        <v>42</v>
      </c>
      <c r="H199" t="str">
        <f>VLOOKUP(canais!G199,categorias!$C$2:$F$8,2,FALSE)</f>
        <v>music</v>
      </c>
      <c r="I199" t="str">
        <f>VLOOKUP(canais!G199,categorias!$C$2:$G$8,5,FALSE)</f>
        <v>ObjectId("5ed979f4474ed51eb3dbb26b")</v>
      </c>
      <c r="L199" t="str">
        <f t="shared" si="7"/>
        <v>{"nome": "Ayrton Montarroyos" ,"idYoutube": "UCESs365L1Ccnq4q3J5yZ7nQ" ,"idFacebook": "" ,"idVimeo": "" ,"idTwitch": "" ,"status": 0,"categoria": {"nome":"Música", "url": "music", "_id": ObjectId("5ed979f4474ed51eb3dbb26b")}},</v>
      </c>
      <c r="M199" s="2" t="s">
        <v>511</v>
      </c>
      <c r="N199" t="str">
        <f t="shared" si="6"/>
        <v>5ed981e2474ed51eb3dbb34c</v>
      </c>
      <c r="AK199">
        <v>844</v>
      </c>
    </row>
    <row r="200" spans="1:37" x14ac:dyDescent="0.25">
      <c r="A200" s="2" t="s">
        <v>512</v>
      </c>
      <c r="B200" t="s">
        <v>386</v>
      </c>
      <c r="F200">
        <v>0</v>
      </c>
      <c r="G200" t="s">
        <v>42</v>
      </c>
      <c r="H200" t="str">
        <f>VLOOKUP(canais!G200,categorias!$C$2:$F$8,2,FALSE)</f>
        <v>music</v>
      </c>
      <c r="I200" t="str">
        <f>VLOOKUP(canais!G200,categorias!$C$2:$G$8,5,FALSE)</f>
        <v>ObjectId("5ed979f4474ed51eb3dbb26b")</v>
      </c>
      <c r="L200" t="str">
        <f t="shared" si="7"/>
        <v>{"nome": "Sandra de Sá" ,"idYoutube": "UCxa5ie2ZUrfJ0AtIZ7bMpWA" ,"idFacebook": "" ,"idVimeo": "" ,"idTwitch": "" ,"status": 0,"categoria": {"nome":"Música", "url": "music", "_id": ObjectId("5ed979f4474ed51eb3dbb26b")}},</v>
      </c>
      <c r="M200" s="2" t="s">
        <v>512</v>
      </c>
      <c r="N200" t="str">
        <f t="shared" si="6"/>
        <v>5ed981e2474ed51eb3dbb34d</v>
      </c>
      <c r="AK200">
        <v>845</v>
      </c>
    </row>
    <row r="201" spans="1:37" x14ac:dyDescent="0.25">
      <c r="A201" s="3" t="s">
        <v>513</v>
      </c>
      <c r="B201" t="s">
        <v>514</v>
      </c>
      <c r="F201">
        <v>0</v>
      </c>
      <c r="G201" t="s">
        <v>42</v>
      </c>
      <c r="H201" t="str">
        <f>VLOOKUP(canais!G201,categorias!$C$2:$F$8,2,FALSE)</f>
        <v>music</v>
      </c>
      <c r="I201" t="str">
        <f>VLOOKUP(canais!G201,categorias!$C$2:$G$8,5,FALSE)</f>
        <v>ObjectId("5ed979f4474ed51eb3dbb26b")</v>
      </c>
      <c r="L201" t="str">
        <f t="shared" si="7"/>
        <v>{"nome": "Nadila" ,"idYoutube": "UCrM-ZLjQ7Xocm0ayolZHWYQ" ,"idFacebook": "" ,"idVimeo": "" ,"idTwitch": "" ,"status": 0,"categoria": {"nome":"Música", "url": "music", "_id": ObjectId("5ed979f4474ed51eb3dbb26b")}},</v>
      </c>
      <c r="M201" s="3" t="s">
        <v>513</v>
      </c>
      <c r="N201" t="str">
        <f t="shared" si="6"/>
        <v>5ed981e2474ed51eb3dbb34e</v>
      </c>
      <c r="AK201">
        <v>846</v>
      </c>
    </row>
    <row r="202" spans="1:37" x14ac:dyDescent="0.25">
      <c r="A202" s="4" t="s">
        <v>515</v>
      </c>
      <c r="B202" t="s">
        <v>516</v>
      </c>
      <c r="F202">
        <v>0</v>
      </c>
      <c r="G202" t="s">
        <v>42</v>
      </c>
      <c r="H202" t="str">
        <f>VLOOKUP(canais!G202,categorias!$C$2:$F$8,2,FALSE)</f>
        <v>music</v>
      </c>
      <c r="I202" t="str">
        <f>VLOOKUP(canais!G202,categorias!$C$2:$G$8,5,FALSE)</f>
        <v>ObjectId("5ed979f4474ed51eb3dbb26b")</v>
      </c>
      <c r="L202" t="str">
        <f t="shared" si="7"/>
        <v>{"nome": "Lito Atalaia" ,"idYoutube": "UC46zrX3WZCO7PuneeNHJv2Q" ,"idFacebook": "" ,"idVimeo": "" ,"idTwitch": "" ,"status": 0,"categoria": {"nome":"Música", "url": "music", "_id": ObjectId("5ed979f4474ed51eb3dbb26b")}},</v>
      </c>
      <c r="M202" s="4" t="s">
        <v>515</v>
      </c>
      <c r="N202" t="str">
        <f t="shared" si="6"/>
        <v>5ed981e2474ed51eb3dbb34f</v>
      </c>
      <c r="AK202">
        <v>847</v>
      </c>
    </row>
    <row r="203" spans="1:37" x14ac:dyDescent="0.25">
      <c r="A203" s="3" t="s">
        <v>517</v>
      </c>
      <c r="B203" t="s">
        <v>518</v>
      </c>
      <c r="F203">
        <v>0</v>
      </c>
      <c r="G203" t="s">
        <v>42</v>
      </c>
      <c r="H203" t="str">
        <f>VLOOKUP(canais!G203,categorias!$C$2:$F$8,2,FALSE)</f>
        <v>music</v>
      </c>
      <c r="I203" t="str">
        <f>VLOOKUP(canais!G203,categorias!$C$2:$G$8,5,FALSE)</f>
        <v>ObjectId("5ed979f4474ed51eb3dbb26b")</v>
      </c>
      <c r="L203" t="str">
        <f t="shared" si="7"/>
        <v>{"nome": "Fabio Lima" ,"idYoutube": "UCABFK9R0hi0FYiASAAVf5-g" ,"idFacebook": "" ,"idVimeo": "" ,"idTwitch": "" ,"status": 0,"categoria": {"nome":"Música", "url": "music", "_id": ObjectId("5ed979f4474ed51eb3dbb26b")}},</v>
      </c>
      <c r="M203" s="3" t="s">
        <v>517</v>
      </c>
      <c r="N203" t="str">
        <f t="shared" si="6"/>
        <v>5ed981e2474ed51eb3dbb350</v>
      </c>
      <c r="AK203">
        <v>848</v>
      </c>
    </row>
    <row r="204" spans="1:37" x14ac:dyDescent="0.25">
      <c r="A204" s="3" t="s">
        <v>519</v>
      </c>
      <c r="B204" t="s">
        <v>520</v>
      </c>
      <c r="F204">
        <v>0</v>
      </c>
      <c r="G204" t="s">
        <v>42</v>
      </c>
      <c r="H204" t="str">
        <f>VLOOKUP(canais!G204,categorias!$C$2:$F$8,2,FALSE)</f>
        <v>music</v>
      </c>
      <c r="I204" t="str">
        <f>VLOOKUP(canais!G204,categorias!$C$2:$G$8,5,FALSE)</f>
        <v>ObjectId("5ed979f4474ed51eb3dbb26b")</v>
      </c>
      <c r="L204" t="str">
        <f t="shared" si="7"/>
        <v>{"nome": "Tchê Garotos" ,"idYoutube": "UCUcFmoalxP39r6mdaoUQm_Q" ,"idFacebook": "" ,"idVimeo": "" ,"idTwitch": "" ,"status": 0,"categoria": {"nome":"Música", "url": "music", "_id": ObjectId("5ed979f4474ed51eb3dbb26b")}},</v>
      </c>
      <c r="M204" s="3" t="s">
        <v>519</v>
      </c>
      <c r="N204" t="str">
        <f t="shared" si="6"/>
        <v>5ed981e2474ed51eb3dbb351</v>
      </c>
      <c r="AK204">
        <v>849</v>
      </c>
    </row>
    <row r="205" spans="1:37" x14ac:dyDescent="0.25">
      <c r="A205" s="3" t="s">
        <v>521</v>
      </c>
      <c r="B205" t="s">
        <v>522</v>
      </c>
      <c r="F205">
        <v>0</v>
      </c>
      <c r="G205" t="s">
        <v>42</v>
      </c>
      <c r="H205" t="str">
        <f>VLOOKUP(canais!G205,categorias!$C$2:$F$8,2,FALSE)</f>
        <v>music</v>
      </c>
      <c r="I205" t="str">
        <f>VLOOKUP(canais!G205,categorias!$C$2:$G$8,5,FALSE)</f>
        <v>ObjectId("5ed979f4474ed51eb3dbb26b")</v>
      </c>
      <c r="L205" t="str">
        <f t="shared" si="7"/>
        <v>{"nome": "Anderson Freire" ,"idYoutube": "UCWuRgwQ5WhZOYkq_gA-aMjQ" ,"idFacebook": "" ,"idVimeo": "" ,"idTwitch": "" ,"status": 0,"categoria": {"nome":"Música", "url": "music", "_id": ObjectId("5ed979f4474ed51eb3dbb26b")}},</v>
      </c>
      <c r="M205" s="3" t="s">
        <v>521</v>
      </c>
      <c r="N205" t="str">
        <f t="shared" si="6"/>
        <v>5ed981e2474ed51eb3dbb352</v>
      </c>
      <c r="AK205">
        <v>850</v>
      </c>
    </row>
    <row r="206" spans="1:37" x14ac:dyDescent="0.25">
      <c r="A206" s="3" t="s">
        <v>523</v>
      </c>
      <c r="B206" t="s">
        <v>524</v>
      </c>
      <c r="F206">
        <v>0</v>
      </c>
      <c r="G206" t="s">
        <v>42</v>
      </c>
      <c r="H206" t="str">
        <f>VLOOKUP(canais!G206,categorias!$C$2:$F$8,2,FALSE)</f>
        <v>music</v>
      </c>
      <c r="I206" t="str">
        <f>VLOOKUP(canais!G206,categorias!$C$2:$G$8,5,FALSE)</f>
        <v>ObjectId("5ed979f4474ed51eb3dbb26b")</v>
      </c>
      <c r="L206" t="str">
        <f t="shared" si="7"/>
        <v>{"nome": "Sergio Lopes" ,"idYoutube": "UC5GskiiRScuC9uhh-_L49Iw" ,"idFacebook": "" ,"idVimeo": "" ,"idTwitch": "" ,"status": 0,"categoria": {"nome":"Música", "url": "music", "_id": ObjectId("5ed979f4474ed51eb3dbb26b")}},</v>
      </c>
      <c r="M206" s="3" t="s">
        <v>523</v>
      </c>
      <c r="N206" t="str">
        <f t="shared" si="6"/>
        <v>5ed981e2474ed51eb3dbb353</v>
      </c>
      <c r="AK206">
        <v>851</v>
      </c>
    </row>
    <row r="207" spans="1:37" x14ac:dyDescent="0.25">
      <c r="A207" s="3" t="s">
        <v>525</v>
      </c>
      <c r="B207" t="s">
        <v>526</v>
      </c>
      <c r="F207">
        <v>0</v>
      </c>
      <c r="G207" t="s">
        <v>42</v>
      </c>
      <c r="H207" t="str">
        <f>VLOOKUP(canais!G207,categorias!$C$2:$F$8,2,FALSE)</f>
        <v>music</v>
      </c>
      <c r="I207" t="str">
        <f>VLOOKUP(canais!G207,categorias!$C$2:$G$8,5,FALSE)</f>
        <v>ObjectId("5ed979f4474ed51eb3dbb26b")</v>
      </c>
      <c r="L207" t="str">
        <f t="shared" si="7"/>
        <v>{"nome": "Velhas Virgens" ,"idYoutube": "UC7ubOQOS87tlO902Tt3cK5A" ,"idFacebook": "" ,"idVimeo": "" ,"idTwitch": "" ,"status": 0,"categoria": {"nome":"Música", "url": "music", "_id": ObjectId("5ed979f4474ed51eb3dbb26b")}},</v>
      </c>
      <c r="M207" s="3" t="s">
        <v>525</v>
      </c>
      <c r="N207" t="str">
        <f t="shared" si="6"/>
        <v>5ed981e2474ed51eb3dbb354</v>
      </c>
      <c r="AK207">
        <v>852</v>
      </c>
    </row>
    <row r="208" spans="1:37" x14ac:dyDescent="0.25">
      <c r="A208" s="3" t="s">
        <v>527</v>
      </c>
      <c r="B208" t="s">
        <v>528</v>
      </c>
      <c r="F208">
        <v>0</v>
      </c>
      <c r="G208" t="s">
        <v>42</v>
      </c>
      <c r="H208" t="str">
        <f>VLOOKUP(canais!G208,categorias!$C$2:$F$8,2,FALSE)</f>
        <v>music</v>
      </c>
      <c r="I208" t="str">
        <f>VLOOKUP(canais!G208,categorias!$C$2:$G$8,5,FALSE)</f>
        <v>ObjectId("5ed979f4474ed51eb3dbb26b")</v>
      </c>
      <c r="L208" t="str">
        <f t="shared" si="7"/>
        <v>{"nome": "88rising" ,"idYoutube": "UCZW5lIUz93q_aZIkJPAC0IQ" ,"idFacebook": "" ,"idVimeo": "" ,"idTwitch": "" ,"status": 0,"categoria": {"nome":"Música", "url": "music", "_id": ObjectId("5ed979f4474ed51eb3dbb26b")}},</v>
      </c>
      <c r="M208" s="3" t="s">
        <v>527</v>
      </c>
      <c r="N208" t="str">
        <f t="shared" si="6"/>
        <v>5ed981e2474ed51eb3dbb355</v>
      </c>
      <c r="AK208">
        <v>853</v>
      </c>
    </row>
    <row r="209" spans="1:37" x14ac:dyDescent="0.25">
      <c r="A209" s="3" t="s">
        <v>529</v>
      </c>
      <c r="B209" t="s">
        <v>530</v>
      </c>
      <c r="F209">
        <v>0</v>
      </c>
      <c r="G209" t="s">
        <v>42</v>
      </c>
      <c r="H209" t="str">
        <f>VLOOKUP(canais!G209,categorias!$C$2:$F$8,2,FALSE)</f>
        <v>music</v>
      </c>
      <c r="I209" t="str">
        <f>VLOOKUP(canais!G209,categorias!$C$2:$G$8,5,FALSE)</f>
        <v>ObjectId("5ed979f4474ed51eb3dbb26b")</v>
      </c>
      <c r="L209" t="str">
        <f t="shared" si="7"/>
        <v>{"nome": "Dubdogz" ,"idYoutube": "UCnEJYGEXs33Zaomfdgc050Q" ,"idFacebook": "" ,"idVimeo": "" ,"idTwitch": "" ,"status": 0,"categoria": {"nome":"Música", "url": "music", "_id": ObjectId("5ed979f4474ed51eb3dbb26b")}},</v>
      </c>
      <c r="M209" s="3" t="s">
        <v>529</v>
      </c>
      <c r="N209" t="str">
        <f t="shared" si="6"/>
        <v>5ed981e2474ed51eb3dbb356</v>
      </c>
      <c r="AK209">
        <v>854</v>
      </c>
    </row>
    <row r="210" spans="1:37" x14ac:dyDescent="0.25">
      <c r="A210" t="s">
        <v>531</v>
      </c>
      <c r="B210" t="s">
        <v>532</v>
      </c>
      <c r="F210">
        <v>0</v>
      </c>
      <c r="G210" t="s">
        <v>42</v>
      </c>
      <c r="H210" t="str">
        <f>VLOOKUP(canais!G210,categorias!$C$2:$F$8,2,FALSE)</f>
        <v>music</v>
      </c>
      <c r="I210" t="str">
        <f>VLOOKUP(canais!G210,categorias!$C$2:$G$8,5,FALSE)</f>
        <v>ObjectId("5ed979f4474ed51eb3dbb26b")</v>
      </c>
      <c r="L210" t="str">
        <f t="shared" si="7"/>
        <v>{"nome": "Charlotte de Witte" ,"idYoutube": "UC-yOW3e6zBSo1JwLXq46Suw" ,"idFacebook": "" ,"idVimeo": "" ,"idTwitch": "" ,"status": 0,"categoria": {"nome":"Música", "url": "music", "_id": ObjectId("5ed979f4474ed51eb3dbb26b")}},</v>
      </c>
      <c r="M210" t="s">
        <v>531</v>
      </c>
      <c r="N210" t="str">
        <f t="shared" si="6"/>
        <v>5ed981e2474ed51eb3dbb357</v>
      </c>
      <c r="AK210">
        <v>855</v>
      </c>
    </row>
    <row r="211" spans="1:37" x14ac:dyDescent="0.25">
      <c r="A211" s="3" t="s">
        <v>533</v>
      </c>
      <c r="B211" t="s">
        <v>534</v>
      </c>
      <c r="F211">
        <v>0</v>
      </c>
      <c r="G211" t="s">
        <v>42</v>
      </c>
      <c r="H211" t="str">
        <f>VLOOKUP(canais!G211,categorias!$C$2:$F$8,2,FALSE)</f>
        <v>music</v>
      </c>
      <c r="I211" t="str">
        <f>VLOOKUP(canais!G211,categorias!$C$2:$G$8,5,FALSE)</f>
        <v>ObjectId("5ed979f4474ed51eb3dbb26b")</v>
      </c>
      <c r="L211" t="str">
        <f t="shared" si="7"/>
        <v>{"nome": "DJ Felippe Sanches" ,"idYoutube": "UCQwDNtj8H1K1UOhWSGhdJRw" ,"idFacebook": "" ,"idVimeo": "" ,"idTwitch": "" ,"status": 0,"categoria": {"nome":"Música", "url": "music", "_id": ObjectId("5ed979f4474ed51eb3dbb26b")}},</v>
      </c>
      <c r="M211" s="3" t="s">
        <v>533</v>
      </c>
      <c r="N211" t="str">
        <f t="shared" si="6"/>
        <v>5ed981e2474ed51eb3dbb358</v>
      </c>
      <c r="AK211">
        <v>856</v>
      </c>
    </row>
    <row r="212" spans="1:37" x14ac:dyDescent="0.25">
      <c r="A212" s="3" t="s">
        <v>535</v>
      </c>
      <c r="B212" t="s">
        <v>536</v>
      </c>
      <c r="F212">
        <v>0</v>
      </c>
      <c r="G212" t="s">
        <v>42</v>
      </c>
      <c r="H212" t="str">
        <f>VLOOKUP(canais!G212,categorias!$C$2:$F$8,2,FALSE)</f>
        <v>music</v>
      </c>
      <c r="I212" t="str">
        <f>VLOOKUP(canais!G212,categorias!$C$2:$G$8,5,FALSE)</f>
        <v>ObjectId("5ed979f4474ed51eb3dbb26b")</v>
      </c>
      <c r="L212" t="str">
        <f t="shared" si="7"/>
        <v>{"nome": "Latino" ,"idYoutube": "UC67VuV70FiIgJZeAkR7aVbQ" ,"idFacebook": "" ,"idVimeo": "" ,"idTwitch": "" ,"status": 0,"categoria": {"nome":"Música", "url": "music", "_id": ObjectId("5ed979f4474ed51eb3dbb26b")}},</v>
      </c>
      <c r="M212" s="3" t="s">
        <v>535</v>
      </c>
      <c r="N212" t="str">
        <f t="shared" si="6"/>
        <v>5ed981e2474ed51eb3dbb359</v>
      </c>
      <c r="AK212">
        <v>857</v>
      </c>
    </row>
    <row r="213" spans="1:37" x14ac:dyDescent="0.25">
      <c r="A213" s="3" t="s">
        <v>537</v>
      </c>
      <c r="B213" t="s">
        <v>538</v>
      </c>
      <c r="F213">
        <v>0</v>
      </c>
      <c r="G213" t="s">
        <v>42</v>
      </c>
      <c r="H213" t="str">
        <f>VLOOKUP(canais!G213,categorias!$C$2:$F$8,2,FALSE)</f>
        <v>music</v>
      </c>
      <c r="I213" t="str">
        <f>VLOOKUP(canais!G213,categorias!$C$2:$G$8,5,FALSE)</f>
        <v>ObjectId("5ed979f4474ed51eb3dbb26b")</v>
      </c>
      <c r="L213" t="str">
        <f t="shared" si="7"/>
        <v>{"nome": "Jovem Nerd" ,"idYoutube": "UCmEClzCBDx-vrt0GuSKBd9g" ,"idFacebook": "" ,"idVimeo": "" ,"idTwitch": "" ,"status": 0,"categoria": {"nome":"Música", "url": "music", "_id": ObjectId("5ed979f4474ed51eb3dbb26b")}},</v>
      </c>
      <c r="M213" s="3" t="s">
        <v>537</v>
      </c>
      <c r="N213" t="str">
        <f t="shared" si="6"/>
        <v>5ed981e2474ed51eb3dbb35a</v>
      </c>
      <c r="AK213">
        <v>858</v>
      </c>
    </row>
    <row r="214" spans="1:37" x14ac:dyDescent="0.25">
      <c r="A214" s="3" t="s">
        <v>539</v>
      </c>
      <c r="B214" t="s">
        <v>540</v>
      </c>
      <c r="F214">
        <v>0</v>
      </c>
      <c r="G214" t="s">
        <v>43</v>
      </c>
      <c r="H214" t="str">
        <f>VLOOKUP(canais!G214,categorias!$C$2:$F$8,2,FALSE)</f>
        <v>variados</v>
      </c>
      <c r="I214" t="str">
        <f>VLOOKUP(canais!G214,categorias!$C$2:$G$8,5,FALSE)</f>
        <v>ObjectId("5ed979f4474ed51eb3dbb270")</v>
      </c>
      <c r="L214" t="str">
        <f t="shared" si="7"/>
        <v>{"nome": "Lionsgate Movies" ,"idYoutube": "UCJ6nMHaJPZvsJ-HmUmj1SeA" ,"idFacebook": "" ,"idVimeo": "" ,"idTwitch": "" ,"status": 0,"categoria": {"nome":"Variedades", "url": "variados", "_id": ObjectId("5ed979f4474ed51eb3dbb270")}},</v>
      </c>
      <c r="M214" s="3" t="s">
        <v>539</v>
      </c>
      <c r="N214" t="str">
        <f t="shared" si="6"/>
        <v>5ed981e2474ed51eb3dbb35b</v>
      </c>
      <c r="AK214">
        <v>859</v>
      </c>
    </row>
    <row r="215" spans="1:37" x14ac:dyDescent="0.25">
      <c r="A215" s="3" t="s">
        <v>541</v>
      </c>
      <c r="B215" t="s">
        <v>542</v>
      </c>
      <c r="F215">
        <v>0</v>
      </c>
      <c r="G215" t="s">
        <v>42</v>
      </c>
      <c r="H215" t="str">
        <f>VLOOKUP(canais!G215,categorias!$C$2:$F$8,2,FALSE)</f>
        <v>music</v>
      </c>
      <c r="I215" t="str">
        <f>VLOOKUP(canais!G215,categorias!$C$2:$G$8,5,FALSE)</f>
        <v>ObjectId("5ed979f4474ed51eb3dbb26b")</v>
      </c>
      <c r="L215" t="str">
        <f t="shared" si="7"/>
        <v>{"nome": "Zé Felipe e Miguel" ,"idYoutube": "UCMSVllsVhdkMouvEDHQDWQw" ,"idFacebook": "" ,"idVimeo": "" ,"idTwitch": "" ,"status": 0,"categoria": {"nome":"Música", "url": "music", "_id": ObjectId("5ed979f4474ed51eb3dbb26b")}},</v>
      </c>
      <c r="M215" s="3" t="s">
        <v>541</v>
      </c>
      <c r="N215" t="str">
        <f t="shared" si="6"/>
        <v>5ed981e2474ed51eb3dbb35c</v>
      </c>
      <c r="AK215">
        <v>860</v>
      </c>
    </row>
    <row r="216" spans="1:37" x14ac:dyDescent="0.25">
      <c r="A216" s="3" t="s">
        <v>543</v>
      </c>
      <c r="B216" t="s">
        <v>544</v>
      </c>
      <c r="F216">
        <v>0</v>
      </c>
      <c r="G216" t="s">
        <v>42</v>
      </c>
      <c r="H216" t="str">
        <f>VLOOKUP(canais!G216,categorias!$C$2:$F$8,2,FALSE)</f>
        <v>music</v>
      </c>
      <c r="I216" t="str">
        <f>VLOOKUP(canais!G216,categorias!$C$2:$G$8,5,FALSE)</f>
        <v>ObjectId("5ed979f4474ed51eb3dbb26b")</v>
      </c>
      <c r="L216" t="str">
        <f t="shared" si="7"/>
        <v>{"nome": "Dinho Ouro Preto" ,"idYoutube": "UCr2TPo9hYng3NukEsLSJEyg" ,"idFacebook": "" ,"idVimeo": "" ,"idTwitch": "" ,"status": 0,"categoria": {"nome":"Música", "url": "music", "_id": ObjectId("5ed979f4474ed51eb3dbb26b")}},</v>
      </c>
      <c r="M216" s="3" t="s">
        <v>543</v>
      </c>
      <c r="N216" t="str">
        <f t="shared" si="6"/>
        <v>5ed981e2474ed51eb3dbb35d</v>
      </c>
      <c r="AK216">
        <v>861</v>
      </c>
    </row>
    <row r="217" spans="1:37" x14ac:dyDescent="0.25">
      <c r="A217" t="s">
        <v>545</v>
      </c>
      <c r="B217" t="s">
        <v>546</v>
      </c>
      <c r="F217">
        <v>0</v>
      </c>
      <c r="G217" t="s">
        <v>42</v>
      </c>
      <c r="H217" t="str">
        <f>VLOOKUP(canais!G217,categorias!$C$2:$F$8,2,FALSE)</f>
        <v>music</v>
      </c>
      <c r="I217" t="str">
        <f>VLOOKUP(canais!G217,categorias!$C$2:$G$8,5,FALSE)</f>
        <v>ObjectId("5ed979f4474ed51eb3dbb26b")</v>
      </c>
      <c r="L217" t="str">
        <f t="shared" si="7"/>
        <v>{"nome": "Iohannes" ,"idYoutube": "UC7YWcjmcAb722yZdwlzQHxA" ,"idFacebook": "" ,"idVimeo": "" ,"idTwitch": "" ,"status": 0,"categoria": {"nome":"Música", "url": "music", "_id": ObjectId("5ed979f4474ed51eb3dbb26b")}},</v>
      </c>
      <c r="M217" t="s">
        <v>545</v>
      </c>
      <c r="N217" t="str">
        <f t="shared" si="6"/>
        <v>5ed981e2474ed51eb3dbb35e</v>
      </c>
      <c r="AK217">
        <v>862</v>
      </c>
    </row>
    <row r="218" spans="1:37" x14ac:dyDescent="0.25">
      <c r="A218" t="s">
        <v>547</v>
      </c>
      <c r="B218" t="s">
        <v>548</v>
      </c>
      <c r="F218">
        <v>0</v>
      </c>
      <c r="G218" t="s">
        <v>42</v>
      </c>
      <c r="H218" t="str">
        <f>VLOOKUP(canais!G218,categorias!$C$2:$F$8,2,FALSE)</f>
        <v>music</v>
      </c>
      <c r="I218" t="str">
        <f>VLOOKUP(canais!G218,categorias!$C$2:$G$8,5,FALSE)</f>
        <v>ObjectId("5ed979f4474ed51eb3dbb26b")</v>
      </c>
      <c r="L218" t="str">
        <f t="shared" si="7"/>
        <v>{"nome": "Mc Marcinho" ,"idYoutube": "UCWMNHEJStHs2Y7yAMMPgHmQ" ,"idFacebook": "" ,"idVimeo": "" ,"idTwitch": "" ,"status": 0,"categoria": {"nome":"Música", "url": "music", "_id": ObjectId("5ed979f4474ed51eb3dbb26b")}},</v>
      </c>
      <c r="M218" t="s">
        <v>547</v>
      </c>
      <c r="N218" t="str">
        <f t="shared" si="6"/>
        <v>5ed981e2474ed51eb3dbb35f</v>
      </c>
      <c r="AK218">
        <v>863</v>
      </c>
    </row>
    <row r="219" spans="1:37" x14ac:dyDescent="0.25">
      <c r="A219" t="s">
        <v>549</v>
      </c>
      <c r="B219" t="s">
        <v>550</v>
      </c>
      <c r="F219">
        <v>0</v>
      </c>
      <c r="G219" t="s">
        <v>42</v>
      </c>
      <c r="H219" t="str">
        <f>VLOOKUP(canais!G219,categorias!$C$2:$F$8,2,FALSE)</f>
        <v>music</v>
      </c>
      <c r="I219" t="str">
        <f>VLOOKUP(canais!G219,categorias!$C$2:$G$8,5,FALSE)</f>
        <v>ObjectId("5ed979f4474ed51eb3dbb26b")</v>
      </c>
      <c r="L219" t="str">
        <f t="shared" si="7"/>
        <v>{"nome": "Green Valley" ,"idYoutube": "UCZZ6XzHu_7B16K6Qb8JAMGw" ,"idFacebook": "" ,"idVimeo": "" ,"idTwitch": "" ,"status": 0,"categoria": {"nome":"Música", "url": "music", "_id": ObjectId("5ed979f4474ed51eb3dbb26b")}},</v>
      </c>
      <c r="M219" t="s">
        <v>549</v>
      </c>
      <c r="N219" t="str">
        <f t="shared" si="6"/>
        <v>5ed981e2474ed51eb3dbb360</v>
      </c>
      <c r="AK219">
        <v>864</v>
      </c>
    </row>
    <row r="220" spans="1:37" x14ac:dyDescent="0.25">
      <c r="A220" t="s">
        <v>551</v>
      </c>
      <c r="B220" t="s">
        <v>552</v>
      </c>
      <c r="F220">
        <v>0</v>
      </c>
      <c r="G220" t="s">
        <v>42</v>
      </c>
      <c r="H220" t="str">
        <f>VLOOKUP(canais!G220,categorias!$C$2:$F$8,2,FALSE)</f>
        <v>music</v>
      </c>
      <c r="I220" t="str">
        <f>VLOOKUP(canais!G220,categorias!$C$2:$G$8,5,FALSE)</f>
        <v>ObjectId("5ed979f4474ed51eb3dbb26b")</v>
      </c>
      <c r="L220" t="str">
        <f t="shared" si="7"/>
        <v>{"nome": "Encontro das Tribos" ,"idYoutube": "UCXgZMQKauyNb2FlCOpwtIdw" ,"idFacebook": "" ,"idVimeo": "" ,"idTwitch": "" ,"status": 0,"categoria": {"nome":"Música", "url": "music", "_id": ObjectId("5ed979f4474ed51eb3dbb26b")}},</v>
      </c>
      <c r="M220" t="s">
        <v>551</v>
      </c>
      <c r="N220" t="str">
        <f t="shared" si="6"/>
        <v>5ed981e2474ed51eb3dbb361</v>
      </c>
      <c r="AK220">
        <v>865</v>
      </c>
    </row>
    <row r="221" spans="1:37" x14ac:dyDescent="0.25">
      <c r="A221" t="s">
        <v>553</v>
      </c>
      <c r="B221" t="s">
        <v>554</v>
      </c>
      <c r="F221">
        <v>0</v>
      </c>
      <c r="G221" t="s">
        <v>42</v>
      </c>
      <c r="H221" t="str">
        <f>VLOOKUP(canais!G221,categorias!$C$2:$F$8,2,FALSE)</f>
        <v>music</v>
      </c>
      <c r="I221" t="str">
        <f>VLOOKUP(canais!G221,categorias!$C$2:$G$8,5,FALSE)</f>
        <v>ObjectId("5ed979f4474ed51eb3dbb26b")</v>
      </c>
      <c r="L221" t="str">
        <f t="shared" si="7"/>
        <v>{"nome": "MV Bill" ,"idYoutube": "UCpxnv9CcdA-rVOOs1vv6hhg" ,"idFacebook": "" ,"idVimeo": "" ,"idTwitch": "" ,"status": 0,"categoria": {"nome":"Música", "url": "music", "_id": ObjectId("5ed979f4474ed51eb3dbb26b")}},</v>
      </c>
      <c r="M221" t="s">
        <v>553</v>
      </c>
      <c r="N221" t="str">
        <f t="shared" si="6"/>
        <v>5ed981e2474ed51eb3dbb362</v>
      </c>
      <c r="AK221">
        <v>866</v>
      </c>
    </row>
    <row r="222" spans="1:37" x14ac:dyDescent="0.25">
      <c r="A222" t="s">
        <v>555</v>
      </c>
      <c r="B222" t="s">
        <v>556</v>
      </c>
      <c r="F222">
        <v>0</v>
      </c>
      <c r="G222" t="s">
        <v>42</v>
      </c>
      <c r="H222" t="str">
        <f>VLOOKUP(canais!G222,categorias!$C$2:$F$8,2,FALSE)</f>
        <v>music</v>
      </c>
      <c r="I222" t="str">
        <f>VLOOKUP(canais!G222,categorias!$C$2:$G$8,5,FALSE)</f>
        <v>ObjectId("5ed979f4474ed51eb3dbb26b")</v>
      </c>
      <c r="L222" t="str">
        <f t="shared" si="7"/>
        <v>{"nome": "Zeca Pagodinho" ,"idYoutube": "UCCKRUVah2xcFvjQnAwUXWlw" ,"idFacebook": "" ,"idVimeo": "" ,"idTwitch": "" ,"status": 0,"categoria": {"nome":"Música", "url": "music", "_id": ObjectId("5ed979f4474ed51eb3dbb26b")}},</v>
      </c>
      <c r="M222" t="s">
        <v>555</v>
      </c>
      <c r="N222" t="str">
        <f t="shared" si="6"/>
        <v>5ed981e2474ed51eb3dbb363</v>
      </c>
      <c r="AK222">
        <v>867</v>
      </c>
    </row>
    <row r="223" spans="1:37" x14ac:dyDescent="0.25">
      <c r="A223" t="s">
        <v>557</v>
      </c>
      <c r="B223" t="s">
        <v>558</v>
      </c>
      <c r="F223">
        <v>0</v>
      </c>
      <c r="G223" t="s">
        <v>42</v>
      </c>
      <c r="H223" t="str">
        <f>VLOOKUP(canais!G223,categorias!$C$2:$F$8,2,FALSE)</f>
        <v>music</v>
      </c>
      <c r="I223" t="str">
        <f>VLOOKUP(canais!G223,categorias!$C$2:$G$8,5,FALSE)</f>
        <v>ObjectId("5ed979f4474ed51eb3dbb26b")</v>
      </c>
      <c r="L223" t="str">
        <f t="shared" si="7"/>
        <v>{"nome": "Felipe Original" ,"idYoutube": "Cthu_3fLOljEZguJA8scX_w" ,"idFacebook": "" ,"idVimeo": "" ,"idTwitch": "" ,"status": 0,"categoria": {"nome":"Música", "url": "music", "_id": ObjectId("5ed979f4474ed51eb3dbb26b")}},</v>
      </c>
      <c r="M223" t="s">
        <v>557</v>
      </c>
      <c r="N223" t="str">
        <f t="shared" si="6"/>
        <v>5ed981e2474ed51eb3dbb364</v>
      </c>
      <c r="AK223">
        <v>868</v>
      </c>
    </row>
    <row r="224" spans="1:37" x14ac:dyDescent="0.25">
      <c r="A224" t="s">
        <v>559</v>
      </c>
      <c r="B224" t="s">
        <v>560</v>
      </c>
      <c r="F224">
        <v>0</v>
      </c>
      <c r="G224" t="s">
        <v>42</v>
      </c>
      <c r="H224" t="str">
        <f>VLOOKUP(canais!G224,categorias!$C$2:$F$8,2,FALSE)</f>
        <v>music</v>
      </c>
      <c r="I224" t="str">
        <f>VLOOKUP(canais!G224,categorias!$C$2:$G$8,5,FALSE)</f>
        <v>ObjectId("5ed979f4474ed51eb3dbb26b")</v>
      </c>
      <c r="L224" t="str">
        <f t="shared" si="7"/>
        <v>{"nome": "Jorge Vercillo" ,"idYoutube": "UCzZ1twZqCiQcZCGW1_uT71g" ,"idFacebook": "" ,"idVimeo": "" ,"idTwitch": "" ,"status": 0,"categoria": {"nome":"Música", "url": "music", "_id": ObjectId("5ed979f4474ed51eb3dbb26b")}},</v>
      </c>
      <c r="M224" t="s">
        <v>559</v>
      </c>
      <c r="N224" t="str">
        <f t="shared" si="6"/>
        <v>5ed981e2474ed51eb3dbb365</v>
      </c>
      <c r="AK224">
        <v>869</v>
      </c>
    </row>
    <row r="225" spans="1:37" x14ac:dyDescent="0.25">
      <c r="A225" t="s">
        <v>561</v>
      </c>
      <c r="B225" t="s">
        <v>562</v>
      </c>
      <c r="F225">
        <v>0</v>
      </c>
      <c r="G225" t="s">
        <v>42</v>
      </c>
      <c r="H225" t="str">
        <f>VLOOKUP(canais!G225,categorias!$C$2:$F$8,2,FALSE)</f>
        <v>music</v>
      </c>
      <c r="I225" t="str">
        <f>VLOOKUP(canais!G225,categorias!$C$2:$G$8,5,FALSE)</f>
        <v>ObjectId("5ed979f4474ed51eb3dbb26b")</v>
      </c>
      <c r="L225" t="str">
        <f t="shared" si="7"/>
        <v>{"nome": "Adriana Arydes" ,"idYoutube": "UCYHN9EtdCPEmodUXSStabSA" ,"idFacebook": "" ,"idVimeo": "" ,"idTwitch": "" ,"status": 0,"categoria": {"nome":"Música", "url": "music", "_id": ObjectId("5ed979f4474ed51eb3dbb26b")}},</v>
      </c>
      <c r="M225" t="s">
        <v>561</v>
      </c>
      <c r="N225" t="str">
        <f t="shared" si="6"/>
        <v>5ed981e2474ed51eb3dbb366</v>
      </c>
      <c r="AK225">
        <v>870</v>
      </c>
    </row>
    <row r="226" spans="1:37" x14ac:dyDescent="0.25">
      <c r="A226" t="s">
        <v>563</v>
      </c>
      <c r="B226" t="s">
        <v>564</v>
      </c>
      <c r="F226">
        <v>0</v>
      </c>
      <c r="G226" t="s">
        <v>42</v>
      </c>
      <c r="H226" t="str">
        <f>VLOOKUP(canais!G226,categorias!$C$2:$F$8,2,FALSE)</f>
        <v>music</v>
      </c>
      <c r="I226" t="str">
        <f>VLOOKUP(canais!G226,categorias!$C$2:$G$8,5,FALSE)</f>
        <v>ObjectId("5ed979f4474ed51eb3dbb26b")</v>
      </c>
      <c r="L226" t="str">
        <f t="shared" si="7"/>
        <v>{"nome": "Simony" ,"idYoutube": "UCBi1zQy4hnxgCKV8Csf2dbQ" ,"idFacebook": "" ,"idVimeo": "" ,"idTwitch": "" ,"status": 0,"categoria": {"nome":"Música", "url": "music", "_id": ObjectId("5ed979f4474ed51eb3dbb26b")}},</v>
      </c>
      <c r="M226" t="s">
        <v>563</v>
      </c>
      <c r="N226" t="str">
        <f t="shared" si="6"/>
        <v>5ed981e2474ed51eb3dbb367</v>
      </c>
      <c r="AK226">
        <v>871</v>
      </c>
    </row>
    <row r="227" spans="1:37" x14ac:dyDescent="0.25">
      <c r="A227" t="s">
        <v>565</v>
      </c>
      <c r="B227" t="s">
        <v>566</v>
      </c>
      <c r="F227">
        <v>0</v>
      </c>
      <c r="G227" t="s">
        <v>42</v>
      </c>
      <c r="H227" t="str">
        <f>VLOOKUP(canais!G227,categorias!$C$2:$F$8,2,FALSE)</f>
        <v>music</v>
      </c>
      <c r="I227" t="str">
        <f>VLOOKUP(canais!G227,categorias!$C$2:$G$8,5,FALSE)</f>
        <v>ObjectId("5ed979f4474ed51eb3dbb26b")</v>
      </c>
      <c r="L227" t="str">
        <f t="shared" si="7"/>
        <v>{"nome": "Aldair Playboy" ,"idYoutube": "UCVElGDX4m32xykQlLb615ug" ,"idFacebook": "" ,"idVimeo": "" ,"idTwitch": "" ,"status": 0,"categoria": {"nome":"Música", "url": "music", "_id": ObjectId("5ed979f4474ed51eb3dbb26b")}},</v>
      </c>
      <c r="M227" t="s">
        <v>565</v>
      </c>
      <c r="N227" t="str">
        <f t="shared" si="6"/>
        <v>5ed981e2474ed51eb3dbb368</v>
      </c>
      <c r="AK227">
        <v>872</v>
      </c>
    </row>
    <row r="228" spans="1:37" x14ac:dyDescent="0.25">
      <c r="A228" s="2" t="s">
        <v>567</v>
      </c>
      <c r="B228" t="s">
        <v>568</v>
      </c>
      <c r="F228">
        <v>0</v>
      </c>
      <c r="G228" t="s">
        <v>42</v>
      </c>
      <c r="H228" t="str">
        <f>VLOOKUP(canais!G228,categorias!$C$2:$F$8,2,FALSE)</f>
        <v>music</v>
      </c>
      <c r="I228" t="str">
        <f>VLOOKUP(canais!G228,categorias!$C$2:$G$8,5,FALSE)</f>
        <v>ObjectId("5ed979f4474ed51eb3dbb26b")</v>
      </c>
      <c r="L228" t="str">
        <f t="shared" si="7"/>
        <v>{"nome": "DJ Nelsinho" ,"idYoutube": "UCs11lqGV02Y-gu2f6G1r4ug" ,"idFacebook": "" ,"idVimeo": "" ,"idTwitch": "" ,"status": 0,"categoria": {"nome":"Música", "url": "music", "_id": ObjectId("5ed979f4474ed51eb3dbb26b")}},</v>
      </c>
      <c r="M228" s="2" t="s">
        <v>567</v>
      </c>
      <c r="N228" t="str">
        <f t="shared" si="6"/>
        <v>5ed981e2474ed51eb3dbb369</v>
      </c>
      <c r="AK228">
        <v>873</v>
      </c>
    </row>
    <row r="229" spans="1:37" x14ac:dyDescent="0.25">
      <c r="A229" t="s">
        <v>569</v>
      </c>
      <c r="B229" t="s">
        <v>570</v>
      </c>
      <c r="F229">
        <v>0</v>
      </c>
      <c r="G229" t="s">
        <v>42</v>
      </c>
      <c r="H229" t="str">
        <f>VLOOKUP(canais!G229,categorias!$C$2:$F$8,2,FALSE)</f>
        <v>music</v>
      </c>
      <c r="I229" t="str">
        <f>VLOOKUP(canais!G229,categorias!$C$2:$G$8,5,FALSE)</f>
        <v>ObjectId("5ed979f4474ed51eb3dbb26b")</v>
      </c>
      <c r="L229" t="str">
        <f t="shared" si="7"/>
        <v>{"nome": "Gaby Hadassa" ,"idYoutube": "UC8JFxM539G2cA3HZp33vLZg" ,"idFacebook": "" ,"idVimeo": "" ,"idTwitch": "" ,"status": 0,"categoria": {"nome":"Música", "url": "music", "_id": ObjectId("5ed979f4474ed51eb3dbb26b")}},</v>
      </c>
      <c r="M229" t="s">
        <v>569</v>
      </c>
      <c r="N229" t="str">
        <f t="shared" si="6"/>
        <v>5ed981e2474ed51eb3dbb36a</v>
      </c>
      <c r="AK229">
        <v>874</v>
      </c>
    </row>
    <row r="230" spans="1:37" x14ac:dyDescent="0.25">
      <c r="A230" t="s">
        <v>571</v>
      </c>
      <c r="B230" s="5" t="s">
        <v>572</v>
      </c>
      <c r="F230">
        <v>0</v>
      </c>
      <c r="G230" t="s">
        <v>42</v>
      </c>
      <c r="H230" t="str">
        <f>VLOOKUP(canais!G230,categorias!$C$2:$F$8,2,FALSE)</f>
        <v>music</v>
      </c>
      <c r="I230" t="str">
        <f>VLOOKUP(canais!G230,categorias!$C$2:$G$8,5,FALSE)</f>
        <v>ObjectId("5ed979f4474ed51eb3dbb26b")</v>
      </c>
      <c r="L230" t="str">
        <f t="shared" si="7"/>
        <v>{"nome": "Luccas Carlos" ,"idYoutube": "UCzutskvoXCVSqgxUAW8JrrQ" ,"idFacebook": "" ,"idVimeo": "" ,"idTwitch": "" ,"status": 0,"categoria": {"nome":"Música", "url": "music", "_id": ObjectId("5ed979f4474ed51eb3dbb26b")}},</v>
      </c>
      <c r="M230" t="s">
        <v>571</v>
      </c>
      <c r="N230" t="str">
        <f t="shared" si="6"/>
        <v>5ed981e2474ed51eb3dbb36b</v>
      </c>
      <c r="AK230">
        <v>875</v>
      </c>
    </row>
    <row r="231" spans="1:37" x14ac:dyDescent="0.25">
      <c r="A231" t="s">
        <v>573</v>
      </c>
      <c r="B231" t="s">
        <v>574</v>
      </c>
      <c r="F231">
        <v>0</v>
      </c>
      <c r="G231" t="s">
        <v>42</v>
      </c>
      <c r="H231" t="str">
        <f>VLOOKUP(canais!G231,categorias!$C$2:$F$8,2,FALSE)</f>
        <v>music</v>
      </c>
      <c r="I231" t="str">
        <f>VLOOKUP(canais!G231,categorias!$C$2:$G$8,5,FALSE)</f>
        <v>ObjectId("5ed979f4474ed51eb3dbb26b")</v>
      </c>
      <c r="L231" t="str">
        <f t="shared" si="7"/>
        <v>{"nome": "Rádio Alvorada" ,"idYoutube": "UC_zOYmhj8CWypVsrGd3IdlQ" ,"idFacebook": "" ,"idVimeo": "" ,"idTwitch": "" ,"status": 0,"categoria": {"nome":"Música", "url": "music", "_id": ObjectId("5ed979f4474ed51eb3dbb26b")}},</v>
      </c>
      <c r="M231" t="s">
        <v>573</v>
      </c>
      <c r="N231" t="str">
        <f t="shared" si="6"/>
        <v>5ed981e2474ed51eb3dbb36c</v>
      </c>
      <c r="AK231">
        <v>876</v>
      </c>
    </row>
    <row r="232" spans="1:37" x14ac:dyDescent="0.25">
      <c r="A232" t="s">
        <v>575</v>
      </c>
      <c r="B232" t="s">
        <v>576</v>
      </c>
      <c r="F232">
        <v>0</v>
      </c>
      <c r="G232" t="s">
        <v>42</v>
      </c>
      <c r="H232" t="str">
        <f>VLOOKUP(canais!G232,categorias!$C$2:$F$8,2,FALSE)</f>
        <v>music</v>
      </c>
      <c r="I232" t="str">
        <f>VLOOKUP(canais!G232,categorias!$C$2:$G$8,5,FALSE)</f>
        <v>ObjectId("5ed979f4474ed51eb3dbb26b")</v>
      </c>
      <c r="L232" t="str">
        <f t="shared" si="7"/>
        <v>{"nome": "Hamilton de Holanda" ,"idYoutube": "UCgssf4iaflqIBjT1ZtY6roA" ,"idFacebook": "" ,"idVimeo": "" ,"idTwitch": "" ,"status": 0,"categoria": {"nome":"Música", "url": "music", "_id": ObjectId("5ed979f4474ed51eb3dbb26b")}},</v>
      </c>
      <c r="M232" t="s">
        <v>575</v>
      </c>
      <c r="N232" t="str">
        <f t="shared" si="6"/>
        <v>5ed981e2474ed51eb3dbb36d</v>
      </c>
      <c r="AK232">
        <v>877</v>
      </c>
    </row>
    <row r="233" spans="1:37" x14ac:dyDescent="0.25">
      <c r="A233" t="s">
        <v>577</v>
      </c>
      <c r="B233" t="s">
        <v>578</v>
      </c>
      <c r="F233">
        <v>0</v>
      </c>
      <c r="G233" t="s">
        <v>42</v>
      </c>
      <c r="H233" t="str">
        <f>VLOOKUP(canais!G233,categorias!$C$2:$F$8,2,FALSE)</f>
        <v>music</v>
      </c>
      <c r="I233" t="str">
        <f>VLOOKUP(canais!G233,categorias!$C$2:$G$8,5,FALSE)</f>
        <v>ObjectId("5ed979f4474ed51eb3dbb26b")</v>
      </c>
      <c r="L233" t="str">
        <f t="shared" si="7"/>
        <v>{"nome": "Mauricio e Mauri" ,"idYoutube": "UC2X-TtOqS2udzAN6mB3-bKw" ,"idFacebook": "" ,"idVimeo": "" ,"idTwitch": "" ,"status": 0,"categoria": {"nome":"Música", "url": "music", "_id": ObjectId("5ed979f4474ed51eb3dbb26b")}},</v>
      </c>
      <c r="M233" t="s">
        <v>577</v>
      </c>
      <c r="N233" t="str">
        <f t="shared" si="6"/>
        <v>5ed981e2474ed51eb3dbb36e</v>
      </c>
      <c r="AK233">
        <v>878</v>
      </c>
    </row>
    <row r="234" spans="1:37" x14ac:dyDescent="0.25">
      <c r="A234" t="s">
        <v>579</v>
      </c>
      <c r="B234" t="s">
        <v>392</v>
      </c>
      <c r="F234">
        <v>0</v>
      </c>
      <c r="G234" t="s">
        <v>42</v>
      </c>
      <c r="H234" t="str">
        <f>VLOOKUP(canais!G234,categorias!$C$2:$F$8,2,FALSE)</f>
        <v>music</v>
      </c>
      <c r="I234" t="str">
        <f>VLOOKUP(canais!G234,categorias!$C$2:$G$8,5,FALSE)</f>
        <v>ObjectId("5ed979f4474ed51eb3dbb26b")</v>
      </c>
      <c r="L234" t="str">
        <f t="shared" si="7"/>
        <v>{"nome": "Céu" ,"idYoutube": "UCESs365L1Ccnq4q3J5yZ7nQ" ,"idFacebook": "" ,"idVimeo": "" ,"idTwitch": "" ,"status": 0,"categoria": {"nome":"Música", "url": "music", "_id": ObjectId("5ed979f4474ed51eb3dbb26b")}},</v>
      </c>
      <c r="M234" t="s">
        <v>579</v>
      </c>
      <c r="N234" t="str">
        <f t="shared" si="6"/>
        <v>5ed981e2474ed51eb3dbb36f</v>
      </c>
      <c r="AK234">
        <v>879</v>
      </c>
    </row>
    <row r="235" spans="1:37" x14ac:dyDescent="0.25">
      <c r="A235" t="s">
        <v>580</v>
      </c>
      <c r="B235" t="s">
        <v>581</v>
      </c>
      <c r="F235">
        <v>0</v>
      </c>
      <c r="G235" t="s">
        <v>42</v>
      </c>
      <c r="H235" t="str">
        <f>VLOOKUP(canais!G235,categorias!$C$2:$F$8,2,FALSE)</f>
        <v>music</v>
      </c>
      <c r="I235" t="str">
        <f>VLOOKUP(canais!G235,categorias!$C$2:$G$8,5,FALSE)</f>
        <v>ObjectId("5ed979f4474ed51eb3dbb26b")</v>
      </c>
      <c r="L235" t="str">
        <f t="shared" si="7"/>
        <v>{"nome": "Brenno e Matheus" ,"idYoutube": "UCwyJ6Xmnv1FtNZlZrkpOZ1A" ,"idFacebook": "" ,"idVimeo": "" ,"idTwitch": "" ,"status": 0,"categoria": {"nome":"Música", "url": "music", "_id": ObjectId("5ed979f4474ed51eb3dbb26b")}},</v>
      </c>
      <c r="M235" t="s">
        <v>580</v>
      </c>
      <c r="N235" t="str">
        <f t="shared" si="6"/>
        <v>5ed981e2474ed51eb3dbb370</v>
      </c>
      <c r="AK235">
        <v>880</v>
      </c>
    </row>
    <row r="236" spans="1:37" x14ac:dyDescent="0.25">
      <c r="A236" t="s">
        <v>582</v>
      </c>
      <c r="B236" t="s">
        <v>583</v>
      </c>
      <c r="F236">
        <v>0</v>
      </c>
      <c r="G236" t="s">
        <v>42</v>
      </c>
      <c r="H236" t="str">
        <f>VLOOKUP(canais!G236,categorias!$C$2:$F$8,2,FALSE)</f>
        <v>music</v>
      </c>
      <c r="I236" t="str">
        <f>VLOOKUP(canais!G236,categorias!$C$2:$G$8,5,FALSE)</f>
        <v>ObjectId("5ed979f4474ed51eb3dbb26b")</v>
      </c>
      <c r="L236" t="str">
        <f t="shared" si="7"/>
        <v>{"nome": "Marcello Teodoro" ,"idYoutube": "UCS9jgqAIu3OUz9WVrmKYSgA" ,"idFacebook": "" ,"idVimeo": "" ,"idTwitch": "" ,"status": 0,"categoria": {"nome":"Música", "url": "music", "_id": ObjectId("5ed979f4474ed51eb3dbb26b")}},</v>
      </c>
      <c r="M236" t="s">
        <v>582</v>
      </c>
      <c r="N236" t="str">
        <f t="shared" si="6"/>
        <v>5ed981e2474ed51eb3dbb371</v>
      </c>
      <c r="AK236">
        <v>881</v>
      </c>
    </row>
    <row r="237" spans="1:37" x14ac:dyDescent="0.25">
      <c r="A237" t="s">
        <v>584</v>
      </c>
      <c r="B237" t="s">
        <v>585</v>
      </c>
      <c r="F237">
        <v>0</v>
      </c>
      <c r="G237" t="s">
        <v>42</v>
      </c>
      <c r="H237" t="str">
        <f>VLOOKUP(canais!G237,categorias!$C$2:$F$8,2,FALSE)</f>
        <v>music</v>
      </c>
      <c r="I237" t="str">
        <f>VLOOKUP(canais!G237,categorias!$C$2:$G$8,5,FALSE)</f>
        <v>ObjectId("5ed979f4474ed51eb3dbb26b")</v>
      </c>
      <c r="L237" t="str">
        <f t="shared" si="7"/>
        <v>{"nome": "Macaco Gordo" ,"idYoutube": "UCkbzjlRH6LlP23iLSs-jmcA" ,"idFacebook": "" ,"idVimeo": "" ,"idTwitch": "" ,"status": 0,"categoria": {"nome":"Música", "url": "music", "_id": ObjectId("5ed979f4474ed51eb3dbb26b")}},</v>
      </c>
      <c r="M237" t="s">
        <v>584</v>
      </c>
      <c r="N237" t="str">
        <f t="shared" si="6"/>
        <v>5ed981e2474ed51eb3dbb372</v>
      </c>
      <c r="AK237">
        <v>882</v>
      </c>
    </row>
    <row r="238" spans="1:37" x14ac:dyDescent="0.25">
      <c r="A238" t="s">
        <v>586</v>
      </c>
      <c r="B238" t="s">
        <v>587</v>
      </c>
      <c r="F238">
        <v>0</v>
      </c>
      <c r="G238" t="s">
        <v>42</v>
      </c>
      <c r="H238" t="str">
        <f>VLOOKUP(canais!G238,categorias!$C$2:$F$8,2,FALSE)</f>
        <v>music</v>
      </c>
      <c r="I238" t="str">
        <f>VLOOKUP(canais!G238,categorias!$C$2:$G$8,5,FALSE)</f>
        <v>ObjectId("5ed979f4474ed51eb3dbb26b")</v>
      </c>
      <c r="L238" t="str">
        <f t="shared" si="7"/>
        <v>{"nome": "LeoEstakazero" ,"idYoutube": "UCTZiMhOC-TxsxLYboLj0EKA" ,"idFacebook": "" ,"idVimeo": "" ,"idTwitch": "" ,"status": 0,"categoria": {"nome":"Música", "url": "music", "_id": ObjectId("5ed979f4474ed51eb3dbb26b")}},</v>
      </c>
      <c r="M238" t="s">
        <v>586</v>
      </c>
      <c r="N238" t="str">
        <f t="shared" si="6"/>
        <v>5ed981e2474ed51eb3dbb373</v>
      </c>
      <c r="AK238">
        <v>883</v>
      </c>
    </row>
    <row r="239" spans="1:37" x14ac:dyDescent="0.25">
      <c r="A239" t="s">
        <v>588</v>
      </c>
      <c r="B239" t="s">
        <v>589</v>
      </c>
      <c r="F239">
        <v>0</v>
      </c>
      <c r="G239" t="s">
        <v>42</v>
      </c>
      <c r="H239" t="str">
        <f>VLOOKUP(canais!G239,categorias!$C$2:$F$8,2,FALSE)</f>
        <v>music</v>
      </c>
      <c r="I239" t="str">
        <f>VLOOKUP(canais!G239,categorias!$C$2:$G$8,5,FALSE)</f>
        <v>ObjectId("5ed979f4474ed51eb3dbb26b")</v>
      </c>
      <c r="L239" t="str">
        <f t="shared" si="7"/>
        <v>{"nome": "Bonde das Maravilhas" ,"idYoutube": "UCf2AzZqbAcgdJ8pJVZMGGRA" ,"idFacebook": "" ,"idVimeo": "" ,"idTwitch": "" ,"status": 0,"categoria": {"nome":"Música", "url": "music", "_id": ObjectId("5ed979f4474ed51eb3dbb26b")}},</v>
      </c>
      <c r="M239" t="s">
        <v>588</v>
      </c>
      <c r="N239" t="str">
        <f t="shared" si="6"/>
        <v>5ed981e2474ed51eb3dbb374</v>
      </c>
      <c r="AK239">
        <v>884</v>
      </c>
    </row>
    <row r="240" spans="1:37" x14ac:dyDescent="0.25">
      <c r="A240" t="s">
        <v>590</v>
      </c>
      <c r="B240" t="s">
        <v>591</v>
      </c>
      <c r="F240">
        <v>0</v>
      </c>
      <c r="G240" t="s">
        <v>42</v>
      </c>
      <c r="H240" t="str">
        <f>VLOOKUP(canais!G240,categorias!$C$2:$F$8,2,FALSE)</f>
        <v>music</v>
      </c>
      <c r="I240" t="str">
        <f>VLOOKUP(canais!G240,categorias!$C$2:$G$8,5,FALSE)</f>
        <v>ObjectId("5ed979f4474ed51eb3dbb26b")</v>
      </c>
      <c r="L240" t="str">
        <f t="shared" si="7"/>
        <v>{"nome": "Eder Miguel" ,"idYoutube": "UC7cn6Anu9ONX1lntK2paAJQ" ,"idFacebook": "" ,"idVimeo": "" ,"idTwitch": "" ,"status": 0,"categoria": {"nome":"Música", "url": "music", "_id": ObjectId("5ed979f4474ed51eb3dbb26b")}},</v>
      </c>
      <c r="M240" t="s">
        <v>590</v>
      </c>
      <c r="N240" t="str">
        <f t="shared" si="6"/>
        <v>5ed981e2474ed51eb3dbb375</v>
      </c>
      <c r="AK240">
        <v>885</v>
      </c>
    </row>
    <row r="241" spans="1:37" x14ac:dyDescent="0.25">
      <c r="A241" t="s">
        <v>592</v>
      </c>
      <c r="B241" t="s">
        <v>593</v>
      </c>
      <c r="F241">
        <v>0</v>
      </c>
      <c r="G241" t="s">
        <v>46</v>
      </c>
      <c r="H241" t="str">
        <f>VLOOKUP(canais!G241,categorias!$C$2:$F$8,2,FALSE)</f>
        <v>educacao</v>
      </c>
      <c r="I241" t="str">
        <f>VLOOKUP(canais!G241,categorias!$C$2:$G$8,5,FALSE)</f>
        <v>ObjectId("5ed979f4474ed51eb3dbb26d")</v>
      </c>
      <c r="L241" t="str">
        <f t="shared" si="7"/>
        <v>{"nome": "Vale Talks" ,"idYoutube": "UCT6PWx50Jbs55jzK--zFq8w" ,"idFacebook": "" ,"idVimeo": "" ,"idTwitch": "" ,"status": 0,"categoria": {"nome":"Educação", "url": "educacao", "_id": ObjectId("5ed979f4474ed51eb3dbb26d")}},</v>
      </c>
      <c r="M241" t="s">
        <v>592</v>
      </c>
      <c r="N241" t="str">
        <f t="shared" si="6"/>
        <v>5ed981e2474ed51eb3dbb376</v>
      </c>
      <c r="AK241">
        <v>886</v>
      </c>
    </row>
    <row r="242" spans="1:37" x14ac:dyDescent="0.25">
      <c r="A242" t="s">
        <v>594</v>
      </c>
      <c r="B242" t="s">
        <v>595</v>
      </c>
      <c r="F242">
        <v>0</v>
      </c>
      <c r="G242" t="s">
        <v>42</v>
      </c>
      <c r="H242" t="str">
        <f>VLOOKUP(canais!G242,categorias!$C$2:$F$8,2,FALSE)</f>
        <v>music</v>
      </c>
      <c r="I242" t="str">
        <f>VLOOKUP(canais!G242,categorias!$C$2:$G$8,5,FALSE)</f>
        <v>ObjectId("5ed979f4474ed51eb3dbb26b")</v>
      </c>
      <c r="L242" t="str">
        <f t="shared" si="7"/>
        <v>{"nome": "Spinnin' Records" ,"idYoutube": "UCpDJl2EmP7Oh90Vylx0dZtA" ,"idFacebook": "" ,"idVimeo": "" ,"idTwitch": "" ,"status": 0,"categoria": {"nome":"Música", "url": "music", "_id": ObjectId("5ed979f4474ed51eb3dbb26b")}},</v>
      </c>
      <c r="M242" t="s">
        <v>594</v>
      </c>
      <c r="N242" t="str">
        <f t="shared" si="6"/>
        <v>5ed981e2474ed51eb3dbb377</v>
      </c>
      <c r="AK242">
        <v>887</v>
      </c>
    </row>
    <row r="243" spans="1:37" x14ac:dyDescent="0.25">
      <c r="A243" t="s">
        <v>596</v>
      </c>
      <c r="B243" t="s">
        <v>597</v>
      </c>
      <c r="F243">
        <v>0</v>
      </c>
      <c r="G243" t="s">
        <v>42</v>
      </c>
      <c r="H243" t="str">
        <f>VLOOKUP(canais!G243,categorias!$C$2:$F$8,2,FALSE)</f>
        <v>music</v>
      </c>
      <c r="I243" t="str">
        <f>VLOOKUP(canais!G243,categorias!$C$2:$G$8,5,FALSE)</f>
        <v>ObjectId("5ed979f4474ed51eb3dbb26b")</v>
      </c>
      <c r="L243" t="str">
        <f t="shared" si="7"/>
        <v>{"nome": "Zac Brown Band" ,"idYoutube": "UCH5oChsU9MVM7gIqBolNKGQ" ,"idFacebook": "" ,"idVimeo": "" ,"idTwitch": "" ,"status": 0,"categoria": {"nome":"Música", "url": "music", "_id": ObjectId("5ed979f4474ed51eb3dbb26b")}},</v>
      </c>
      <c r="M243" t="s">
        <v>596</v>
      </c>
      <c r="N243" t="str">
        <f t="shared" si="6"/>
        <v>5ed981e2474ed51eb3dbb378</v>
      </c>
      <c r="AK243">
        <v>888</v>
      </c>
    </row>
    <row r="244" spans="1:37" x14ac:dyDescent="0.25">
      <c r="A244" t="s">
        <v>598</v>
      </c>
      <c r="B244" t="s">
        <v>599</v>
      </c>
      <c r="F244">
        <v>0</v>
      </c>
      <c r="G244" t="s">
        <v>42</v>
      </c>
      <c r="H244" t="str">
        <f>VLOOKUP(canais!G244,categorias!$C$2:$F$8,2,FALSE)</f>
        <v>music</v>
      </c>
      <c r="I244" t="str">
        <f>VLOOKUP(canais!G244,categorias!$C$2:$G$8,5,FALSE)</f>
        <v>ObjectId("5ed979f4474ed51eb3dbb26b")</v>
      </c>
      <c r="L244" t="str">
        <f t="shared" si="7"/>
        <v>{"nome": "Sambô" ,"idYoutube": "UC-584XbPKNVLe_CWdgUa1dw" ,"idFacebook": "" ,"idVimeo": "" ,"idTwitch": "" ,"status": 0,"categoria": {"nome":"Música", "url": "music", "_id": ObjectId("5ed979f4474ed51eb3dbb26b")}},</v>
      </c>
      <c r="M244" t="s">
        <v>598</v>
      </c>
      <c r="N244" t="str">
        <f t="shared" si="6"/>
        <v>5ed981e2474ed51eb3dbb379</v>
      </c>
      <c r="AK244">
        <v>889</v>
      </c>
    </row>
    <row r="245" spans="1:37" x14ac:dyDescent="0.25">
      <c r="A245" t="s">
        <v>600</v>
      </c>
      <c r="B245" t="s">
        <v>601</v>
      </c>
      <c r="F245">
        <v>0</v>
      </c>
      <c r="G245" t="s">
        <v>42</v>
      </c>
      <c r="H245" t="str">
        <f>VLOOKUP(canais!G245,categorias!$C$2:$F$8,2,FALSE)</f>
        <v>music</v>
      </c>
      <c r="I245" t="str">
        <f>VLOOKUP(canais!G245,categorias!$C$2:$G$8,5,FALSE)</f>
        <v>ObjectId("5ed979f4474ed51eb3dbb26b")</v>
      </c>
      <c r="L245" t="str">
        <f t="shared" si="7"/>
        <v>{"nome": "Música Multishow" ,"idYoutube": "UCIzAIM-zatIDHErC0Z23hbQ" ,"idFacebook": "" ,"idVimeo": "" ,"idTwitch": "" ,"status": 0,"categoria": {"nome":"Música", "url": "music", "_id": ObjectId("5ed979f4474ed51eb3dbb26b")}},</v>
      </c>
      <c r="M245" t="s">
        <v>600</v>
      </c>
      <c r="N245" t="str">
        <f t="shared" si="6"/>
        <v>5ed981e2474ed51eb3dbb37a</v>
      </c>
      <c r="AK245">
        <v>890</v>
      </c>
    </row>
    <row r="246" spans="1:37" x14ac:dyDescent="0.25">
      <c r="A246" t="s">
        <v>602</v>
      </c>
      <c r="B246" t="s">
        <v>603</v>
      </c>
      <c r="F246">
        <v>0</v>
      </c>
      <c r="G246" t="s">
        <v>42</v>
      </c>
      <c r="H246" t="str">
        <f>VLOOKUP(canais!G246,categorias!$C$2:$F$8,2,FALSE)</f>
        <v>music</v>
      </c>
      <c r="I246" t="str">
        <f>VLOOKUP(canais!G246,categorias!$C$2:$G$8,5,FALSE)</f>
        <v>ObjectId("5ed979f4474ed51eb3dbb26b")</v>
      </c>
      <c r="L246" t="str">
        <f t="shared" si="7"/>
        <v>{"nome": "Lucas e Thiago" ,"idYoutube": "UCSqlUF0D3q98gHL_avQ8Xhw" ,"idFacebook": "" ,"idVimeo": "" ,"idTwitch": "" ,"status": 0,"categoria": {"nome":"Música", "url": "music", "_id": ObjectId("5ed979f4474ed51eb3dbb26b")}},</v>
      </c>
      <c r="M246" t="s">
        <v>602</v>
      </c>
      <c r="N246" t="str">
        <f t="shared" si="6"/>
        <v>5ed981e2474ed51eb3dbb37b</v>
      </c>
      <c r="AK246">
        <v>891</v>
      </c>
    </row>
    <row r="247" spans="1:37" x14ac:dyDescent="0.25">
      <c r="A247" t="s">
        <v>604</v>
      </c>
      <c r="B247" t="s">
        <v>605</v>
      </c>
      <c r="F247">
        <v>0</v>
      </c>
      <c r="G247" t="s">
        <v>42</v>
      </c>
      <c r="H247" t="str">
        <f>VLOOKUP(canais!G247,categorias!$C$2:$F$8,2,FALSE)</f>
        <v>music</v>
      </c>
      <c r="I247" t="str">
        <f>VLOOKUP(canais!G247,categorias!$C$2:$G$8,5,FALSE)</f>
        <v>ObjectId("5ed979f4474ed51eb3dbb26b")</v>
      </c>
      <c r="L247" t="str">
        <f t="shared" si="7"/>
        <v>{"nome": "Kehlani" ,"idYoutube": "UCuE1A4MDBt8YkgUkRAKMtjw" ,"idFacebook": "" ,"idVimeo": "" ,"idTwitch": "" ,"status": 0,"categoria": {"nome":"Música", "url": "music", "_id": ObjectId("5ed979f4474ed51eb3dbb26b")}},</v>
      </c>
      <c r="M247" t="s">
        <v>604</v>
      </c>
      <c r="N247" t="str">
        <f t="shared" si="6"/>
        <v>5ed981e2474ed51eb3dbb37c</v>
      </c>
      <c r="AK247">
        <v>892</v>
      </c>
    </row>
    <row r="248" spans="1:37" x14ac:dyDescent="0.25">
      <c r="A248" t="s">
        <v>606</v>
      </c>
      <c r="B248" t="s">
        <v>607</v>
      </c>
      <c r="F248">
        <v>0</v>
      </c>
      <c r="G248" t="s">
        <v>42</v>
      </c>
      <c r="H248" t="str">
        <f>VLOOKUP(canais!G248,categorias!$C$2:$F$8,2,FALSE)</f>
        <v>music</v>
      </c>
      <c r="I248" t="str">
        <f>VLOOKUP(canais!G248,categorias!$C$2:$G$8,5,FALSE)</f>
        <v>ObjectId("5ed979f4474ed51eb3dbb26b")</v>
      </c>
      <c r="L248" t="str">
        <f t="shared" si="7"/>
        <v>{"nome": "Felipe Ferraz" ,"idYoutube": "UCceedg2JSHVsFOcYH5AXm8Q" ,"idFacebook": "" ,"idVimeo": "" ,"idTwitch": "" ,"status": 0,"categoria": {"nome":"Música", "url": "music", "_id": ObjectId("5ed979f4474ed51eb3dbb26b")}},</v>
      </c>
      <c r="M248" t="s">
        <v>606</v>
      </c>
      <c r="N248" t="str">
        <f t="shared" si="6"/>
        <v>5ed981e2474ed51eb3dbb37d</v>
      </c>
      <c r="AK248">
        <v>893</v>
      </c>
    </row>
    <row r="249" spans="1:37" x14ac:dyDescent="0.25">
      <c r="A249" t="s">
        <v>608</v>
      </c>
      <c r="B249" t="s">
        <v>609</v>
      </c>
      <c r="F249">
        <v>0</v>
      </c>
      <c r="G249" t="s">
        <v>42</v>
      </c>
      <c r="H249" t="str">
        <f>VLOOKUP(canais!G249,categorias!$C$2:$F$8,2,FALSE)</f>
        <v>music</v>
      </c>
      <c r="I249" t="str">
        <f>VLOOKUP(canais!G249,categorias!$C$2:$G$8,5,FALSE)</f>
        <v>ObjectId("5ed979f4474ed51eb3dbb26b")</v>
      </c>
      <c r="L249" t="str">
        <f t="shared" si="7"/>
        <v>{"nome": "Akira Presidente" ,"idYoutube": "UC0lVfCNuEmnV7QmkT-3v-Pw" ,"idFacebook": "" ,"idVimeo": "" ,"idTwitch": "" ,"status": 0,"categoria": {"nome":"Música", "url": "music", "_id": ObjectId("5ed979f4474ed51eb3dbb26b")}},</v>
      </c>
      <c r="M249" t="s">
        <v>608</v>
      </c>
      <c r="N249" t="str">
        <f t="shared" si="6"/>
        <v>5ed981e2474ed51eb3dbb37e</v>
      </c>
      <c r="AK249">
        <v>894</v>
      </c>
    </row>
    <row r="250" spans="1:37" x14ac:dyDescent="0.25">
      <c r="A250" s="3" t="s">
        <v>610</v>
      </c>
      <c r="B250" t="s">
        <v>611</v>
      </c>
      <c r="F250">
        <v>0</v>
      </c>
      <c r="G250" t="s">
        <v>42</v>
      </c>
      <c r="H250" t="str">
        <f>VLOOKUP(canais!G250,categorias!$C$2:$F$8,2,FALSE)</f>
        <v>music</v>
      </c>
      <c r="I250" t="str">
        <f>VLOOKUP(canais!G250,categorias!$C$2:$G$8,5,FALSE)</f>
        <v>ObjectId("5ed979f4474ed51eb3dbb26b")</v>
      </c>
      <c r="L250" t="str">
        <f t="shared" si="7"/>
        <v>{"nome": "Emicida" ,"idYoutube": "UCJ53-i88ymgy7RDBPpb4PEg" ,"idFacebook": "" ,"idVimeo": "" ,"idTwitch": "" ,"status": 0,"categoria": {"nome":"Música", "url": "music", "_id": ObjectId("5ed979f4474ed51eb3dbb26b")}},</v>
      </c>
      <c r="M250" s="3" t="s">
        <v>610</v>
      </c>
      <c r="N250" t="str">
        <f t="shared" si="6"/>
        <v>5ed981e2474ed51eb3dbb37f</v>
      </c>
      <c r="AK250">
        <v>895</v>
      </c>
    </row>
    <row r="251" spans="1:37" x14ac:dyDescent="0.25">
      <c r="A251" t="s">
        <v>612</v>
      </c>
      <c r="B251" t="s">
        <v>613</v>
      </c>
      <c r="F251">
        <v>0</v>
      </c>
      <c r="G251" t="s">
        <v>42</v>
      </c>
      <c r="H251" t="str">
        <f>VLOOKUP(canais!G251,categorias!$C$2:$F$8,2,FALSE)</f>
        <v>music</v>
      </c>
      <c r="I251" t="str">
        <f>VLOOKUP(canais!G251,categorias!$C$2:$G$8,5,FALSE)</f>
        <v>ObjectId("5ed979f4474ed51eb3dbb26b")</v>
      </c>
      <c r="L251" t="str">
        <f t="shared" si="7"/>
        <v>{"nome": "mpb4" ,"idYoutube": "UCgWJCqg1f5ytyE9eK8bw90Q" ,"idFacebook": "" ,"idVimeo": "" ,"idTwitch": "" ,"status": 0,"categoria": {"nome":"Música", "url": "music", "_id": ObjectId("5ed979f4474ed51eb3dbb26b")}},</v>
      </c>
      <c r="M251" t="s">
        <v>612</v>
      </c>
      <c r="N251" t="str">
        <f t="shared" si="6"/>
        <v>5ed981e2474ed51eb3dbb380</v>
      </c>
      <c r="AK251">
        <v>896</v>
      </c>
    </row>
    <row r="252" spans="1:37" x14ac:dyDescent="0.25">
      <c r="A252" t="s">
        <v>614</v>
      </c>
      <c r="B252" t="s">
        <v>615</v>
      </c>
      <c r="F252">
        <v>0</v>
      </c>
      <c r="G252" t="s">
        <v>42</v>
      </c>
      <c r="H252" t="str">
        <f>VLOOKUP(canais!G252,categorias!$C$2:$F$8,2,FALSE)</f>
        <v>music</v>
      </c>
      <c r="I252" t="str">
        <f>VLOOKUP(canais!G252,categorias!$C$2:$G$8,5,FALSE)</f>
        <v>ObjectId("5ed979f4474ed51eb3dbb26b")</v>
      </c>
      <c r="L252" t="str">
        <f t="shared" si="7"/>
        <v>{"nome": "João Carreiro" ,"idYoutube": "UCZhNAsgUThDuCyt3e7TKOkQ" ,"idFacebook": "" ,"idVimeo": "" ,"idTwitch": "" ,"status": 0,"categoria": {"nome":"Música", "url": "music", "_id": ObjectId("5ed979f4474ed51eb3dbb26b")}},</v>
      </c>
      <c r="M252" t="s">
        <v>614</v>
      </c>
      <c r="N252" t="str">
        <f t="shared" si="6"/>
        <v>5ed981e2474ed51eb3dbb381</v>
      </c>
      <c r="AK252">
        <v>897</v>
      </c>
    </row>
    <row r="253" spans="1:37" x14ac:dyDescent="0.25">
      <c r="A253" t="s">
        <v>616</v>
      </c>
      <c r="B253" t="s">
        <v>617</v>
      </c>
      <c r="F253">
        <v>0</v>
      </c>
      <c r="G253" t="s">
        <v>42</v>
      </c>
      <c r="H253" t="str">
        <f>VLOOKUP(canais!G253,categorias!$C$2:$F$8,2,FALSE)</f>
        <v>music</v>
      </c>
      <c r="I253" t="str">
        <f>VLOOKUP(canais!G253,categorias!$C$2:$G$8,5,FALSE)</f>
        <v>ObjectId("5ed979f4474ed51eb3dbb26b")</v>
      </c>
      <c r="L253" t="str">
        <f t="shared" si="7"/>
        <v>{"nome": "Padre Reginaldo Manzotti" ,"idYoutube": "UCLOqStDCKZNvN_8Oqu2emGA" ,"idFacebook": "" ,"idVimeo": "" ,"idTwitch": "" ,"status": 0,"categoria": {"nome":"Música", "url": "music", "_id": ObjectId("5ed979f4474ed51eb3dbb26b")}},</v>
      </c>
      <c r="M253" t="s">
        <v>616</v>
      </c>
      <c r="N253" t="str">
        <f t="shared" si="6"/>
        <v>5ed981e2474ed51eb3dbb382</v>
      </c>
      <c r="AK253">
        <v>898</v>
      </c>
    </row>
    <row r="254" spans="1:37" x14ac:dyDescent="0.25">
      <c r="A254" t="s">
        <v>618</v>
      </c>
      <c r="B254" t="s">
        <v>619</v>
      </c>
      <c r="F254">
        <v>0</v>
      </c>
      <c r="G254" t="s">
        <v>42</v>
      </c>
      <c r="H254" t="str">
        <f>VLOOKUP(canais!G254,categorias!$C$2:$F$8,2,FALSE)</f>
        <v>music</v>
      </c>
      <c r="I254" t="str">
        <f>VLOOKUP(canais!G254,categorias!$C$2:$G$8,5,FALSE)</f>
        <v>ObjectId("5ed979f4474ed51eb3dbb26b")</v>
      </c>
      <c r="L254" t="str">
        <f t="shared" si="7"/>
        <v>{"nome": "George Henrique e Rodrigo" ,"idYoutube": "UCVT7qVXAgmeSMt5YFL7sLug" ,"idFacebook": "" ,"idVimeo": "" ,"idTwitch": "" ,"status": 0,"categoria": {"nome":"Música", "url": "music", "_id": ObjectId("5ed979f4474ed51eb3dbb26b")}},</v>
      </c>
      <c r="M254" t="s">
        <v>618</v>
      </c>
      <c r="N254" t="str">
        <f t="shared" si="6"/>
        <v>5ed981e2474ed51eb3dbb383</v>
      </c>
      <c r="AK254">
        <v>899</v>
      </c>
    </row>
    <row r="255" spans="1:37" x14ac:dyDescent="0.25">
      <c r="A255" t="s">
        <v>620</v>
      </c>
      <c r="B255" t="s">
        <v>621</v>
      </c>
      <c r="F255">
        <v>0</v>
      </c>
      <c r="G255" t="s">
        <v>42</v>
      </c>
      <c r="H255" t="str">
        <f>VLOOKUP(canais!G255,categorias!$C$2:$F$8,2,FALSE)</f>
        <v>music</v>
      </c>
      <c r="I255" t="str">
        <f>VLOOKUP(canais!G255,categorias!$C$2:$G$8,5,FALSE)</f>
        <v>ObjectId("5ed979f4474ed51eb3dbb26b")</v>
      </c>
      <c r="L255" t="str">
        <f t="shared" si="7"/>
        <v>{"nome": "Zeca Baleiro" ,"idYoutube": "UCa15Wjqf_PAuYyUTF6Hb1Zw" ,"idFacebook": "" ,"idVimeo": "" ,"idTwitch": "" ,"status": 0,"categoria": {"nome":"Música", "url": "music", "_id": ObjectId("5ed979f4474ed51eb3dbb26b")}},</v>
      </c>
      <c r="M255" t="s">
        <v>620</v>
      </c>
      <c r="N255" t="str">
        <f t="shared" si="6"/>
        <v>5ed981e2474ed51eb3dbb384</v>
      </c>
      <c r="AK255">
        <v>900</v>
      </c>
    </row>
    <row r="256" spans="1:37" x14ac:dyDescent="0.25">
      <c r="A256" t="s">
        <v>622</v>
      </c>
      <c r="B256" t="s">
        <v>623</v>
      </c>
      <c r="F256">
        <v>0</v>
      </c>
      <c r="G256" t="s">
        <v>42</v>
      </c>
      <c r="H256" t="str">
        <f>VLOOKUP(canais!G256,categorias!$C$2:$F$8,2,FALSE)</f>
        <v>music</v>
      </c>
      <c r="I256" t="str">
        <f>VLOOKUP(canais!G256,categorias!$C$2:$G$8,5,FALSE)</f>
        <v>ObjectId("5ed979f4474ed51eb3dbb26b")</v>
      </c>
      <c r="L256" t="str">
        <f t="shared" si="7"/>
        <v>{"nome": "Michael Sullivan" ,"idYoutube": "UCj3UDyCvX6-qIRwnChTMCtQ" ,"idFacebook": "" ,"idVimeo": "" ,"idTwitch": "" ,"status": 0,"categoria": {"nome":"Música", "url": "music", "_id": ObjectId("5ed979f4474ed51eb3dbb26b")}},</v>
      </c>
      <c r="M256" t="s">
        <v>622</v>
      </c>
      <c r="N256" t="str">
        <f t="shared" si="6"/>
        <v>5ed981e2474ed51eb3dbb385</v>
      </c>
      <c r="AK256">
        <v>901</v>
      </c>
    </row>
    <row r="257" spans="1:37" x14ac:dyDescent="0.25">
      <c r="A257" t="s">
        <v>624</v>
      </c>
      <c r="B257" t="s">
        <v>625</v>
      </c>
      <c r="F257">
        <v>0</v>
      </c>
      <c r="G257" t="s">
        <v>42</v>
      </c>
      <c r="H257" t="str">
        <f>VLOOKUP(canais!G257,categorias!$C$2:$F$8,2,FALSE)</f>
        <v>music</v>
      </c>
      <c r="I257" t="str">
        <f>VLOOKUP(canais!G257,categorias!$C$2:$G$8,5,FALSE)</f>
        <v>ObjectId("5ed979f4474ed51eb3dbb26b")</v>
      </c>
      <c r="L257" t="str">
        <f t="shared" si="7"/>
        <v>{"nome": "Cristina Mel" ,"idYoutube": "UCRS5jqTPnhkV9hTN2gEscXA" ,"idFacebook": "" ,"idVimeo": "" ,"idTwitch": "" ,"status": 0,"categoria": {"nome":"Música", "url": "music", "_id": ObjectId("5ed979f4474ed51eb3dbb26b")}},</v>
      </c>
      <c r="M257" t="s">
        <v>624</v>
      </c>
      <c r="N257" t="str">
        <f t="shared" si="6"/>
        <v>5ed981e2474ed51eb3dbb386</v>
      </c>
      <c r="AK257">
        <v>902</v>
      </c>
    </row>
    <row r="258" spans="1:37" x14ac:dyDescent="0.25">
      <c r="A258" t="s">
        <v>626</v>
      </c>
      <c r="B258" t="s">
        <v>627</v>
      </c>
      <c r="F258">
        <v>0</v>
      </c>
      <c r="G258" t="s">
        <v>42</v>
      </c>
      <c r="H258" t="str">
        <f>VLOOKUP(canais!G258,categorias!$C$2:$F$8,2,FALSE)</f>
        <v>music</v>
      </c>
      <c r="I258" t="str">
        <f>VLOOKUP(canais!G258,categorias!$C$2:$G$8,5,FALSE)</f>
        <v>ObjectId("5ed979f4474ed51eb3dbb26b")</v>
      </c>
      <c r="L258" t="str">
        <f t="shared" si="7"/>
        <v>{"nome": "Gustavo Trebien" ,"idYoutube": "UCwE5BXvQEmF14oqTzzYigLA" ,"idFacebook": "" ,"idVimeo": "" ,"idTwitch": "" ,"status": 0,"categoria": {"nome":"Música", "url": "music", "_id": ObjectId("5ed979f4474ed51eb3dbb26b")}},</v>
      </c>
      <c r="M258" t="s">
        <v>626</v>
      </c>
      <c r="N258" t="str">
        <f t="shared" ref="N258:N321" si="8">LOWER(CONCATENATE($N$1,DEC2HEX(AK258)))</f>
        <v>5ed981e2474ed51eb3dbb387</v>
      </c>
      <c r="AK258">
        <v>903</v>
      </c>
    </row>
    <row r="259" spans="1:37" x14ac:dyDescent="0.25">
      <c r="A259" t="s">
        <v>628</v>
      </c>
      <c r="B259" t="s">
        <v>629</v>
      </c>
      <c r="F259">
        <v>0</v>
      </c>
      <c r="G259" t="s">
        <v>42</v>
      </c>
      <c r="H259" t="str">
        <f>VLOOKUP(canais!G259,categorias!$C$2:$F$8,2,FALSE)</f>
        <v>music</v>
      </c>
      <c r="I259" t="str">
        <f>VLOOKUP(canais!G259,categorias!$C$2:$G$8,5,FALSE)</f>
        <v>ObjectId("5ed979f4474ed51eb3dbb26b")</v>
      </c>
      <c r="L259" t="str">
        <f t="shared" ref="L259:L322" si="9">$A$1&amp;A259&amp;$B$1&amp;B259&amp;$C$1&amp;C259&amp;$D$1&amp;D259&amp;$E$1&amp;E259&amp;$F$1&amp;F259&amp;$G$1&amp;G259&amp;$H$1&amp;H259&amp;$I$1&amp;I259&amp;$J$1</f>
        <v>{"nome": "Rolling Loud" ,"idYoutube": "UCxrr-B7ydfDYr4sqsxNg5WA" ,"idFacebook": "" ,"idVimeo": "" ,"idTwitch": "" ,"status": 0,"categoria": {"nome":"Música", "url": "music", "_id": ObjectId("5ed979f4474ed51eb3dbb26b")}},</v>
      </c>
      <c r="M259" t="s">
        <v>628</v>
      </c>
      <c r="N259" t="str">
        <f t="shared" si="8"/>
        <v>5ed981e2474ed51eb3dbb388</v>
      </c>
      <c r="AK259">
        <v>904</v>
      </c>
    </row>
    <row r="260" spans="1:37" x14ac:dyDescent="0.25">
      <c r="A260" t="s">
        <v>630</v>
      </c>
      <c r="B260" t="s">
        <v>631</v>
      </c>
      <c r="F260">
        <v>0</v>
      </c>
      <c r="G260" t="s">
        <v>42</v>
      </c>
      <c r="H260" t="str">
        <f>VLOOKUP(canais!G260,categorias!$C$2:$F$8,2,FALSE)</f>
        <v>music</v>
      </c>
      <c r="I260" t="str">
        <f>VLOOKUP(canais!G260,categorias!$C$2:$G$8,5,FALSE)</f>
        <v>ObjectId("5ed979f4474ed51eb3dbb26b")</v>
      </c>
      <c r="L260" t="str">
        <f t="shared" si="9"/>
        <v>{"nome": "Mr. Dan" ,"idYoutube": "UC9aDJVaswezPzRWow4Dc86w" ,"idFacebook": "" ,"idVimeo": "" ,"idTwitch": "" ,"status": 0,"categoria": {"nome":"Música", "url": "music", "_id": ObjectId("5ed979f4474ed51eb3dbb26b")}},</v>
      </c>
      <c r="M260" t="s">
        <v>630</v>
      </c>
      <c r="N260" t="str">
        <f t="shared" si="8"/>
        <v>5ed981e2474ed51eb3dbb389</v>
      </c>
      <c r="AK260">
        <v>905</v>
      </c>
    </row>
    <row r="261" spans="1:37" x14ac:dyDescent="0.25">
      <c r="A261" t="s">
        <v>632</v>
      </c>
      <c r="B261" t="s">
        <v>633</v>
      </c>
      <c r="F261">
        <v>0</v>
      </c>
      <c r="G261" t="s">
        <v>42</v>
      </c>
      <c r="H261" t="str">
        <f>VLOOKUP(canais!G261,categorias!$C$2:$F$8,2,FALSE)</f>
        <v>music</v>
      </c>
      <c r="I261" t="str">
        <f>VLOOKUP(canais!G261,categorias!$C$2:$G$8,5,FALSE)</f>
        <v>ObjectId("5ed979f4474ed51eb3dbb26b")</v>
      </c>
      <c r="L261" t="str">
        <f t="shared" si="9"/>
        <v>{"nome": "Rappin' Hood" ,"idYoutube": "UCSsD_TWCiKkubD13ElQUHSA" ,"idFacebook": "" ,"idVimeo": "" ,"idTwitch": "" ,"status": 0,"categoria": {"nome":"Música", "url": "music", "_id": ObjectId("5ed979f4474ed51eb3dbb26b")}},</v>
      </c>
      <c r="M261" t="s">
        <v>632</v>
      </c>
      <c r="N261" t="str">
        <f t="shared" si="8"/>
        <v>5ed981e2474ed51eb3dbb38a</v>
      </c>
      <c r="AK261">
        <v>906</v>
      </c>
    </row>
    <row r="262" spans="1:37" x14ac:dyDescent="0.25">
      <c r="A262" t="s">
        <v>634</v>
      </c>
      <c r="B262" t="s">
        <v>635</v>
      </c>
      <c r="F262">
        <v>0</v>
      </c>
      <c r="G262" t="s">
        <v>42</v>
      </c>
      <c r="H262" t="str">
        <f>VLOOKUP(canais!G262,categorias!$C$2:$F$8,2,FALSE)</f>
        <v>music</v>
      </c>
      <c r="I262" t="str">
        <f>VLOOKUP(canais!G262,categorias!$C$2:$G$8,5,FALSE)</f>
        <v>ObjectId("5ed979f4474ed51eb3dbb26b")</v>
      </c>
      <c r="L262" t="str">
        <f t="shared" si="9"/>
        <v>{"nome": "Karol G" ,"idYoutube": "UCZuPJZ2kGFdlbQu1qotZaHw" ,"idFacebook": "" ,"idVimeo": "" ,"idTwitch": "" ,"status": 0,"categoria": {"nome":"Música", "url": "music", "_id": ObjectId("5ed979f4474ed51eb3dbb26b")}},</v>
      </c>
      <c r="M262" t="s">
        <v>634</v>
      </c>
      <c r="N262" t="str">
        <f t="shared" si="8"/>
        <v>5ed981e2474ed51eb3dbb38b</v>
      </c>
      <c r="AK262">
        <v>907</v>
      </c>
    </row>
    <row r="263" spans="1:37" x14ac:dyDescent="0.25">
      <c r="A263" t="s">
        <v>636</v>
      </c>
      <c r="B263" t="s">
        <v>637</v>
      </c>
      <c r="F263">
        <v>0</v>
      </c>
      <c r="G263" t="s">
        <v>42</v>
      </c>
      <c r="H263" t="str">
        <f>VLOOKUP(canais!G263,categorias!$C$2:$F$8,2,FALSE)</f>
        <v>music</v>
      </c>
      <c r="I263" t="str">
        <f>VLOOKUP(canais!G263,categorias!$C$2:$G$8,5,FALSE)</f>
        <v>ObjectId("5ed979f4474ed51eb3dbb26b")</v>
      </c>
      <c r="L263" t="str">
        <f t="shared" si="9"/>
        <v>{"nome": "Awesome Soundwave" ,"idYoutube": "UCSCs9WLoO3uv0XRGOLL6zBQ" ,"idFacebook": "" ,"idVimeo": "" ,"idTwitch": "" ,"status": 0,"categoria": {"nome":"Música", "url": "music", "_id": ObjectId("5ed979f4474ed51eb3dbb26b")}},</v>
      </c>
      <c r="M263" t="s">
        <v>636</v>
      </c>
      <c r="N263" t="str">
        <f t="shared" si="8"/>
        <v>5ed981e2474ed51eb3dbb38c</v>
      </c>
      <c r="AK263">
        <v>908</v>
      </c>
    </row>
    <row r="264" spans="1:37" x14ac:dyDescent="0.25">
      <c r="A264" t="s">
        <v>638</v>
      </c>
      <c r="B264" t="s">
        <v>639</v>
      </c>
      <c r="F264">
        <v>0</v>
      </c>
      <c r="G264" t="s">
        <v>42</v>
      </c>
      <c r="H264" t="str">
        <f>VLOOKUP(canais!G264,categorias!$C$2:$F$8,2,FALSE)</f>
        <v>music</v>
      </c>
      <c r="I264" t="str">
        <f>VLOOKUP(canais!G264,categorias!$C$2:$G$8,5,FALSE)</f>
        <v>ObjectId("5ed979f4474ed51eb3dbb26b")</v>
      </c>
      <c r="L264" t="str">
        <f t="shared" si="9"/>
        <v>{"nome": "MC Guimê" ,"idYoutube": "UCWdd-XE5bcFcp3adUKpFrSA" ,"idFacebook": "" ,"idVimeo": "" ,"idTwitch": "" ,"status": 0,"categoria": {"nome":"Música", "url": "music", "_id": ObjectId("5ed979f4474ed51eb3dbb26b")}},</v>
      </c>
      <c r="M264" t="s">
        <v>638</v>
      </c>
      <c r="N264" t="str">
        <f t="shared" si="8"/>
        <v>5ed981e2474ed51eb3dbb38d</v>
      </c>
      <c r="AK264">
        <v>909</v>
      </c>
    </row>
    <row r="265" spans="1:37" x14ac:dyDescent="0.25">
      <c r="A265" t="s">
        <v>640</v>
      </c>
      <c r="B265" t="s">
        <v>641</v>
      </c>
      <c r="F265">
        <v>0</v>
      </c>
      <c r="G265" t="s">
        <v>42</v>
      </c>
      <c r="H265" t="str">
        <f>VLOOKUP(canais!G265,categorias!$C$2:$F$8,2,FALSE)</f>
        <v>music</v>
      </c>
      <c r="I265" t="str">
        <f>VLOOKUP(canais!G265,categorias!$C$2:$G$8,5,FALSE)</f>
        <v>ObjectId("5ed979f4474ed51eb3dbb26b")</v>
      </c>
      <c r="L265" t="str">
        <f t="shared" si="9"/>
        <v>{"nome": "Vini e Lucas" ,"idYoutube": "UC9QLf54PzWhYtzHrPJlYPfA" ,"idFacebook": "" ,"idVimeo": "" ,"idTwitch": "" ,"status": 0,"categoria": {"nome":"Música", "url": "music", "_id": ObjectId("5ed979f4474ed51eb3dbb26b")}},</v>
      </c>
      <c r="M265" t="s">
        <v>640</v>
      </c>
      <c r="N265" t="str">
        <f t="shared" si="8"/>
        <v>5ed981e2474ed51eb3dbb38e</v>
      </c>
      <c r="AK265">
        <v>910</v>
      </c>
    </row>
    <row r="266" spans="1:37" x14ac:dyDescent="0.25">
      <c r="A266" t="s">
        <v>642</v>
      </c>
      <c r="B266" t="s">
        <v>643</v>
      </c>
      <c r="F266">
        <v>0</v>
      </c>
      <c r="G266" t="s">
        <v>42</v>
      </c>
      <c r="H266" t="str">
        <f>VLOOKUP(canais!G266,categorias!$C$2:$F$8,2,FALSE)</f>
        <v>music</v>
      </c>
      <c r="I266" t="str">
        <f>VLOOKUP(canais!G266,categorias!$C$2:$G$8,5,FALSE)</f>
        <v>ObjectId("5ed979f4474ed51eb3dbb26b")</v>
      </c>
      <c r="L266" t="str">
        <f t="shared" si="9"/>
        <v>{"nome": "Festa Prime" ,"idYoutube": "UCjbgcYMAKiRSaQH3HxOKMRw" ,"idFacebook": "" ,"idVimeo": "" ,"idTwitch": "" ,"status": 0,"categoria": {"nome":"Música", "url": "music", "_id": ObjectId("5ed979f4474ed51eb3dbb26b")}},</v>
      </c>
      <c r="M266" t="s">
        <v>642</v>
      </c>
      <c r="N266" t="str">
        <f t="shared" si="8"/>
        <v>5ed981e2474ed51eb3dbb38f</v>
      </c>
      <c r="AK266">
        <v>911</v>
      </c>
    </row>
    <row r="267" spans="1:37" x14ac:dyDescent="0.25">
      <c r="A267" t="s">
        <v>644</v>
      </c>
      <c r="B267" t="s">
        <v>645</v>
      </c>
      <c r="F267">
        <v>0</v>
      </c>
      <c r="G267" t="s">
        <v>42</v>
      </c>
      <c r="H267" t="str">
        <f>VLOOKUP(canais!G267,categorias!$C$2:$F$8,2,FALSE)</f>
        <v>music</v>
      </c>
      <c r="I267" t="str">
        <f>VLOOKUP(canais!G267,categorias!$C$2:$G$8,5,FALSE)</f>
        <v>ObjectId("5ed979f4474ed51eb3dbb26b")</v>
      </c>
      <c r="L267" t="str">
        <f t="shared" si="9"/>
        <v>{"nome": "Lincoln" ,"idYoutube": "UCJhVm0lzagd9GqJzMIy7Wbg" ,"idFacebook": "" ,"idVimeo": "" ,"idTwitch": "" ,"status": 0,"categoria": {"nome":"Música", "url": "music", "_id": ObjectId("5ed979f4474ed51eb3dbb26b")}},</v>
      </c>
      <c r="M267" t="s">
        <v>644</v>
      </c>
      <c r="N267" t="str">
        <f t="shared" si="8"/>
        <v>5ed981e2474ed51eb3dbb390</v>
      </c>
      <c r="AK267">
        <v>912</v>
      </c>
    </row>
    <row r="268" spans="1:37" x14ac:dyDescent="0.25">
      <c r="A268" t="s">
        <v>646</v>
      </c>
      <c r="B268" t="s">
        <v>647</v>
      </c>
      <c r="F268">
        <v>0</v>
      </c>
      <c r="G268" t="s">
        <v>42</v>
      </c>
      <c r="H268" t="str">
        <f>VLOOKUP(canais!G268,categorias!$C$2:$F$8,2,FALSE)</f>
        <v>music</v>
      </c>
      <c r="I268" t="str">
        <f>VLOOKUP(canais!G268,categorias!$C$2:$G$8,5,FALSE)</f>
        <v>ObjectId("5ed979f4474ed51eb3dbb26b")</v>
      </c>
      <c r="L268" t="str">
        <f t="shared" si="9"/>
        <v>{"nome": "Psirico" ,"idYoutube": "UCf-tvh_Rd9Lvje-Q1iP9fhg" ,"idFacebook": "" ,"idVimeo": "" ,"idTwitch": "" ,"status": 0,"categoria": {"nome":"Música", "url": "music", "_id": ObjectId("5ed979f4474ed51eb3dbb26b")}},</v>
      </c>
      <c r="M268" t="s">
        <v>646</v>
      </c>
      <c r="N268" t="str">
        <f t="shared" si="8"/>
        <v>5ed981e2474ed51eb3dbb391</v>
      </c>
      <c r="AK268">
        <v>913</v>
      </c>
    </row>
    <row r="269" spans="1:37" x14ac:dyDescent="0.25">
      <c r="A269" t="s">
        <v>648</v>
      </c>
      <c r="B269" t="s">
        <v>649</v>
      </c>
      <c r="F269">
        <v>0</v>
      </c>
      <c r="G269" t="s">
        <v>42</v>
      </c>
      <c r="H269" t="str">
        <f>VLOOKUP(canais!G269,categorias!$C$2:$F$8,2,FALSE)</f>
        <v>music</v>
      </c>
      <c r="I269" t="str">
        <f>VLOOKUP(canais!G269,categorias!$C$2:$G$8,5,FALSE)</f>
        <v>ObjectId("5ed979f4474ed51eb3dbb26b")</v>
      </c>
      <c r="L269" t="str">
        <f t="shared" si="9"/>
        <v>{"nome": "Carlos e Jader" ,"idYoutube": "UCRzOLWY9ZLFyBTca06c51gw" ,"idFacebook": "" ,"idVimeo": "" ,"idTwitch": "" ,"status": 0,"categoria": {"nome":"Música", "url": "music", "_id": ObjectId("5ed979f4474ed51eb3dbb26b")}},</v>
      </c>
      <c r="M269" t="s">
        <v>648</v>
      </c>
      <c r="N269" t="str">
        <f t="shared" si="8"/>
        <v>5ed981e2474ed51eb3dbb392</v>
      </c>
      <c r="AK269">
        <v>914</v>
      </c>
    </row>
    <row r="270" spans="1:37" x14ac:dyDescent="0.25">
      <c r="A270" t="s">
        <v>650</v>
      </c>
      <c r="B270" t="s">
        <v>651</v>
      </c>
      <c r="F270">
        <v>0</v>
      </c>
      <c r="G270" t="s">
        <v>42</v>
      </c>
      <c r="H270" t="str">
        <f>VLOOKUP(canais!G270,categorias!$C$2:$F$8,2,FALSE)</f>
        <v>music</v>
      </c>
      <c r="I270" t="str">
        <f>VLOOKUP(canais!G270,categorias!$C$2:$G$8,5,FALSE)</f>
        <v>ObjectId("5ed979f4474ed51eb3dbb26b")</v>
      </c>
      <c r="L270" t="str">
        <f t="shared" si="9"/>
        <v>{"nome": "Frei e Gilson" ,"idYoutube": "UCbh6_TmFnAJLI56aAQeD3qw" ,"idFacebook": "" ,"idVimeo": "" ,"idTwitch": "" ,"status": 0,"categoria": {"nome":"Música", "url": "music", "_id": ObjectId("5ed979f4474ed51eb3dbb26b")}},</v>
      </c>
      <c r="M270" t="s">
        <v>650</v>
      </c>
      <c r="N270" t="str">
        <f t="shared" si="8"/>
        <v>5ed981e2474ed51eb3dbb393</v>
      </c>
      <c r="AK270">
        <v>915</v>
      </c>
    </row>
    <row r="271" spans="1:37" x14ac:dyDescent="0.25">
      <c r="A271" t="s">
        <v>652</v>
      </c>
      <c r="B271" t="s">
        <v>653</v>
      </c>
      <c r="F271">
        <v>0</v>
      </c>
      <c r="G271" t="s">
        <v>42</v>
      </c>
      <c r="H271" t="str">
        <f>VLOOKUP(canais!G271,categorias!$C$2:$F$8,2,FALSE)</f>
        <v>music</v>
      </c>
      <c r="I271" t="str">
        <f>VLOOKUP(canais!G271,categorias!$C$2:$G$8,5,FALSE)</f>
        <v>ObjectId("5ed979f4474ed51eb3dbb26b")</v>
      </c>
      <c r="L271" t="str">
        <f t="shared" si="9"/>
        <v>{"nome": "Paulinho Sá" ,"idYoutube": "UCOpsWjY9Pn7ijYp7WD_XkLQ" ,"idFacebook": "" ,"idVimeo": "" ,"idTwitch": "" ,"status": 0,"categoria": {"nome":"Música", "url": "music", "_id": ObjectId("5ed979f4474ed51eb3dbb26b")}},</v>
      </c>
      <c r="M271" t="s">
        <v>652</v>
      </c>
      <c r="N271" t="str">
        <f t="shared" si="8"/>
        <v>5ed981e2474ed51eb3dbb394</v>
      </c>
      <c r="AK271">
        <v>916</v>
      </c>
    </row>
    <row r="272" spans="1:37" x14ac:dyDescent="0.25">
      <c r="A272" t="s">
        <v>654</v>
      </c>
      <c r="B272" t="s">
        <v>655</v>
      </c>
      <c r="F272">
        <v>0</v>
      </c>
      <c r="G272" t="s">
        <v>42</v>
      </c>
      <c r="H272" t="str">
        <f>VLOOKUP(canais!G272,categorias!$C$2:$F$8,2,FALSE)</f>
        <v>music</v>
      </c>
      <c r="I272" t="str">
        <f>VLOOKUP(canais!G272,categorias!$C$2:$G$8,5,FALSE)</f>
        <v>ObjectId("5ed979f4474ed51eb3dbb26b")</v>
      </c>
      <c r="L272" t="str">
        <f t="shared" si="9"/>
        <v>{"nome": "Make U Sweat" ,"idYoutube": "UCFu7yChkFSA50odNZTGFBNA" ,"idFacebook": "" ,"idVimeo": "" ,"idTwitch": "" ,"status": 0,"categoria": {"nome":"Música", "url": "music", "_id": ObjectId("5ed979f4474ed51eb3dbb26b")}},</v>
      </c>
      <c r="M272" t="s">
        <v>654</v>
      </c>
      <c r="N272" t="str">
        <f t="shared" si="8"/>
        <v>5ed981e2474ed51eb3dbb395</v>
      </c>
      <c r="AK272">
        <v>917</v>
      </c>
    </row>
    <row r="273" spans="1:37" x14ac:dyDescent="0.25">
      <c r="A273" t="s">
        <v>656</v>
      </c>
      <c r="B273" t="s">
        <v>657</v>
      </c>
      <c r="F273">
        <v>0</v>
      </c>
      <c r="G273" t="s">
        <v>42</v>
      </c>
      <c r="H273" t="str">
        <f>VLOOKUP(canais!G273,categorias!$C$2:$F$8,2,FALSE)</f>
        <v>music</v>
      </c>
      <c r="I273" t="str">
        <f>VLOOKUP(canais!G273,categorias!$C$2:$G$8,5,FALSE)</f>
        <v>ObjectId("5ed979f4474ed51eb3dbb26b")</v>
      </c>
      <c r="L273" t="str">
        <f t="shared" si="9"/>
        <v>{"nome": "Chapeleiro" ,"idYoutube": "UCGGBiA_-K-ApOCsYEE0aK2g" ,"idFacebook": "" ,"idVimeo": "" ,"idTwitch": "" ,"status": 0,"categoria": {"nome":"Música", "url": "music", "_id": ObjectId("5ed979f4474ed51eb3dbb26b")}},</v>
      </c>
      <c r="M273" t="s">
        <v>656</v>
      </c>
      <c r="N273" t="str">
        <f t="shared" si="8"/>
        <v>5ed981e2474ed51eb3dbb396</v>
      </c>
      <c r="AK273">
        <v>918</v>
      </c>
    </row>
    <row r="274" spans="1:37" x14ac:dyDescent="0.25">
      <c r="A274" t="s">
        <v>658</v>
      </c>
      <c r="B274" t="s">
        <v>659</v>
      </c>
      <c r="F274">
        <v>0</v>
      </c>
      <c r="G274" t="s">
        <v>42</v>
      </c>
      <c r="H274" t="str">
        <f>VLOOKUP(canais!G274,categorias!$C$2:$F$8,2,FALSE)</f>
        <v>music</v>
      </c>
      <c r="I274" t="str">
        <f>VLOOKUP(canais!G274,categorias!$C$2:$G$8,5,FALSE)</f>
        <v>ObjectId("5ed979f4474ed51eb3dbb26b")</v>
      </c>
      <c r="L274" t="str">
        <f t="shared" si="9"/>
        <v>{"nome": "ClapMe" ,"idYoutube": "UC_-WV4m4AU7DFzQiHSQTJ-w" ,"idFacebook": "" ,"idVimeo": "" ,"idTwitch": "" ,"status": 0,"categoria": {"nome":"Música", "url": "music", "_id": ObjectId("5ed979f4474ed51eb3dbb26b")}},</v>
      </c>
      <c r="M274" t="s">
        <v>658</v>
      </c>
      <c r="N274" t="str">
        <f t="shared" si="8"/>
        <v>5ed981e2474ed51eb3dbb397</v>
      </c>
      <c r="AK274">
        <v>919</v>
      </c>
    </row>
    <row r="275" spans="1:37" x14ac:dyDescent="0.25">
      <c r="A275" t="s">
        <v>660</v>
      </c>
      <c r="B275" t="s">
        <v>661</v>
      </c>
      <c r="F275">
        <v>0</v>
      </c>
      <c r="G275" t="s">
        <v>42</v>
      </c>
      <c r="H275" t="str">
        <f>VLOOKUP(canais!G275,categorias!$C$2:$F$8,2,FALSE)</f>
        <v>music</v>
      </c>
      <c r="I275" t="str">
        <f>VLOOKUP(canais!G275,categorias!$C$2:$G$8,5,FALSE)</f>
        <v>ObjectId("5ed979f4474ed51eb3dbb26b")</v>
      </c>
      <c r="L275" t="str">
        <f t="shared" si="9"/>
        <v>{"nome": "TV Beija-Flor" ,"idYoutube": "UCTpSRrYus6qIqaej7Ytyf-A" ,"idFacebook": "" ,"idVimeo": "" ,"idTwitch": "" ,"status": 0,"categoria": {"nome":"Música", "url": "music", "_id": ObjectId("5ed979f4474ed51eb3dbb26b")}},</v>
      </c>
      <c r="M275" t="s">
        <v>660</v>
      </c>
      <c r="N275" t="str">
        <f t="shared" si="8"/>
        <v>5ed981e2474ed51eb3dbb398</v>
      </c>
      <c r="AK275">
        <v>920</v>
      </c>
    </row>
    <row r="276" spans="1:37" x14ac:dyDescent="0.25">
      <c r="A276" s="2" t="s">
        <v>662</v>
      </c>
      <c r="B276" t="s">
        <v>392</v>
      </c>
      <c r="F276">
        <v>0</v>
      </c>
      <c r="G276" t="s">
        <v>42</v>
      </c>
      <c r="H276" t="str">
        <f>VLOOKUP(canais!G276,categorias!$C$2:$F$8,2,FALSE)</f>
        <v>music</v>
      </c>
      <c r="I276" t="str">
        <f>VLOOKUP(canais!G276,categorias!$C$2:$G$8,5,FALSE)</f>
        <v>ObjectId("5ed979f4474ed51eb3dbb26b")</v>
      </c>
      <c r="L276" t="str">
        <f t="shared" si="9"/>
        <v>{"nome": "Dori Caymmi" ,"idYoutube": "UCESs365L1Ccnq4q3J5yZ7nQ" ,"idFacebook": "" ,"idVimeo": "" ,"idTwitch": "" ,"status": 0,"categoria": {"nome":"Música", "url": "music", "_id": ObjectId("5ed979f4474ed51eb3dbb26b")}},</v>
      </c>
      <c r="M276" s="2" t="s">
        <v>662</v>
      </c>
      <c r="N276" t="str">
        <f t="shared" si="8"/>
        <v>5ed981e2474ed51eb3dbb399</v>
      </c>
      <c r="AK276">
        <v>921</v>
      </c>
    </row>
    <row r="277" spans="1:37" x14ac:dyDescent="0.25">
      <c r="A277" t="s">
        <v>663</v>
      </c>
      <c r="B277" t="s">
        <v>664</v>
      </c>
      <c r="F277">
        <v>0</v>
      </c>
      <c r="G277" t="s">
        <v>42</v>
      </c>
      <c r="H277" t="str">
        <f>VLOOKUP(canais!G277,categorias!$C$2:$F$8,2,FALSE)</f>
        <v>music</v>
      </c>
      <c r="I277" t="str">
        <f>VLOOKUP(canais!G277,categorias!$C$2:$G$8,5,FALSE)</f>
        <v>ObjectId("5ed979f4474ed51eb3dbb26b")</v>
      </c>
      <c r="L277" t="str">
        <f t="shared" si="9"/>
        <v>{"nome": "Leo Middea" ,"idYoutube": "UCsgVsP7hCOAPMTBPNLGf6kQ" ,"idFacebook": "" ,"idVimeo": "" ,"idTwitch": "" ,"status": 0,"categoria": {"nome":"Música", "url": "music", "_id": ObjectId("5ed979f4474ed51eb3dbb26b")}},</v>
      </c>
      <c r="M277" t="s">
        <v>663</v>
      </c>
      <c r="N277" t="str">
        <f t="shared" si="8"/>
        <v>5ed981e2474ed51eb3dbb39a</v>
      </c>
      <c r="AK277">
        <v>922</v>
      </c>
    </row>
    <row r="278" spans="1:37" x14ac:dyDescent="0.25">
      <c r="A278" t="s">
        <v>665</v>
      </c>
      <c r="B278" t="s">
        <v>666</v>
      </c>
      <c r="F278">
        <v>0</v>
      </c>
      <c r="G278" t="s">
        <v>42</v>
      </c>
      <c r="H278" t="str">
        <f>VLOOKUP(canais!G278,categorias!$C$2:$F$8,2,FALSE)</f>
        <v>music</v>
      </c>
      <c r="I278" t="str">
        <f>VLOOKUP(canais!G278,categorias!$C$2:$G$8,5,FALSE)</f>
        <v>ObjectId("5ed979f4474ed51eb3dbb26b")</v>
      </c>
      <c r="L278" t="str">
        <f t="shared" si="9"/>
        <v>{"nome": "Marina Lima" ,"idYoutube": "UCPcwdGUIAHX3BkyHYHtlSAg" ,"idFacebook": "" ,"idVimeo": "" ,"idTwitch": "" ,"status": 0,"categoria": {"nome":"Música", "url": "music", "_id": ObjectId("5ed979f4474ed51eb3dbb26b")}},</v>
      </c>
      <c r="M278" t="s">
        <v>665</v>
      </c>
      <c r="N278" t="str">
        <f t="shared" si="8"/>
        <v>5ed981e2474ed51eb3dbb39b</v>
      </c>
      <c r="AK278">
        <v>923</v>
      </c>
    </row>
    <row r="279" spans="1:37" x14ac:dyDescent="0.25">
      <c r="A279" t="s">
        <v>667</v>
      </c>
      <c r="B279" t="s">
        <v>668</v>
      </c>
      <c r="F279">
        <v>0</v>
      </c>
      <c r="G279" t="s">
        <v>42</v>
      </c>
      <c r="H279" t="str">
        <f>VLOOKUP(canais!G279,categorias!$C$2:$F$8,2,FALSE)</f>
        <v>music</v>
      </c>
      <c r="I279" t="str">
        <f>VLOOKUP(canais!G279,categorias!$C$2:$G$8,5,FALSE)</f>
        <v>ObjectId("5ed979f4474ed51eb3dbb26b")</v>
      </c>
      <c r="L279" t="str">
        <f t="shared" si="9"/>
        <v>{"nome": "Genesis" ,"idYoutube": "UChv9FR8xwUxEkdBUVu4VUOw" ,"idFacebook": "" ,"idVimeo": "" ,"idTwitch": "" ,"status": 0,"categoria": {"nome":"Música", "url": "music", "_id": ObjectId("5ed979f4474ed51eb3dbb26b")}},</v>
      </c>
      <c r="M279" t="s">
        <v>667</v>
      </c>
      <c r="N279" t="str">
        <f t="shared" si="8"/>
        <v>5ed981e2474ed51eb3dbb39c</v>
      </c>
      <c r="AK279">
        <v>924</v>
      </c>
    </row>
    <row r="280" spans="1:37" x14ac:dyDescent="0.25">
      <c r="A280" t="s">
        <v>669</v>
      </c>
      <c r="B280" t="s">
        <v>670</v>
      </c>
      <c r="F280">
        <v>0</v>
      </c>
      <c r="G280" t="s">
        <v>42</v>
      </c>
      <c r="H280" t="str">
        <f>VLOOKUP(canais!G280,categorias!$C$2:$F$8,2,FALSE)</f>
        <v>music</v>
      </c>
      <c r="I280" t="str">
        <f>VLOOKUP(canais!G280,categorias!$C$2:$G$8,5,FALSE)</f>
        <v>ObjectId("5ed979f4474ed51eb3dbb26b")</v>
      </c>
      <c r="L280" t="str">
        <f t="shared" si="9"/>
        <v>{"nome": "Emílio e Eduardo" ,"idYoutube": "UCJbxQIHRJQxOMOIynL9njDA" ,"idFacebook": "" ,"idVimeo": "" ,"idTwitch": "" ,"status": 0,"categoria": {"nome":"Música", "url": "music", "_id": ObjectId("5ed979f4474ed51eb3dbb26b")}},</v>
      </c>
      <c r="M280" t="s">
        <v>669</v>
      </c>
      <c r="N280" t="str">
        <f t="shared" si="8"/>
        <v>5ed981e2474ed51eb3dbb39d</v>
      </c>
      <c r="AK280">
        <v>925</v>
      </c>
    </row>
    <row r="281" spans="1:37" x14ac:dyDescent="0.25">
      <c r="A281" t="s">
        <v>671</v>
      </c>
      <c r="B281" t="s">
        <v>672</v>
      </c>
      <c r="F281">
        <v>0</v>
      </c>
      <c r="G281" t="s">
        <v>42</v>
      </c>
      <c r="H281" t="str">
        <f>VLOOKUP(canais!G281,categorias!$C$2:$F$8,2,FALSE)</f>
        <v>music</v>
      </c>
      <c r="I281" t="str">
        <f>VLOOKUP(canais!G281,categorias!$C$2:$G$8,5,FALSE)</f>
        <v>ObjectId("5ed979f4474ed51eb3dbb26b")</v>
      </c>
      <c r="L281" t="str">
        <f t="shared" si="9"/>
        <v>{"nome": "Tatau" ,"idYoutube": "UCU_xJPRarH3uzFO8ZpNsG4Q" ,"idFacebook": "" ,"idVimeo": "" ,"idTwitch": "" ,"status": 0,"categoria": {"nome":"Música", "url": "music", "_id": ObjectId("5ed979f4474ed51eb3dbb26b")}},</v>
      </c>
      <c r="M281" t="s">
        <v>671</v>
      </c>
      <c r="N281" t="str">
        <f t="shared" si="8"/>
        <v>5ed981e2474ed51eb3dbb39e</v>
      </c>
      <c r="AK281">
        <v>926</v>
      </c>
    </row>
    <row r="282" spans="1:37" x14ac:dyDescent="0.25">
      <c r="A282" t="s">
        <v>673</v>
      </c>
      <c r="B282" t="s">
        <v>674</v>
      </c>
      <c r="C282" t="s">
        <v>675</v>
      </c>
      <c r="F282">
        <v>0</v>
      </c>
      <c r="G282" t="s">
        <v>42</v>
      </c>
      <c r="H282" t="str">
        <f>VLOOKUP(canais!G282,categorias!$C$2:$F$8,2,FALSE)</f>
        <v>music</v>
      </c>
      <c r="I282" t="str">
        <f>VLOOKUP(canais!G282,categorias!$C$2:$G$8,5,FALSE)</f>
        <v>ObjectId("5ed979f4474ed51eb3dbb26b")</v>
      </c>
      <c r="L282" t="str">
        <f t="shared" si="9"/>
        <v>{"nome": "Alencar Moraes e Lex Nogueira" ,"idYoutube": "UCbHBQWrIuaYEbqOx2uHnbPg" ,"idFacebook": "AlencarMoraeseLexNogueira" ,"idVimeo": "" ,"idTwitch": "" ,"status": 0,"categoria": {"nome":"Música", "url": "music", "_id": ObjectId("5ed979f4474ed51eb3dbb26b")}},</v>
      </c>
      <c r="M282" t="s">
        <v>673</v>
      </c>
      <c r="N282" t="str">
        <f t="shared" si="8"/>
        <v>5ed981e2474ed51eb3dbb39f</v>
      </c>
      <c r="AK282">
        <v>927</v>
      </c>
    </row>
    <row r="283" spans="1:37" x14ac:dyDescent="0.25">
      <c r="A283" t="s">
        <v>676</v>
      </c>
      <c r="B283" t="s">
        <v>677</v>
      </c>
      <c r="F283">
        <v>0</v>
      </c>
      <c r="G283" t="s">
        <v>42</v>
      </c>
      <c r="H283" t="str">
        <f>VLOOKUP(canais!G283,categorias!$C$2:$F$8,2,FALSE)</f>
        <v>music</v>
      </c>
      <c r="I283" t="str">
        <f>VLOOKUP(canais!G283,categorias!$C$2:$G$8,5,FALSE)</f>
        <v>ObjectId("5ed979f4474ed51eb3dbb26b")</v>
      </c>
      <c r="L283" t="str">
        <f t="shared" si="9"/>
        <v>{"nome": "Di Propósito" ,"idYoutube": "UCtdqRFoUfC7_SAiIRQiBbGg" ,"idFacebook": "" ,"idVimeo": "" ,"idTwitch": "" ,"status": 0,"categoria": {"nome":"Música", "url": "music", "_id": ObjectId("5ed979f4474ed51eb3dbb26b")}},</v>
      </c>
      <c r="M283" t="s">
        <v>676</v>
      </c>
      <c r="N283" t="str">
        <f t="shared" si="8"/>
        <v>5ed981e2474ed51eb3dbb3a0</v>
      </c>
      <c r="AK283">
        <v>928</v>
      </c>
    </row>
    <row r="284" spans="1:37" x14ac:dyDescent="0.25">
      <c r="A284" t="s">
        <v>678</v>
      </c>
      <c r="B284" t="s">
        <v>679</v>
      </c>
      <c r="F284">
        <v>0</v>
      </c>
      <c r="G284" t="s">
        <v>42</v>
      </c>
      <c r="H284" t="str">
        <f>VLOOKUP(canais!G284,categorias!$C$2:$F$8,2,FALSE)</f>
        <v>music</v>
      </c>
      <c r="I284" t="str">
        <f>VLOOKUP(canais!G284,categorias!$C$2:$G$8,5,FALSE)</f>
        <v>ObjectId("5ed979f4474ed51eb3dbb26b")</v>
      </c>
      <c r="L284" t="str">
        <f t="shared" si="9"/>
        <v>{"nome": "Marc Rebillet" ,"idYoutube": "UCXgxNzAgZ1GExhTW4X1mUrg" ,"idFacebook": "" ,"idVimeo": "" ,"idTwitch": "" ,"status": 0,"categoria": {"nome":"Música", "url": "music", "_id": ObjectId("5ed979f4474ed51eb3dbb26b")}},</v>
      </c>
      <c r="M284" t="s">
        <v>678</v>
      </c>
      <c r="N284" t="str">
        <f t="shared" si="8"/>
        <v>5ed981e2474ed51eb3dbb3a1</v>
      </c>
      <c r="AK284">
        <v>929</v>
      </c>
    </row>
    <row r="285" spans="1:37" x14ac:dyDescent="0.25">
      <c r="A285" t="s">
        <v>680</v>
      </c>
      <c r="B285" t="s">
        <v>681</v>
      </c>
      <c r="F285">
        <v>0</v>
      </c>
      <c r="G285" t="s">
        <v>42</v>
      </c>
      <c r="H285" t="str">
        <f>VLOOKUP(canais!G285,categorias!$C$2:$F$8,2,FALSE)</f>
        <v>music</v>
      </c>
      <c r="I285" t="str">
        <f>VLOOKUP(canais!G285,categorias!$C$2:$G$8,5,FALSE)</f>
        <v>ObjectId("5ed979f4474ed51eb3dbb26b")</v>
      </c>
      <c r="L285" t="str">
        <f t="shared" si="9"/>
        <v>{"nome": "Dorgival Dantas" ,"idYoutube": "UCuT8yg86VnS7uWgTEBcTbSA" ,"idFacebook": "" ,"idVimeo": "" ,"idTwitch": "" ,"status": 0,"categoria": {"nome":"Música", "url": "music", "_id": ObjectId("5ed979f4474ed51eb3dbb26b")}},</v>
      </c>
      <c r="M285" t="s">
        <v>680</v>
      </c>
      <c r="N285" t="str">
        <f t="shared" si="8"/>
        <v>5ed981e2474ed51eb3dbb3a2</v>
      </c>
      <c r="AK285">
        <v>930</v>
      </c>
    </row>
    <row r="286" spans="1:37" x14ac:dyDescent="0.25">
      <c r="A286" t="s">
        <v>682</v>
      </c>
      <c r="B286" t="s">
        <v>683</v>
      </c>
      <c r="F286">
        <v>0</v>
      </c>
      <c r="G286" t="s">
        <v>42</v>
      </c>
      <c r="H286" t="str">
        <f>VLOOKUP(canais!G286,categorias!$C$2:$F$8,2,FALSE)</f>
        <v>music</v>
      </c>
      <c r="I286" t="str">
        <f>VLOOKUP(canais!G286,categorias!$C$2:$G$8,5,FALSE)</f>
        <v>ObjectId("5ed979f4474ed51eb3dbb26b")</v>
      </c>
      <c r="L286" t="str">
        <f t="shared" si="9"/>
        <v>{"nome": "Maria Rita" ,"idYoutube": "UCEp5flnt1KpkKchO-b-Ux2A" ,"idFacebook": "" ,"idVimeo": "" ,"idTwitch": "" ,"status": 0,"categoria": {"nome":"Música", "url": "music", "_id": ObjectId("5ed979f4474ed51eb3dbb26b")}},</v>
      </c>
      <c r="M286" t="s">
        <v>682</v>
      </c>
      <c r="N286" t="str">
        <f t="shared" si="8"/>
        <v>5ed981e2474ed51eb3dbb3a3</v>
      </c>
      <c r="AK286">
        <v>931</v>
      </c>
    </row>
    <row r="287" spans="1:37" x14ac:dyDescent="0.25">
      <c r="A287" t="s">
        <v>684</v>
      </c>
      <c r="B287" t="s">
        <v>685</v>
      </c>
      <c r="F287">
        <v>0</v>
      </c>
      <c r="G287" t="s">
        <v>42</v>
      </c>
      <c r="H287" t="str">
        <f>VLOOKUP(canais!G287,categorias!$C$2:$F$8,2,FALSE)</f>
        <v>music</v>
      </c>
      <c r="I287" t="str">
        <f>VLOOKUP(canais!G287,categorias!$C$2:$G$8,5,FALSE)</f>
        <v>ObjectId("5ed979f4474ed51eb3dbb26b")</v>
      </c>
      <c r="L287" t="str">
        <f t="shared" si="9"/>
        <v>{"nome": "Teresa Cristina" ,"idYoutube": "UCrs_t3HCEvhynFElI2fY1Fw" ,"idFacebook": "" ,"idVimeo": "" ,"idTwitch": "" ,"status": 0,"categoria": {"nome":"Música", "url": "music", "_id": ObjectId("5ed979f4474ed51eb3dbb26b")}},</v>
      </c>
      <c r="M287" t="s">
        <v>684</v>
      </c>
      <c r="N287" t="str">
        <f t="shared" si="8"/>
        <v>5ed981e2474ed51eb3dbb3a4</v>
      </c>
      <c r="P287" t="s">
        <v>2139</v>
      </c>
      <c r="AK287">
        <v>932</v>
      </c>
    </row>
    <row r="288" spans="1:37" x14ac:dyDescent="0.25">
      <c r="A288" t="s">
        <v>686</v>
      </c>
      <c r="B288" t="s">
        <v>687</v>
      </c>
      <c r="F288">
        <v>0</v>
      </c>
      <c r="G288" t="s">
        <v>42</v>
      </c>
      <c r="H288" t="str">
        <f>VLOOKUP(canais!G288,categorias!$C$2:$F$8,2,FALSE)</f>
        <v>music</v>
      </c>
      <c r="I288" t="str">
        <f>VLOOKUP(canais!G288,categorias!$C$2:$G$8,5,FALSE)</f>
        <v>ObjectId("5ed979f4474ed51eb3dbb26b")</v>
      </c>
      <c r="L288" t="str">
        <f t="shared" si="9"/>
        <v>{"nome": "Simone" ,"idYoutube": "UCjBxg0lL67R8ka8Lq-hZb4w" ,"idFacebook": "" ,"idVimeo": "" ,"idTwitch": "" ,"status": 0,"categoria": {"nome":"Música", "url": "music", "_id": ObjectId("5ed979f4474ed51eb3dbb26b")}},</v>
      </c>
      <c r="M288" t="s">
        <v>686</v>
      </c>
      <c r="N288" t="str">
        <f t="shared" si="8"/>
        <v>5ed981e2474ed51eb3dbb3a5</v>
      </c>
      <c r="P288" t="s">
        <v>2140</v>
      </c>
      <c r="AK288">
        <v>933</v>
      </c>
    </row>
    <row r="289" spans="1:37" x14ac:dyDescent="0.25">
      <c r="A289" t="s">
        <v>688</v>
      </c>
      <c r="B289" t="s">
        <v>689</v>
      </c>
      <c r="F289">
        <v>0</v>
      </c>
      <c r="G289" t="s">
        <v>42</v>
      </c>
      <c r="H289" t="str">
        <f>VLOOKUP(canais!G289,categorias!$C$2:$F$8,2,FALSE)</f>
        <v>music</v>
      </c>
      <c r="I289" t="str">
        <f>VLOOKUP(canais!G289,categorias!$C$2:$G$8,5,FALSE)</f>
        <v>ObjectId("5ed979f4474ed51eb3dbb26b")</v>
      </c>
      <c r="L289" t="str">
        <f t="shared" si="9"/>
        <v>{"nome": "Seu Jorge" ,"idYoutube": "UCEu4zYAMGPBi3vGAiEA5srg" ,"idFacebook": "" ,"idVimeo": "" ,"idTwitch": "" ,"status": 0,"categoria": {"nome":"Música", "url": "music", "_id": ObjectId("5ed979f4474ed51eb3dbb26b")}},</v>
      </c>
      <c r="M289" t="s">
        <v>688</v>
      </c>
      <c r="N289" t="str">
        <f t="shared" si="8"/>
        <v>5ed981e2474ed51eb3dbb3a6</v>
      </c>
      <c r="P289" t="s">
        <v>2141</v>
      </c>
      <c r="AK289">
        <v>934</v>
      </c>
    </row>
    <row r="290" spans="1:37" x14ac:dyDescent="0.25">
      <c r="A290" t="s">
        <v>690</v>
      </c>
      <c r="B290" t="s">
        <v>691</v>
      </c>
      <c r="F290">
        <v>0</v>
      </c>
      <c r="G290" t="s">
        <v>42</v>
      </c>
      <c r="H290" t="str">
        <f>VLOOKUP(canais!G290,categorias!$C$2:$F$8,2,FALSE)</f>
        <v>music</v>
      </c>
      <c r="I290" t="str">
        <f>VLOOKUP(canais!G290,categorias!$C$2:$G$8,5,FALSE)</f>
        <v>ObjectId("5ed979f4474ed51eb3dbb26b")</v>
      </c>
      <c r="L290" t="str">
        <f t="shared" si="9"/>
        <v>{"nome": "Mato Seco" ,"idYoutube": "UCpo5MmygEHw8Vj5y3aM9rEA" ,"idFacebook": "" ,"idVimeo": "" ,"idTwitch": "" ,"status": 0,"categoria": {"nome":"Música", "url": "music", "_id": ObjectId("5ed979f4474ed51eb3dbb26b")}},</v>
      </c>
      <c r="M290" t="s">
        <v>690</v>
      </c>
      <c r="N290" t="str">
        <f t="shared" si="8"/>
        <v>5ed981e2474ed51eb3dbb3a7</v>
      </c>
      <c r="P290" t="s">
        <v>2142</v>
      </c>
      <c r="AK290">
        <v>935</v>
      </c>
    </row>
    <row r="291" spans="1:37" x14ac:dyDescent="0.25">
      <c r="A291" t="s">
        <v>692</v>
      </c>
      <c r="B291" t="s">
        <v>693</v>
      </c>
      <c r="F291">
        <v>0</v>
      </c>
      <c r="G291" t="s">
        <v>42</v>
      </c>
      <c r="H291" t="str">
        <f>VLOOKUP(canais!G291,categorias!$C$2:$F$8,2,FALSE)</f>
        <v>music</v>
      </c>
      <c r="I291" t="str">
        <f>VLOOKUP(canais!G291,categorias!$C$2:$G$8,5,FALSE)</f>
        <v>ObjectId("5ed979f4474ed51eb3dbb26b")</v>
      </c>
      <c r="L291" t="str">
        <f t="shared" si="9"/>
        <v>{"nome": "Made In Latino" ,"idYoutube": "UCRv00d7mhmsWw6n6hBo96OA" ,"idFacebook": "" ,"idVimeo": "" ,"idTwitch": "" ,"status": 0,"categoria": {"nome":"Música", "url": "music", "_id": ObjectId("5ed979f4474ed51eb3dbb26b")}},</v>
      </c>
      <c r="M291" t="s">
        <v>692</v>
      </c>
      <c r="N291" t="str">
        <f t="shared" si="8"/>
        <v>5ed981e2474ed51eb3dbb3a8</v>
      </c>
      <c r="P291" t="s">
        <v>2143</v>
      </c>
      <c r="AK291">
        <v>936</v>
      </c>
    </row>
    <row r="292" spans="1:37" x14ac:dyDescent="0.25">
      <c r="A292" t="s">
        <v>694</v>
      </c>
      <c r="B292" t="s">
        <v>695</v>
      </c>
      <c r="F292">
        <v>0</v>
      </c>
      <c r="G292" t="s">
        <v>42</v>
      </c>
      <c r="H292" t="str">
        <f>VLOOKUP(canais!G292,categorias!$C$2:$F$8,2,FALSE)</f>
        <v>music</v>
      </c>
      <c r="I292" t="str">
        <f>VLOOKUP(canais!G292,categorias!$C$2:$G$8,5,FALSE)</f>
        <v>ObjectId("5ed979f4474ed51eb3dbb26b")</v>
      </c>
      <c r="L292" t="str">
        <f t="shared" si="9"/>
        <v>{"nome": "Steve Aoki" ,"idYoutube": "UCALvGYb5h_MZCzW_vG8d8eQ" ,"idFacebook": "" ,"idVimeo": "" ,"idTwitch": "" ,"status": 0,"categoria": {"nome":"Música", "url": "music", "_id": ObjectId("5ed979f4474ed51eb3dbb26b")}},</v>
      </c>
      <c r="M292" t="s">
        <v>694</v>
      </c>
      <c r="N292" t="str">
        <f t="shared" si="8"/>
        <v>5ed981e2474ed51eb3dbb3a9</v>
      </c>
      <c r="P292" t="s">
        <v>2144</v>
      </c>
      <c r="AK292">
        <v>937</v>
      </c>
    </row>
    <row r="293" spans="1:37" x14ac:dyDescent="0.25">
      <c r="A293" t="s">
        <v>696</v>
      </c>
      <c r="B293" t="s">
        <v>697</v>
      </c>
      <c r="F293">
        <v>0</v>
      </c>
      <c r="G293" t="s">
        <v>42</v>
      </c>
      <c r="H293" t="str">
        <f>VLOOKUP(canais!G293,categorias!$C$2:$F$8,2,FALSE)</f>
        <v>music</v>
      </c>
      <c r="I293" t="str">
        <f>VLOOKUP(canais!G293,categorias!$C$2:$G$8,5,FALSE)</f>
        <v>ObjectId("5ed979f4474ed51eb3dbb26b")</v>
      </c>
      <c r="L293" t="str">
        <f t="shared" si="9"/>
        <v>{"nome": "Sambaí" ,"idYoutube": "UCtrgDikviQ9kW4hWu6Rfi-w" ,"idFacebook": "" ,"idVimeo": "" ,"idTwitch": "" ,"status": 0,"categoria": {"nome":"Música", "url": "music", "_id": ObjectId("5ed979f4474ed51eb3dbb26b")}},</v>
      </c>
      <c r="M293" t="s">
        <v>696</v>
      </c>
      <c r="N293" t="str">
        <f t="shared" si="8"/>
        <v>5ed981e2474ed51eb3dbb3aa</v>
      </c>
      <c r="P293" t="s">
        <v>2145</v>
      </c>
      <c r="AK293">
        <v>938</v>
      </c>
    </row>
    <row r="294" spans="1:37" x14ac:dyDescent="0.25">
      <c r="A294" t="s">
        <v>698</v>
      </c>
      <c r="B294" t="s">
        <v>699</v>
      </c>
      <c r="F294">
        <v>0</v>
      </c>
      <c r="G294" t="s">
        <v>42</v>
      </c>
      <c r="H294" t="str">
        <f>VLOOKUP(canais!G294,categorias!$C$2:$F$8,2,FALSE)</f>
        <v>music</v>
      </c>
      <c r="I294" t="str">
        <f>VLOOKUP(canais!G294,categorias!$C$2:$G$8,5,FALSE)</f>
        <v>ObjectId("5ed979f4474ed51eb3dbb26b")</v>
      </c>
      <c r="L294" t="str">
        <f t="shared" si="9"/>
        <v>{"nome": "Artistas da Paraíba" ,"idYoutube": "UCuCBaOj4H5mSrT1JlhVajtQ" ,"idFacebook": "" ,"idVimeo": "" ,"idTwitch": "" ,"status": 0,"categoria": {"nome":"Música", "url": "music", "_id": ObjectId("5ed979f4474ed51eb3dbb26b")}},</v>
      </c>
      <c r="M294" t="s">
        <v>698</v>
      </c>
      <c r="N294" t="str">
        <f t="shared" si="8"/>
        <v>5ed981e2474ed51eb3dbb3ab</v>
      </c>
      <c r="P294" t="s">
        <v>2146</v>
      </c>
      <c r="AK294">
        <v>939</v>
      </c>
    </row>
    <row r="295" spans="1:37" x14ac:dyDescent="0.25">
      <c r="A295" t="s">
        <v>700</v>
      </c>
      <c r="B295" t="s">
        <v>701</v>
      </c>
      <c r="F295">
        <v>0</v>
      </c>
      <c r="G295" t="s">
        <v>42</v>
      </c>
      <c r="H295" t="str">
        <f>VLOOKUP(canais!G295,categorias!$C$2:$F$8,2,FALSE)</f>
        <v>music</v>
      </c>
      <c r="I295" t="str">
        <f>VLOOKUP(canais!G295,categorias!$C$2:$G$8,5,FALSE)</f>
        <v>ObjectId("5ed979f4474ed51eb3dbb26b")</v>
      </c>
      <c r="L295" t="str">
        <f t="shared" si="9"/>
        <v>{"nome": "Nanah" ,"idYoutube": "UCNt3_fg_E5x8w-3IuvLuIrg" ,"idFacebook": "" ,"idVimeo": "" ,"idTwitch": "" ,"status": 0,"categoria": {"nome":"Música", "url": "music", "_id": ObjectId("5ed979f4474ed51eb3dbb26b")}},</v>
      </c>
      <c r="M295" t="s">
        <v>700</v>
      </c>
      <c r="N295" t="str">
        <f t="shared" si="8"/>
        <v>5ed981e2474ed51eb3dbb3ac</v>
      </c>
      <c r="P295" t="s">
        <v>2147</v>
      </c>
      <c r="AK295">
        <v>940</v>
      </c>
    </row>
    <row r="296" spans="1:37" x14ac:dyDescent="0.25">
      <c r="A296" t="s">
        <v>702</v>
      </c>
      <c r="B296" t="s">
        <v>703</v>
      </c>
      <c r="F296">
        <v>0</v>
      </c>
      <c r="G296" t="s">
        <v>42</v>
      </c>
      <c r="H296" t="str">
        <f>VLOOKUP(canais!G296,categorias!$C$2:$F$8,2,FALSE)</f>
        <v>music</v>
      </c>
      <c r="I296" t="str">
        <f>VLOOKUP(canais!G296,categorias!$C$2:$G$8,5,FALSE)</f>
        <v>ObjectId("5ed979f4474ed51eb3dbb26b")</v>
      </c>
      <c r="L296" t="str">
        <f t="shared" si="9"/>
        <v>{"nome": "Thaíde" ,"idYoutube": "UCMW1-7MSLLC23xKerFMbVoA" ,"idFacebook": "" ,"idVimeo": "" ,"idTwitch": "" ,"status": 0,"categoria": {"nome":"Música", "url": "music", "_id": ObjectId("5ed979f4474ed51eb3dbb26b")}},</v>
      </c>
      <c r="M296" t="s">
        <v>702</v>
      </c>
      <c r="N296" t="str">
        <f t="shared" si="8"/>
        <v>5ed981e2474ed51eb3dbb3ad</v>
      </c>
      <c r="P296" t="s">
        <v>2148</v>
      </c>
      <c r="AK296">
        <v>941</v>
      </c>
    </row>
    <row r="297" spans="1:37" x14ac:dyDescent="0.25">
      <c r="A297" t="s">
        <v>704</v>
      </c>
      <c r="B297" t="s">
        <v>705</v>
      </c>
      <c r="F297">
        <v>0</v>
      </c>
      <c r="G297" t="s">
        <v>42</v>
      </c>
      <c r="H297" t="str">
        <f>VLOOKUP(canais!G297,categorias!$C$2:$F$8,2,FALSE)</f>
        <v>music</v>
      </c>
      <c r="I297" t="str">
        <f>VLOOKUP(canais!G297,categorias!$C$2:$G$8,5,FALSE)</f>
        <v>ObjectId("5ed979f4474ed51eb3dbb26b")</v>
      </c>
      <c r="L297" t="str">
        <f t="shared" si="9"/>
        <v>{"nome": "RDN Reis da Noite" ,"idYoutube": "UCnh_iWHLpDjugrEtEOA0Q1A" ,"idFacebook": "" ,"idVimeo": "" ,"idTwitch": "" ,"status": 0,"categoria": {"nome":"Música", "url": "music", "_id": ObjectId("5ed979f4474ed51eb3dbb26b")}},</v>
      </c>
      <c r="M297" t="s">
        <v>704</v>
      </c>
      <c r="N297" t="str">
        <f t="shared" si="8"/>
        <v>5ed981e2474ed51eb3dbb3ae</v>
      </c>
      <c r="P297" t="s">
        <v>2149</v>
      </c>
      <c r="AK297">
        <v>942</v>
      </c>
    </row>
    <row r="298" spans="1:37" x14ac:dyDescent="0.25">
      <c r="A298" t="s">
        <v>706</v>
      </c>
      <c r="B298" t="s">
        <v>707</v>
      </c>
      <c r="F298">
        <v>0</v>
      </c>
      <c r="G298" t="s">
        <v>42</v>
      </c>
      <c r="H298" t="str">
        <f>VLOOKUP(canais!G298,categorias!$C$2:$F$8,2,FALSE)</f>
        <v>music</v>
      </c>
      <c r="I298" t="str">
        <f>VLOOKUP(canais!G298,categorias!$C$2:$G$8,5,FALSE)</f>
        <v>ObjectId("5ed979f4474ed51eb3dbb26b")</v>
      </c>
      <c r="L298" t="str">
        <f t="shared" si="9"/>
        <v>{"nome": "MC Menor MR" ,"idYoutube": "UCKuCwlgY13j2efiR9fRo8xQ" ,"idFacebook": "" ,"idVimeo": "" ,"idTwitch": "" ,"status": 0,"categoria": {"nome":"Música", "url": "music", "_id": ObjectId("5ed979f4474ed51eb3dbb26b")}},</v>
      </c>
      <c r="M298" t="s">
        <v>706</v>
      </c>
      <c r="N298" t="str">
        <f t="shared" si="8"/>
        <v>5ed981e2474ed51eb3dbb3af</v>
      </c>
      <c r="P298" t="s">
        <v>2150</v>
      </c>
      <c r="AK298">
        <v>943</v>
      </c>
    </row>
    <row r="299" spans="1:37" x14ac:dyDescent="0.25">
      <c r="A299" s="2" t="s">
        <v>708</v>
      </c>
      <c r="B299" t="s">
        <v>447</v>
      </c>
      <c r="F299">
        <v>0</v>
      </c>
      <c r="G299" t="s">
        <v>42</v>
      </c>
      <c r="H299" t="str">
        <f>VLOOKUP(canais!G299,categorias!$C$2:$F$8,2,FALSE)</f>
        <v>music</v>
      </c>
      <c r="I299" t="str">
        <f>VLOOKUP(canais!G299,categorias!$C$2:$G$8,5,FALSE)</f>
        <v>ObjectId("5ed979f4474ed51eb3dbb26b")</v>
      </c>
      <c r="L299" t="str">
        <f t="shared" si="9"/>
        <v>{"nome": "Letrux" ,"idYoutube": "UClk4_KCeFFIDp_rqsnqTuHA" ,"idFacebook": "" ,"idVimeo": "" ,"idTwitch": "" ,"status": 0,"categoria": {"nome":"Música", "url": "music", "_id": ObjectId("5ed979f4474ed51eb3dbb26b")}},</v>
      </c>
      <c r="M299" s="2" t="s">
        <v>708</v>
      </c>
      <c r="N299" t="str">
        <f t="shared" si="8"/>
        <v>5ed981e2474ed51eb3dbb3b0</v>
      </c>
      <c r="P299" t="s">
        <v>2151</v>
      </c>
      <c r="AK299">
        <v>944</v>
      </c>
    </row>
    <row r="300" spans="1:37" x14ac:dyDescent="0.25">
      <c r="A300" t="s">
        <v>709</v>
      </c>
      <c r="B300" t="s">
        <v>710</v>
      </c>
      <c r="F300">
        <v>0</v>
      </c>
      <c r="G300" t="s">
        <v>42</v>
      </c>
      <c r="H300" t="str">
        <f>VLOOKUP(canais!G300,categorias!$C$2:$F$8,2,FALSE)</f>
        <v>music</v>
      </c>
      <c r="I300" t="str">
        <f>VLOOKUP(canais!G300,categorias!$C$2:$G$8,5,FALSE)</f>
        <v>ObjectId("5ed979f4474ed51eb3dbb26b")</v>
      </c>
      <c r="L300" t="str">
        <f t="shared" si="9"/>
        <v>{"nome": "Orochi" ,"idYoutube": "UCQSDP7H4BINtrZ0bJc_FNIA" ,"idFacebook": "" ,"idVimeo": "" ,"idTwitch": "" ,"status": 0,"categoria": {"nome":"Música", "url": "music", "_id": ObjectId("5ed979f4474ed51eb3dbb26b")}},</v>
      </c>
      <c r="M300" t="s">
        <v>709</v>
      </c>
      <c r="N300" t="str">
        <f t="shared" si="8"/>
        <v>5ed981e2474ed51eb3dbb3b1</v>
      </c>
      <c r="P300" t="s">
        <v>2152</v>
      </c>
      <c r="AK300">
        <v>945</v>
      </c>
    </row>
    <row r="301" spans="1:37" x14ac:dyDescent="0.25">
      <c r="A301" t="s">
        <v>711</v>
      </c>
      <c r="B301" t="s">
        <v>712</v>
      </c>
      <c r="F301">
        <v>0</v>
      </c>
      <c r="G301" t="s">
        <v>42</v>
      </c>
      <c r="H301" t="str">
        <f>VLOOKUP(canais!G301,categorias!$C$2:$F$8,2,FALSE)</f>
        <v>music</v>
      </c>
      <c r="I301" t="str">
        <f>VLOOKUP(canais!G301,categorias!$C$2:$G$8,5,FALSE)</f>
        <v>ObjectId("5ed979f4474ed51eb3dbb26b")</v>
      </c>
      <c r="L301" t="str">
        <f t="shared" si="9"/>
        <v>{"nome": "Gabriel o Pensador" ,"idYoutube": "UCZqpSRUzFlmVbih3anZXQaQ" ,"idFacebook": "" ,"idVimeo": "" ,"idTwitch": "" ,"status": 0,"categoria": {"nome":"Música", "url": "music", "_id": ObjectId("5ed979f4474ed51eb3dbb26b")}},</v>
      </c>
      <c r="M301" t="s">
        <v>711</v>
      </c>
      <c r="N301" t="str">
        <f t="shared" si="8"/>
        <v>5ed981e2474ed51eb3dbb3b2</v>
      </c>
      <c r="P301" t="s">
        <v>2153</v>
      </c>
      <c r="AK301">
        <v>946</v>
      </c>
    </row>
    <row r="302" spans="1:37" x14ac:dyDescent="0.25">
      <c r="A302" t="s">
        <v>713</v>
      </c>
      <c r="B302" t="s">
        <v>714</v>
      </c>
      <c r="F302">
        <v>0</v>
      </c>
      <c r="G302" t="s">
        <v>42</v>
      </c>
      <c r="H302" t="str">
        <f>VLOOKUP(canais!G302,categorias!$C$2:$F$8,2,FALSE)</f>
        <v>music</v>
      </c>
      <c r="I302" t="str">
        <f>VLOOKUP(canais!G302,categorias!$C$2:$G$8,5,FALSE)</f>
        <v>ObjectId("5ed979f4474ed51eb3dbb26b")</v>
      </c>
      <c r="L302" t="str">
        <f t="shared" si="9"/>
        <v>{"nome": "Gog" ,"idYoutube": "UC6pm-m0OKMdaqwctLR-rHTg" ,"idFacebook": "" ,"idVimeo": "" ,"idTwitch": "" ,"status": 0,"categoria": {"nome":"Música", "url": "music", "_id": ObjectId("5ed979f4474ed51eb3dbb26b")}},</v>
      </c>
      <c r="M302" t="s">
        <v>713</v>
      </c>
      <c r="N302" t="str">
        <f t="shared" si="8"/>
        <v>5ed981e2474ed51eb3dbb3b3</v>
      </c>
      <c r="P302" t="s">
        <v>2154</v>
      </c>
      <c r="AK302">
        <v>947</v>
      </c>
    </row>
    <row r="303" spans="1:37" x14ac:dyDescent="0.25">
      <c r="A303" t="s">
        <v>715</v>
      </c>
      <c r="B303" t="s">
        <v>716</v>
      </c>
      <c r="F303">
        <v>0</v>
      </c>
      <c r="G303" t="s">
        <v>42</v>
      </c>
      <c r="H303" t="str">
        <f>VLOOKUP(canais!G303,categorias!$C$2:$F$8,2,FALSE)</f>
        <v>music</v>
      </c>
      <c r="I303" t="str">
        <f>VLOOKUP(canais!G303,categorias!$C$2:$G$8,5,FALSE)</f>
        <v>ObjectId("5ed979f4474ed51eb3dbb26b")</v>
      </c>
      <c r="L303" t="str">
        <f t="shared" si="9"/>
        <v>{"nome": "Martin Garrix" ,"idYoutube": "UC5H_KXkPbEsGs0tFt8R35mA" ,"idFacebook": "" ,"idVimeo": "" ,"idTwitch": "" ,"status": 0,"categoria": {"nome":"Música", "url": "music", "_id": ObjectId("5ed979f4474ed51eb3dbb26b")}},</v>
      </c>
      <c r="M303" t="s">
        <v>715</v>
      </c>
      <c r="N303" t="str">
        <f t="shared" si="8"/>
        <v>5ed981e2474ed51eb3dbb3b4</v>
      </c>
      <c r="P303" t="s">
        <v>2155</v>
      </c>
      <c r="AK303">
        <v>948</v>
      </c>
    </row>
    <row r="304" spans="1:37" x14ac:dyDescent="0.25">
      <c r="A304" t="s">
        <v>717</v>
      </c>
      <c r="B304" t="s">
        <v>718</v>
      </c>
      <c r="F304">
        <v>0</v>
      </c>
      <c r="G304" t="s">
        <v>42</v>
      </c>
      <c r="H304" t="str">
        <f>VLOOKUP(canais!G304,categorias!$C$2:$F$8,2,FALSE)</f>
        <v>music</v>
      </c>
      <c r="I304" t="str">
        <f>VLOOKUP(canais!G304,categorias!$C$2:$G$8,5,FALSE)</f>
        <v>ObjectId("5ed979f4474ed51eb3dbb26b")</v>
      </c>
      <c r="L304" t="str">
        <f t="shared" si="9"/>
        <v>{"nome": "Cidade Negra" ,"idYoutube": "UCJmgAaz2bXEIWSXLJN1zr_g" ,"idFacebook": "" ,"idVimeo": "" ,"idTwitch": "" ,"status": 0,"categoria": {"nome":"Música", "url": "music", "_id": ObjectId("5ed979f4474ed51eb3dbb26b")}},</v>
      </c>
      <c r="M304" t="s">
        <v>717</v>
      </c>
      <c r="N304" t="str">
        <f t="shared" si="8"/>
        <v>5ed981e2474ed51eb3dbb3b5</v>
      </c>
      <c r="P304" t="s">
        <v>2156</v>
      </c>
      <c r="AK304">
        <v>949</v>
      </c>
    </row>
    <row r="305" spans="1:37" x14ac:dyDescent="0.25">
      <c r="A305" t="s">
        <v>719</v>
      </c>
      <c r="B305" t="s">
        <v>720</v>
      </c>
      <c r="F305">
        <v>0</v>
      </c>
      <c r="G305" t="s">
        <v>42</v>
      </c>
      <c r="H305" t="str">
        <f>VLOOKUP(canais!G305,categorias!$C$2:$F$8,2,FALSE)</f>
        <v>music</v>
      </c>
      <c r="I305" t="str">
        <f>VLOOKUP(canais!G305,categorias!$C$2:$G$8,5,FALSE)</f>
        <v>ObjectId("5ed979f4474ed51eb3dbb26b")</v>
      </c>
      <c r="L305" t="str">
        <f t="shared" si="9"/>
        <v>{"nome": "Kim Catedral" ,"idYoutube": "UCU9fD_wSGohxafbaV-apn0A" ,"idFacebook": "" ,"idVimeo": "" ,"idTwitch": "" ,"status": 0,"categoria": {"nome":"Música", "url": "music", "_id": ObjectId("5ed979f4474ed51eb3dbb26b")}},</v>
      </c>
      <c r="M305" t="s">
        <v>719</v>
      </c>
      <c r="N305" t="str">
        <f t="shared" si="8"/>
        <v>5ed981e2474ed51eb3dbb3b6</v>
      </c>
      <c r="P305" t="s">
        <v>2157</v>
      </c>
      <c r="AK305">
        <v>950</v>
      </c>
    </row>
    <row r="306" spans="1:37" x14ac:dyDescent="0.25">
      <c r="A306" t="s">
        <v>721</v>
      </c>
      <c r="B306" t="s">
        <v>722</v>
      </c>
      <c r="F306">
        <v>0</v>
      </c>
      <c r="G306" t="s">
        <v>42</v>
      </c>
      <c r="H306" t="str">
        <f>VLOOKUP(canais!G306,categorias!$C$2:$F$8,2,FALSE)</f>
        <v>music</v>
      </c>
      <c r="I306" t="str">
        <f>VLOOKUP(canais!G306,categorias!$C$2:$G$8,5,FALSE)</f>
        <v>ObjectId("5ed979f4474ed51eb3dbb26b")</v>
      </c>
      <c r="L306" t="str">
        <f t="shared" si="9"/>
        <v>{"nome": "FUN7" ,"idYoutube": "UCL3Sy6LJPov74JGlhl5Fo_Q" ,"idFacebook": "" ,"idVimeo": "" ,"idTwitch": "" ,"status": 0,"categoria": {"nome":"Música", "url": "music", "_id": ObjectId("5ed979f4474ed51eb3dbb26b")}},</v>
      </c>
      <c r="M306" t="s">
        <v>721</v>
      </c>
      <c r="N306" t="str">
        <f t="shared" si="8"/>
        <v>5ed981e2474ed51eb3dbb3b7</v>
      </c>
      <c r="P306" t="s">
        <v>2158</v>
      </c>
      <c r="AK306">
        <v>951</v>
      </c>
    </row>
    <row r="307" spans="1:37" x14ac:dyDescent="0.25">
      <c r="A307" t="s">
        <v>723</v>
      </c>
      <c r="B307" t="s">
        <v>724</v>
      </c>
      <c r="F307">
        <v>0</v>
      </c>
      <c r="G307" t="s">
        <v>42</v>
      </c>
      <c r="H307" t="str">
        <f>VLOOKUP(canais!G307,categorias!$C$2:$F$8,2,FALSE)</f>
        <v>music</v>
      </c>
      <c r="I307" t="str">
        <f>VLOOKUP(canais!G307,categorias!$C$2:$G$8,5,FALSE)</f>
        <v>ObjectId("5ed979f4474ed51eb3dbb26b")</v>
      </c>
      <c r="L307" t="str">
        <f t="shared" si="9"/>
        <v>{"nome": "Delacruz" ,"idYoutube": "UCBda6I9ZUBEliGiLDLP6rWQ" ,"idFacebook": "" ,"idVimeo": "" ,"idTwitch": "" ,"status": 0,"categoria": {"nome":"Música", "url": "music", "_id": ObjectId("5ed979f4474ed51eb3dbb26b")}},</v>
      </c>
      <c r="M307" t="s">
        <v>723</v>
      </c>
      <c r="N307" t="str">
        <f t="shared" si="8"/>
        <v>5ed981e2474ed51eb3dbb3b8</v>
      </c>
      <c r="P307" t="s">
        <v>2159</v>
      </c>
      <c r="AK307">
        <v>952</v>
      </c>
    </row>
    <row r="308" spans="1:37" x14ac:dyDescent="0.25">
      <c r="A308" t="s">
        <v>725</v>
      </c>
      <c r="B308" t="s">
        <v>726</v>
      </c>
      <c r="F308">
        <v>0</v>
      </c>
      <c r="G308" t="s">
        <v>42</v>
      </c>
      <c r="H308" t="str">
        <f>VLOOKUP(canais!G308,categorias!$C$2:$F$8,2,FALSE)</f>
        <v>music</v>
      </c>
      <c r="I308" t="str">
        <f>VLOOKUP(canais!G308,categorias!$C$2:$G$8,5,FALSE)</f>
        <v>ObjectId("5ed979f4474ed51eb3dbb26b")</v>
      </c>
      <c r="L308" t="str">
        <f t="shared" si="9"/>
        <v>{"nome": "Day e Lara" ,"idYoutube": "UCcH_jviBiLUQRHdKS8DxB8g" ,"idFacebook": "" ,"idVimeo": "" ,"idTwitch": "" ,"status": 0,"categoria": {"nome":"Música", "url": "music", "_id": ObjectId("5ed979f4474ed51eb3dbb26b")}},</v>
      </c>
      <c r="M308" t="s">
        <v>725</v>
      </c>
      <c r="N308" t="str">
        <f t="shared" si="8"/>
        <v>5ed981e2474ed51eb3dbb3b9</v>
      </c>
      <c r="P308" t="s">
        <v>2160</v>
      </c>
      <c r="AK308">
        <v>953</v>
      </c>
    </row>
    <row r="309" spans="1:37" x14ac:dyDescent="0.25">
      <c r="A309" t="s">
        <v>727</v>
      </c>
      <c r="B309" t="s">
        <v>728</v>
      </c>
      <c r="F309">
        <v>0</v>
      </c>
      <c r="G309" t="s">
        <v>42</v>
      </c>
      <c r="H309" t="str">
        <f>VLOOKUP(canais!G309,categorias!$C$2:$F$8,2,FALSE)</f>
        <v>music</v>
      </c>
      <c r="I309" t="str">
        <f>VLOOKUP(canais!G309,categorias!$C$2:$G$8,5,FALSE)</f>
        <v>ObjectId("5ed979f4474ed51eb3dbb26b")</v>
      </c>
      <c r="L309" t="str">
        <f t="shared" si="9"/>
        <v>{"nome": "Leo Mai" ,"idYoutube": "UCtMpS7LtguyAG_I_gexL9KA" ,"idFacebook": "" ,"idVimeo": "" ,"idTwitch": "" ,"status": 0,"categoria": {"nome":"Música", "url": "music", "_id": ObjectId("5ed979f4474ed51eb3dbb26b")}},</v>
      </c>
      <c r="M309" t="s">
        <v>727</v>
      </c>
      <c r="N309" t="str">
        <f t="shared" si="8"/>
        <v>5ed981e2474ed51eb3dbb3ba</v>
      </c>
      <c r="P309" t="s">
        <v>2161</v>
      </c>
      <c r="AK309">
        <v>954</v>
      </c>
    </row>
    <row r="310" spans="1:37" x14ac:dyDescent="0.25">
      <c r="A310" t="s">
        <v>729</v>
      </c>
      <c r="B310" t="s">
        <v>730</v>
      </c>
      <c r="F310">
        <v>0</v>
      </c>
      <c r="G310" t="s">
        <v>42</v>
      </c>
      <c r="H310" t="str">
        <f>VLOOKUP(canais!G310,categorias!$C$2:$F$8,2,FALSE)</f>
        <v>music</v>
      </c>
      <c r="I310" t="str">
        <f>VLOOKUP(canais!G310,categorias!$C$2:$G$8,5,FALSE)</f>
        <v>ObjectId("5ed979f4474ed51eb3dbb26b")</v>
      </c>
      <c r="L310" t="str">
        <f t="shared" si="9"/>
        <v>{"nome": "Erikka" ,"idYoutube": "UCrSb2h1hfH7pDS7kV0syBDw" ,"idFacebook": "" ,"idVimeo": "" ,"idTwitch": "" ,"status": 0,"categoria": {"nome":"Música", "url": "music", "_id": ObjectId("5ed979f4474ed51eb3dbb26b")}},</v>
      </c>
      <c r="M310" t="s">
        <v>729</v>
      </c>
      <c r="N310" t="str">
        <f t="shared" si="8"/>
        <v>5ed981e2474ed51eb3dbb3bb</v>
      </c>
      <c r="P310" t="s">
        <v>2162</v>
      </c>
      <c r="AK310">
        <v>955</v>
      </c>
    </row>
    <row r="311" spans="1:37" x14ac:dyDescent="0.25">
      <c r="A311" t="s">
        <v>731</v>
      </c>
      <c r="B311" t="s">
        <v>732</v>
      </c>
      <c r="F311">
        <v>0</v>
      </c>
      <c r="G311" t="s">
        <v>42</v>
      </c>
      <c r="H311" t="str">
        <f>VLOOKUP(canais!G311,categorias!$C$2:$F$8,2,FALSE)</f>
        <v>music</v>
      </c>
      <c r="I311" t="str">
        <f>VLOOKUP(canais!G311,categorias!$C$2:$G$8,5,FALSE)</f>
        <v>ObjectId("5ed979f4474ed51eb3dbb26b")</v>
      </c>
      <c r="L311" t="str">
        <f t="shared" si="9"/>
        <v>{"nome": "Amigos Sertanejos" ,"idYoutube": "UCEO56ZVeOWHoQTdKCqO54dA" ,"idFacebook": "" ,"idVimeo": "" ,"idTwitch": "" ,"status": 0,"categoria": {"nome":"Música", "url": "music", "_id": ObjectId("5ed979f4474ed51eb3dbb26b")}},</v>
      </c>
      <c r="M311" t="s">
        <v>731</v>
      </c>
      <c r="N311" t="str">
        <f t="shared" si="8"/>
        <v>5ed981e2474ed51eb3dbb3bc</v>
      </c>
      <c r="P311" t="s">
        <v>2163</v>
      </c>
      <c r="AK311">
        <v>956</v>
      </c>
    </row>
    <row r="312" spans="1:37" x14ac:dyDescent="0.25">
      <c r="A312" t="s">
        <v>733</v>
      </c>
      <c r="B312" t="s">
        <v>734</v>
      </c>
      <c r="F312">
        <v>0</v>
      </c>
      <c r="G312" t="s">
        <v>42</v>
      </c>
      <c r="H312" t="str">
        <f>VLOOKUP(canais!G312,categorias!$C$2:$F$8,2,FALSE)</f>
        <v>music</v>
      </c>
      <c r="I312" t="str">
        <f>VLOOKUP(canais!G312,categorias!$C$2:$G$8,5,FALSE)</f>
        <v>ObjectId("5ed979f4474ed51eb3dbb26b")</v>
      </c>
      <c r="L312" t="str">
        <f t="shared" si="9"/>
        <v>{"nome": "Diney" ,"idYoutube": "UCrRVFTXxJGzSX4x11w0ls0Q" ,"idFacebook": "" ,"idVimeo": "" ,"idTwitch": "" ,"status": 0,"categoria": {"nome":"Música", "url": "music", "_id": ObjectId("5ed979f4474ed51eb3dbb26b")}},</v>
      </c>
      <c r="M312" t="s">
        <v>733</v>
      </c>
      <c r="N312" t="str">
        <f t="shared" si="8"/>
        <v>5ed981e2474ed51eb3dbb3bd</v>
      </c>
      <c r="P312" t="s">
        <v>2164</v>
      </c>
      <c r="AK312">
        <v>957</v>
      </c>
    </row>
    <row r="313" spans="1:37" x14ac:dyDescent="0.25">
      <c r="A313" t="s">
        <v>735</v>
      </c>
      <c r="B313" t="s">
        <v>736</v>
      </c>
      <c r="F313">
        <v>0</v>
      </c>
      <c r="G313" t="s">
        <v>42</v>
      </c>
      <c r="H313" t="str">
        <f>VLOOKUP(canais!G313,categorias!$C$2:$F$8,2,FALSE)</f>
        <v>music</v>
      </c>
      <c r="I313" t="str">
        <f>VLOOKUP(canais!G313,categorias!$C$2:$G$8,5,FALSE)</f>
        <v>ObjectId("5ed979f4474ed51eb3dbb26b")</v>
      </c>
      <c r="L313" t="str">
        <f t="shared" si="9"/>
        <v>{"nome": "Lexa" ,"idYoutube": "UCftzunGvitkaC4jOX3pw1Nw" ,"idFacebook": "" ,"idVimeo": "" ,"idTwitch": "" ,"status": 0,"categoria": {"nome":"Música", "url": "music", "_id": ObjectId("5ed979f4474ed51eb3dbb26b")}},</v>
      </c>
      <c r="M313" t="s">
        <v>735</v>
      </c>
      <c r="N313" t="str">
        <f t="shared" si="8"/>
        <v>5ed981e2474ed51eb3dbb3be</v>
      </c>
      <c r="P313" t="s">
        <v>2165</v>
      </c>
      <c r="AK313">
        <v>958</v>
      </c>
    </row>
    <row r="314" spans="1:37" x14ac:dyDescent="0.25">
      <c r="A314" t="s">
        <v>737</v>
      </c>
      <c r="B314" t="s">
        <v>738</v>
      </c>
      <c r="F314">
        <v>0</v>
      </c>
      <c r="G314" t="s">
        <v>42</v>
      </c>
      <c r="H314" t="str">
        <f>VLOOKUP(canais!G314,categorias!$C$2:$F$8,2,FALSE)</f>
        <v>music</v>
      </c>
      <c r="I314" t="str">
        <f>VLOOKUP(canais!G314,categorias!$C$2:$G$8,5,FALSE)</f>
        <v>ObjectId("5ed979f4474ed51eb3dbb26b")</v>
      </c>
      <c r="L314" t="str">
        <f t="shared" si="9"/>
        <v>{"nome": "Alexandre Peixe" ,"idYoutube": "UCdZyqMRBYfVBJS5ZU4oQOig" ,"idFacebook": "" ,"idVimeo": "" ,"idTwitch": "" ,"status": 0,"categoria": {"nome":"Música", "url": "music", "_id": ObjectId("5ed979f4474ed51eb3dbb26b")}},</v>
      </c>
      <c r="M314" t="s">
        <v>737</v>
      </c>
      <c r="N314" t="str">
        <f t="shared" si="8"/>
        <v>5ed981e2474ed51eb3dbb3bf</v>
      </c>
      <c r="P314" t="s">
        <v>2166</v>
      </c>
      <c r="AK314">
        <v>959</v>
      </c>
    </row>
    <row r="315" spans="1:37" x14ac:dyDescent="0.25">
      <c r="A315" t="s">
        <v>739</v>
      </c>
      <c r="B315" t="s">
        <v>740</v>
      </c>
      <c r="F315">
        <v>0</v>
      </c>
      <c r="G315" t="s">
        <v>42</v>
      </c>
      <c r="H315" t="str">
        <f>VLOOKUP(canais!G315,categorias!$C$2:$F$8,2,FALSE)</f>
        <v>music</v>
      </c>
      <c r="I315" t="str">
        <f>VLOOKUP(canais!G315,categorias!$C$2:$G$8,5,FALSE)</f>
        <v>ObjectId("5ed979f4474ed51eb3dbb26b")</v>
      </c>
      <c r="L315" t="str">
        <f t="shared" si="9"/>
        <v>{"nome": "Relix" ,"idYoutube": "UCk8sa4D-Wnymz-w7uVbjfzA" ,"idFacebook": "" ,"idVimeo": "" ,"idTwitch": "" ,"status": 0,"categoria": {"nome":"Música", "url": "music", "_id": ObjectId("5ed979f4474ed51eb3dbb26b")}},</v>
      </c>
      <c r="M315" t="s">
        <v>739</v>
      </c>
      <c r="N315" t="str">
        <f t="shared" si="8"/>
        <v>5ed981e2474ed51eb3dbb3c0</v>
      </c>
      <c r="P315" t="s">
        <v>2167</v>
      </c>
      <c r="AK315">
        <v>960</v>
      </c>
    </row>
    <row r="316" spans="1:37" x14ac:dyDescent="0.25">
      <c r="A316" t="s">
        <v>741</v>
      </c>
      <c r="B316" t="s">
        <v>742</v>
      </c>
      <c r="F316">
        <v>0</v>
      </c>
      <c r="G316" t="s">
        <v>42</v>
      </c>
      <c r="H316" t="str">
        <f>VLOOKUP(canais!G316,categorias!$C$2:$F$8,2,FALSE)</f>
        <v>music</v>
      </c>
      <c r="I316" t="str">
        <f>VLOOKUP(canais!G316,categorias!$C$2:$G$8,5,FALSE)</f>
        <v>ObjectId("5ed979f4474ed51eb3dbb26b")</v>
      </c>
      <c r="L316" t="str">
        <f t="shared" si="9"/>
        <v>{"nome": "Ana Carolina" ,"idYoutube": "UCi_6SNdvEOq5i1X_Zl2K8Fg" ,"idFacebook": "" ,"idVimeo": "" ,"idTwitch": "" ,"status": 0,"categoria": {"nome":"Música", "url": "music", "_id": ObjectId("5ed979f4474ed51eb3dbb26b")}},</v>
      </c>
      <c r="M316" t="s">
        <v>741</v>
      </c>
      <c r="N316" t="str">
        <f t="shared" si="8"/>
        <v>5ed981e2474ed51eb3dbb3c1</v>
      </c>
      <c r="P316" t="s">
        <v>2168</v>
      </c>
      <c r="AK316">
        <v>961</v>
      </c>
    </row>
    <row r="317" spans="1:37" x14ac:dyDescent="0.25">
      <c r="A317" t="s">
        <v>743</v>
      </c>
      <c r="B317" t="s">
        <v>744</v>
      </c>
      <c r="F317">
        <v>0</v>
      </c>
      <c r="G317" t="s">
        <v>42</v>
      </c>
      <c r="H317" t="str">
        <f>VLOOKUP(canais!G317,categorias!$C$2:$F$8,2,FALSE)</f>
        <v>music</v>
      </c>
      <c r="I317" t="str">
        <f>VLOOKUP(canais!G317,categorias!$C$2:$G$8,5,FALSE)</f>
        <v>ObjectId("5ed979f4474ed51eb3dbb26b")</v>
      </c>
      <c r="L317" t="str">
        <f t="shared" si="9"/>
        <v>{"nome": "As Bahias e a Cozinha Mineira" ,"idYoutube": "UCLjRIzxWgM_fXD_cb7QU97g" ,"idFacebook": "" ,"idVimeo": "" ,"idTwitch": "" ,"status": 0,"categoria": {"nome":"Música", "url": "music", "_id": ObjectId("5ed979f4474ed51eb3dbb26b")}},</v>
      </c>
      <c r="M317" t="s">
        <v>743</v>
      </c>
      <c r="N317" t="str">
        <f t="shared" si="8"/>
        <v>5ed981e2474ed51eb3dbb3c2</v>
      </c>
      <c r="P317" t="s">
        <v>2169</v>
      </c>
      <c r="AK317">
        <v>962</v>
      </c>
    </row>
    <row r="318" spans="1:37" x14ac:dyDescent="0.25">
      <c r="A318" t="s">
        <v>745</v>
      </c>
      <c r="B318" t="s">
        <v>746</v>
      </c>
      <c r="F318">
        <v>0</v>
      </c>
      <c r="G318" t="s">
        <v>42</v>
      </c>
      <c r="H318" t="str">
        <f>VLOOKUP(canais!G318,categorias!$C$2:$F$8,2,FALSE)</f>
        <v>music</v>
      </c>
      <c r="I318" t="str">
        <f>VLOOKUP(canais!G318,categorias!$C$2:$G$8,5,FALSE)</f>
        <v>ObjectId("5ed979f4474ed51eb3dbb26b")</v>
      </c>
      <c r="L318" t="str">
        <f t="shared" si="9"/>
        <v>{"nome": "Rennan da Penha" ,"idYoutube": "UCks-X9gDvMsU3hqWc0F4I1g" ,"idFacebook": "" ,"idVimeo": "" ,"idTwitch": "" ,"status": 0,"categoria": {"nome":"Música", "url": "music", "_id": ObjectId("5ed979f4474ed51eb3dbb26b")}},</v>
      </c>
      <c r="M318" t="s">
        <v>745</v>
      </c>
      <c r="N318" t="str">
        <f t="shared" si="8"/>
        <v>5ed981e2474ed51eb3dbb3c3</v>
      </c>
      <c r="P318" t="s">
        <v>2170</v>
      </c>
      <c r="AK318">
        <v>963</v>
      </c>
    </row>
    <row r="319" spans="1:37" x14ac:dyDescent="0.25">
      <c r="A319" t="s">
        <v>747</v>
      </c>
      <c r="B319" t="s">
        <v>748</v>
      </c>
      <c r="F319">
        <v>0</v>
      </c>
      <c r="G319" t="s">
        <v>42</v>
      </c>
      <c r="H319" t="str">
        <f>VLOOKUP(canais!G319,categorias!$C$2:$F$8,2,FALSE)</f>
        <v>music</v>
      </c>
      <c r="I319" t="str">
        <f>VLOOKUP(canais!G319,categorias!$C$2:$G$8,5,FALSE)</f>
        <v>ObjectId("5ed979f4474ed51eb3dbb26b")</v>
      </c>
      <c r="L319" t="str">
        <f t="shared" si="9"/>
        <v>{"nome": "Realidade Cruel" ,"idYoutube": "UC7h4lER1Z3afXTW7F1NPXww" ,"idFacebook": "" ,"idVimeo": "" ,"idTwitch": "" ,"status": 0,"categoria": {"nome":"Música", "url": "music", "_id": ObjectId("5ed979f4474ed51eb3dbb26b")}},</v>
      </c>
      <c r="M319" t="s">
        <v>747</v>
      </c>
      <c r="N319" t="str">
        <f t="shared" si="8"/>
        <v>5ed981e2474ed51eb3dbb3c4</v>
      </c>
      <c r="P319" t="s">
        <v>2171</v>
      </c>
      <c r="AK319">
        <v>964</v>
      </c>
    </row>
    <row r="320" spans="1:37" x14ac:dyDescent="0.25">
      <c r="A320" t="s">
        <v>749</v>
      </c>
      <c r="B320" t="s">
        <v>750</v>
      </c>
      <c r="F320">
        <v>0</v>
      </c>
      <c r="G320" t="s">
        <v>42</v>
      </c>
      <c r="H320" t="str">
        <f>VLOOKUP(canais!G320,categorias!$C$2:$F$8,2,FALSE)</f>
        <v>music</v>
      </c>
      <c r="I320" t="str">
        <f>VLOOKUP(canais!G320,categorias!$C$2:$G$8,5,FALSE)</f>
        <v>ObjectId("5ed979f4474ed51eb3dbb26b")</v>
      </c>
      <c r="L320" t="str">
        <f t="shared" si="9"/>
        <v>{"nome": "Paulinho Moska" ,"idYoutube": "UCFH2pCrdmO-9jHFRuDaWfJA" ,"idFacebook": "" ,"idVimeo": "" ,"idTwitch": "" ,"status": 0,"categoria": {"nome":"Música", "url": "music", "_id": ObjectId("5ed979f4474ed51eb3dbb26b")}},</v>
      </c>
      <c r="M320" t="s">
        <v>749</v>
      </c>
      <c r="N320" t="str">
        <f t="shared" si="8"/>
        <v>5ed981e2474ed51eb3dbb3c5</v>
      </c>
      <c r="P320" t="s">
        <v>2172</v>
      </c>
      <c r="AK320">
        <v>965</v>
      </c>
    </row>
    <row r="321" spans="1:37" x14ac:dyDescent="0.25">
      <c r="A321" t="s">
        <v>751</v>
      </c>
      <c r="B321" t="s">
        <v>752</v>
      </c>
      <c r="F321">
        <v>0</v>
      </c>
      <c r="G321" t="s">
        <v>42</v>
      </c>
      <c r="H321" t="str">
        <f>VLOOKUP(canais!G321,categorias!$C$2:$F$8,2,FALSE)</f>
        <v>music</v>
      </c>
      <c r="I321" t="str">
        <f>VLOOKUP(canais!G321,categorias!$C$2:$G$8,5,FALSE)</f>
        <v>ObjectId("5ed979f4474ed51eb3dbb26b")</v>
      </c>
      <c r="L321" t="str">
        <f t="shared" si="9"/>
        <v>{"nome": "Insomniac" ,"idYoutube": "UCr45VhwCBYwMfdN-gz7W_OA" ,"idFacebook": "" ,"idVimeo": "" ,"idTwitch": "" ,"status": 0,"categoria": {"nome":"Música", "url": "music", "_id": ObjectId("5ed979f4474ed51eb3dbb26b")}},</v>
      </c>
      <c r="M321" t="s">
        <v>751</v>
      </c>
      <c r="N321" t="str">
        <f t="shared" si="8"/>
        <v>5ed981e2474ed51eb3dbb3c6</v>
      </c>
      <c r="P321" t="s">
        <v>2173</v>
      </c>
      <c r="AK321">
        <v>966</v>
      </c>
    </row>
    <row r="322" spans="1:37" x14ac:dyDescent="0.25">
      <c r="A322" t="s">
        <v>753</v>
      </c>
      <c r="B322" t="s">
        <v>754</v>
      </c>
      <c r="F322">
        <v>0</v>
      </c>
      <c r="G322" t="s">
        <v>42</v>
      </c>
      <c r="H322" t="str">
        <f>VLOOKUP(canais!G322,categorias!$C$2:$F$8,2,FALSE)</f>
        <v>music</v>
      </c>
      <c r="I322" t="str">
        <f>VLOOKUP(canais!G322,categorias!$C$2:$G$8,5,FALSE)</f>
        <v>ObjectId("5ed979f4474ed51eb3dbb26b")</v>
      </c>
      <c r="L322" t="str">
        <f t="shared" si="9"/>
        <v>{"nome": "Tiê" ,"idYoutube": "UCN1KuzKVPf7HarEOcWFF0wg" ,"idFacebook": "" ,"idVimeo": "" ,"idTwitch": "" ,"status": 0,"categoria": {"nome":"Música", "url": "music", "_id": ObjectId("5ed979f4474ed51eb3dbb26b")}},</v>
      </c>
      <c r="M322" t="s">
        <v>753</v>
      </c>
      <c r="N322" t="str">
        <f t="shared" ref="N322:N385" si="10">LOWER(CONCATENATE($N$1,DEC2HEX(AK322)))</f>
        <v>5ed981e2474ed51eb3dbb3c7</v>
      </c>
      <c r="P322" t="s">
        <v>2174</v>
      </c>
      <c r="AK322">
        <v>967</v>
      </c>
    </row>
    <row r="323" spans="1:37" x14ac:dyDescent="0.25">
      <c r="A323" t="s">
        <v>755</v>
      </c>
      <c r="B323" t="s">
        <v>756</v>
      </c>
      <c r="F323">
        <v>0</v>
      </c>
      <c r="G323" t="s">
        <v>42</v>
      </c>
      <c r="H323" t="str">
        <f>VLOOKUP(canais!G323,categorias!$C$2:$F$8,2,FALSE)</f>
        <v>music</v>
      </c>
      <c r="I323" t="str">
        <f>VLOOKUP(canais!G323,categorias!$C$2:$G$8,5,FALSE)</f>
        <v>ObjectId("5ed979f4474ed51eb3dbb26b")</v>
      </c>
      <c r="L323" t="str">
        <f t="shared" ref="L323:L386" si="11">$A$1&amp;A323&amp;$B$1&amp;B323&amp;$C$1&amp;C323&amp;$D$1&amp;D323&amp;$E$1&amp;E323&amp;$F$1&amp;F323&amp;$G$1&amp;G323&amp;$H$1&amp;H323&amp;$I$1&amp;I323&amp;$J$1</f>
        <v>{"nome": "Zeeba" ,"idYoutube": "UC3HvhbpfXarXIyYyez1Kraw" ,"idFacebook": "" ,"idVimeo": "" ,"idTwitch": "" ,"status": 0,"categoria": {"nome":"Música", "url": "music", "_id": ObjectId("5ed979f4474ed51eb3dbb26b")}},</v>
      </c>
      <c r="M323" t="s">
        <v>755</v>
      </c>
      <c r="N323" t="str">
        <f t="shared" si="10"/>
        <v>5ed981e2474ed51eb3dbb3c8</v>
      </c>
      <c r="P323" t="s">
        <v>2175</v>
      </c>
      <c r="AK323">
        <v>968</v>
      </c>
    </row>
    <row r="324" spans="1:37" x14ac:dyDescent="0.25">
      <c r="A324" t="s">
        <v>757</v>
      </c>
      <c r="B324" t="s">
        <v>758</v>
      </c>
      <c r="F324">
        <v>0</v>
      </c>
      <c r="G324" t="s">
        <v>42</v>
      </c>
      <c r="H324" t="str">
        <f>VLOOKUP(canais!G324,categorias!$C$2:$F$8,2,FALSE)</f>
        <v>music</v>
      </c>
      <c r="I324" t="str">
        <f>VLOOKUP(canais!G324,categorias!$C$2:$G$8,5,FALSE)</f>
        <v>ObjectId("5ed979f4474ed51eb3dbb26b")</v>
      </c>
      <c r="L324" t="str">
        <f t="shared" si="11"/>
        <v>{"nome": "Rodrigo Santana" ,"idYoutube": "UCV4pwbFfHDEBJPCxK2BheAw" ,"idFacebook": "" ,"idVimeo": "" ,"idTwitch": "" ,"status": 0,"categoria": {"nome":"Música", "url": "music", "_id": ObjectId("5ed979f4474ed51eb3dbb26b")}},</v>
      </c>
      <c r="M324" t="s">
        <v>757</v>
      </c>
      <c r="N324" t="str">
        <f t="shared" si="10"/>
        <v>5ed981e2474ed51eb3dbb3c9</v>
      </c>
      <c r="P324" t="s">
        <v>2176</v>
      </c>
      <c r="AK324">
        <v>969</v>
      </c>
    </row>
    <row r="325" spans="1:37" x14ac:dyDescent="0.25">
      <c r="A325" t="s">
        <v>759</v>
      </c>
      <c r="F325">
        <v>0</v>
      </c>
      <c r="G325" t="s">
        <v>42</v>
      </c>
      <c r="H325" t="str">
        <f>VLOOKUP(canais!G325,categorias!$C$2:$F$8,2,FALSE)</f>
        <v>music</v>
      </c>
      <c r="I325" t="str">
        <f>VLOOKUP(canais!G325,categorias!$C$2:$G$8,5,FALSE)</f>
        <v>ObjectId("5ed979f4474ed51eb3dbb26b")</v>
      </c>
      <c r="L325" t="str">
        <f t="shared" si="11"/>
        <v>{"nome": "Godlands e Nostalgix" ,"idYoutube": "" ,"idFacebook": "" ,"idVimeo": "" ,"idTwitch": "" ,"status": 0,"categoria": {"nome":"Música", "url": "music", "_id": ObjectId("5ed979f4474ed51eb3dbb26b")}},</v>
      </c>
      <c r="M325" t="s">
        <v>759</v>
      </c>
      <c r="N325" t="str">
        <f t="shared" si="10"/>
        <v>5ed981e2474ed51eb3dbb3ca</v>
      </c>
      <c r="P325" t="s">
        <v>2177</v>
      </c>
      <c r="AK325">
        <v>970</v>
      </c>
    </row>
    <row r="326" spans="1:37" x14ac:dyDescent="0.25">
      <c r="A326" t="s">
        <v>760</v>
      </c>
      <c r="B326" t="s">
        <v>761</v>
      </c>
      <c r="F326">
        <v>0</v>
      </c>
      <c r="G326" t="s">
        <v>42</v>
      </c>
      <c r="H326" t="str">
        <f>VLOOKUP(canais!G326,categorias!$C$2:$F$8,2,FALSE)</f>
        <v>music</v>
      </c>
      <c r="I326" t="str">
        <f>VLOOKUP(canais!G326,categorias!$C$2:$G$8,5,FALSE)</f>
        <v>ObjectId("5ed979f4474ed51eb3dbb26b")</v>
      </c>
      <c r="L326" t="str">
        <f t="shared" si="11"/>
        <v>{"nome": "SPACE YACHT" ,"idYoutube": "UCpsi7Bq97loSQMx6iIToEPA" ,"idFacebook": "" ,"idVimeo": "" ,"idTwitch": "" ,"status": 0,"categoria": {"nome":"Música", "url": "music", "_id": ObjectId("5ed979f4474ed51eb3dbb26b")}},</v>
      </c>
      <c r="M326" t="s">
        <v>760</v>
      </c>
      <c r="N326" t="str">
        <f t="shared" si="10"/>
        <v>5ed981e2474ed51eb3dbb3cb</v>
      </c>
      <c r="P326" t="s">
        <v>2178</v>
      </c>
      <c r="AK326">
        <v>971</v>
      </c>
    </row>
    <row r="327" spans="1:37" x14ac:dyDescent="0.25">
      <c r="A327" t="s">
        <v>1804</v>
      </c>
      <c r="F327">
        <v>0</v>
      </c>
      <c r="G327" t="s">
        <v>42</v>
      </c>
      <c r="H327" t="str">
        <f>VLOOKUP(canais!G327,categorias!$C$2:$F$8,2,FALSE)</f>
        <v>music</v>
      </c>
      <c r="I327" t="str">
        <f>VLOOKUP(canais!G327,categorias!$C$2:$G$8,5,FALSE)</f>
        <v>ObjectId("5ed979f4474ed51eb3dbb26b")</v>
      </c>
      <c r="L327" t="str">
        <f t="shared" si="11"/>
        <v>{"nome": "Moisés Loureiro" ,"idYoutube": "" ,"idFacebook": "" ,"idVimeo": "" ,"idTwitch": "" ,"status": 0,"categoria": {"nome":"Música", "url": "music", "_id": ObjectId("5ed979f4474ed51eb3dbb26b")}},</v>
      </c>
      <c r="M327" t="s">
        <v>762</v>
      </c>
      <c r="N327" t="str">
        <f t="shared" si="10"/>
        <v>5ed981e2474ed51eb3dbb3cc</v>
      </c>
      <c r="P327" t="s">
        <v>2179</v>
      </c>
      <c r="AK327">
        <v>972</v>
      </c>
    </row>
    <row r="328" spans="1:37" x14ac:dyDescent="0.25">
      <c r="A328" t="s">
        <v>763</v>
      </c>
      <c r="B328" t="s">
        <v>764</v>
      </c>
      <c r="F328">
        <v>0</v>
      </c>
      <c r="G328" t="s">
        <v>42</v>
      </c>
      <c r="H328" t="str">
        <f>VLOOKUP(canais!G328,categorias!$C$2:$F$8,2,FALSE)</f>
        <v>music</v>
      </c>
      <c r="I328" t="str">
        <f>VLOOKUP(canais!G328,categorias!$C$2:$G$8,5,FALSE)</f>
        <v>ObjectId("5ed979f4474ed51eb3dbb26b")</v>
      </c>
      <c r="L328" t="str">
        <f t="shared" si="11"/>
        <v>{"nome": "Josyara" ,"idYoutube": "UCkFya3Tre53EK1b-ujJjw3w" ,"idFacebook": "" ,"idVimeo": "" ,"idTwitch": "" ,"status": 0,"categoria": {"nome":"Música", "url": "music", "_id": ObjectId("5ed979f4474ed51eb3dbb26b")}},</v>
      </c>
      <c r="M328" t="s">
        <v>763</v>
      </c>
      <c r="N328" t="str">
        <f t="shared" si="10"/>
        <v>5ed981e2474ed51eb3dbb3cd</v>
      </c>
      <c r="P328" t="s">
        <v>2180</v>
      </c>
      <c r="AK328">
        <v>973</v>
      </c>
    </row>
    <row r="329" spans="1:37" x14ac:dyDescent="0.25">
      <c r="A329" t="s">
        <v>765</v>
      </c>
      <c r="B329" t="s">
        <v>766</v>
      </c>
      <c r="F329">
        <v>0</v>
      </c>
      <c r="G329" t="s">
        <v>42</v>
      </c>
      <c r="H329" t="str">
        <f>VLOOKUP(canais!G329,categorias!$C$2:$F$8,2,FALSE)</f>
        <v>music</v>
      </c>
      <c r="I329" t="str">
        <f>VLOOKUP(canais!G329,categorias!$C$2:$G$8,5,FALSE)</f>
        <v>ObjectId("5ed979f4474ed51eb3dbb26b")</v>
      </c>
      <c r="L329" t="str">
        <f t="shared" si="11"/>
        <v>{"nome": "Mc Koringa" ,"idYoutube": "UCIbuHmpoxGG3zUN4Ny2WN2Q" ,"idFacebook": "" ,"idVimeo": "" ,"idTwitch": "" ,"status": 0,"categoria": {"nome":"Música", "url": "music", "_id": ObjectId("5ed979f4474ed51eb3dbb26b")}},</v>
      </c>
      <c r="M329" t="s">
        <v>765</v>
      </c>
      <c r="N329" t="str">
        <f t="shared" si="10"/>
        <v>5ed981e2474ed51eb3dbb3ce</v>
      </c>
      <c r="P329" t="s">
        <v>2181</v>
      </c>
      <c r="AK329">
        <v>974</v>
      </c>
    </row>
    <row r="330" spans="1:37" x14ac:dyDescent="0.25">
      <c r="A330" t="s">
        <v>767</v>
      </c>
      <c r="B330" t="s">
        <v>768</v>
      </c>
      <c r="F330">
        <v>0</v>
      </c>
      <c r="G330" t="s">
        <v>42</v>
      </c>
      <c r="H330" t="str">
        <f>VLOOKUP(canais!G330,categorias!$C$2:$F$8,2,FALSE)</f>
        <v>music</v>
      </c>
      <c r="I330" t="str">
        <f>VLOOKUP(canais!G330,categorias!$C$2:$G$8,5,FALSE)</f>
        <v>ObjectId("5ed979f4474ed51eb3dbb26b")</v>
      </c>
      <c r="L330" t="str">
        <f t="shared" si="11"/>
        <v>{"nome": "Forró Os Pé de Cana" ,"idYoutube": "UCJIzZNlcnAsRjR2WGblYhyw" ,"idFacebook": "" ,"idVimeo": "" ,"idTwitch": "" ,"status": 0,"categoria": {"nome":"Música", "url": "music", "_id": ObjectId("5ed979f4474ed51eb3dbb26b")}},</v>
      </c>
      <c r="M330" t="s">
        <v>767</v>
      </c>
      <c r="N330" t="str">
        <f t="shared" si="10"/>
        <v>5ed981e2474ed51eb3dbb3cf</v>
      </c>
      <c r="P330" t="s">
        <v>2182</v>
      </c>
      <c r="AK330">
        <v>975</v>
      </c>
    </row>
    <row r="331" spans="1:37" x14ac:dyDescent="0.25">
      <c r="A331" t="s">
        <v>769</v>
      </c>
      <c r="B331" t="s">
        <v>770</v>
      </c>
      <c r="F331">
        <v>0</v>
      </c>
      <c r="G331" t="s">
        <v>42</v>
      </c>
      <c r="H331" t="str">
        <f>VLOOKUP(canais!G331,categorias!$C$2:$F$8,2,FALSE)</f>
        <v>music</v>
      </c>
      <c r="I331" t="str">
        <f>VLOOKUP(canais!G331,categorias!$C$2:$G$8,5,FALSE)</f>
        <v>ObjectId("5ed979f4474ed51eb3dbb26b")</v>
      </c>
      <c r="L331" t="str">
        <f t="shared" si="11"/>
        <v>{"nome": "Valéria Barros" ,"idYoutube": "UCwR1KSRQPm6KNS_BQAgx1Hw" ,"idFacebook": "" ,"idVimeo": "" ,"idTwitch": "" ,"status": 0,"categoria": {"nome":"Música", "url": "music", "_id": ObjectId("5ed979f4474ed51eb3dbb26b")}},</v>
      </c>
      <c r="M331" t="s">
        <v>769</v>
      </c>
      <c r="N331" t="str">
        <f t="shared" si="10"/>
        <v>5ed981e2474ed51eb3dbb3d0</v>
      </c>
      <c r="P331" t="s">
        <v>2183</v>
      </c>
      <c r="AK331">
        <v>976</v>
      </c>
    </row>
    <row r="332" spans="1:37" x14ac:dyDescent="0.25">
      <c r="A332" t="s">
        <v>771</v>
      </c>
      <c r="B332" t="s">
        <v>772</v>
      </c>
      <c r="F332">
        <v>0</v>
      </c>
      <c r="G332" t="s">
        <v>42</v>
      </c>
      <c r="H332" t="str">
        <f>VLOOKUP(canais!G332,categorias!$C$2:$F$8,2,FALSE)</f>
        <v>music</v>
      </c>
      <c r="I332" t="str">
        <f>VLOOKUP(canais!G332,categorias!$C$2:$G$8,5,FALSE)</f>
        <v>ObjectId("5ed979f4474ed51eb3dbb26b")</v>
      </c>
      <c r="L332" t="str">
        <f t="shared" si="11"/>
        <v>{"nome": "Adelmário Coelho" ,"idYoutube": "UCuLnuA7qYoPduiRoecPIc6g" ,"idFacebook": "" ,"idVimeo": "" ,"idTwitch": "" ,"status": 0,"categoria": {"nome":"Música", "url": "music", "_id": ObjectId("5ed979f4474ed51eb3dbb26b")}},</v>
      </c>
      <c r="M332" t="s">
        <v>771</v>
      </c>
      <c r="N332" t="str">
        <f t="shared" si="10"/>
        <v>5ed981e2474ed51eb3dbb3d1</v>
      </c>
      <c r="P332" t="s">
        <v>2184</v>
      </c>
      <c r="AK332">
        <v>977</v>
      </c>
    </row>
    <row r="333" spans="1:37" x14ac:dyDescent="0.25">
      <c r="A333" t="s">
        <v>773</v>
      </c>
      <c r="B333" t="s">
        <v>774</v>
      </c>
      <c r="F333">
        <v>0</v>
      </c>
      <c r="G333" t="s">
        <v>42</v>
      </c>
      <c r="H333" t="str">
        <f>VLOOKUP(canais!G333,categorias!$C$2:$F$8,2,FALSE)</f>
        <v>music</v>
      </c>
      <c r="I333" t="str">
        <f>VLOOKUP(canais!G333,categorias!$C$2:$G$8,5,FALSE)</f>
        <v>ObjectId("5ed979f4474ed51eb3dbb26b")</v>
      </c>
      <c r="L333" t="str">
        <f t="shared" si="11"/>
        <v>{"nome": "Detonautas" ,"idYoutube": "UCAxBwMa6l9EQ9d2eVWoyiNQ" ,"idFacebook": "" ,"idVimeo": "" ,"idTwitch": "" ,"status": 0,"categoria": {"nome":"Música", "url": "music", "_id": ObjectId("5ed979f4474ed51eb3dbb26b")}},</v>
      </c>
      <c r="M333" t="s">
        <v>773</v>
      </c>
      <c r="N333" t="str">
        <f t="shared" si="10"/>
        <v>5ed981e2474ed51eb3dbb3d2</v>
      </c>
      <c r="P333" t="s">
        <v>2185</v>
      </c>
      <c r="AK333">
        <v>978</v>
      </c>
    </row>
    <row r="334" spans="1:37" x14ac:dyDescent="0.25">
      <c r="A334" t="s">
        <v>775</v>
      </c>
      <c r="B334" t="s">
        <v>776</v>
      </c>
      <c r="F334">
        <v>0</v>
      </c>
      <c r="G334" t="s">
        <v>42</v>
      </c>
      <c r="H334" t="str">
        <f>VLOOKUP(canais!G334,categorias!$C$2:$F$8,2,FALSE)</f>
        <v>music</v>
      </c>
      <c r="I334" t="str">
        <f>VLOOKUP(canais!G334,categorias!$C$2:$G$8,5,FALSE)</f>
        <v>ObjectId("5ed979f4474ed51eb3dbb26b")</v>
      </c>
      <c r="L334" t="str">
        <f t="shared" si="11"/>
        <v>{"nome": "SEM REZNHA" ,"idYoutube": "UC_hOpnXmq34IAYaMyxG0D9A" ,"idFacebook": "" ,"idVimeo": "" ,"idTwitch": "" ,"status": 0,"categoria": {"nome":"Música", "url": "music", "_id": ObjectId("5ed979f4474ed51eb3dbb26b")}},</v>
      </c>
      <c r="M334" t="s">
        <v>775</v>
      </c>
      <c r="N334" t="str">
        <f t="shared" si="10"/>
        <v>5ed981e2474ed51eb3dbb3d3</v>
      </c>
      <c r="P334" t="s">
        <v>2186</v>
      </c>
      <c r="AK334">
        <v>979</v>
      </c>
    </row>
    <row r="335" spans="1:37" x14ac:dyDescent="0.25">
      <c r="A335" t="s">
        <v>777</v>
      </c>
      <c r="B335" t="s">
        <v>778</v>
      </c>
      <c r="F335">
        <v>0</v>
      </c>
      <c r="G335" t="s">
        <v>42</v>
      </c>
      <c r="H335" t="str">
        <f>VLOOKUP(canais!G335,categorias!$C$2:$F$8,2,FALSE)</f>
        <v>music</v>
      </c>
      <c r="I335" t="str">
        <f>VLOOKUP(canais!G335,categorias!$C$2:$G$8,5,FALSE)</f>
        <v>ObjectId("5ed979f4474ed51eb3dbb26b")</v>
      </c>
      <c r="L335" t="str">
        <f t="shared" si="11"/>
        <v>{"nome": "Pablo" ,"idYoutube": "UCvW6D401uETeZuvMrNfgwdg" ,"idFacebook": "" ,"idVimeo": "" ,"idTwitch": "" ,"status": 0,"categoria": {"nome":"Música", "url": "music", "_id": ObjectId("5ed979f4474ed51eb3dbb26b")}},</v>
      </c>
      <c r="M335" t="s">
        <v>777</v>
      </c>
      <c r="N335" t="str">
        <f t="shared" si="10"/>
        <v>5ed981e2474ed51eb3dbb3d4</v>
      </c>
      <c r="P335" t="s">
        <v>2187</v>
      </c>
      <c r="AK335">
        <v>980</v>
      </c>
    </row>
    <row r="336" spans="1:37" x14ac:dyDescent="0.25">
      <c r="A336" t="s">
        <v>779</v>
      </c>
      <c r="B336" t="s">
        <v>780</v>
      </c>
      <c r="F336">
        <v>0</v>
      </c>
      <c r="G336" t="s">
        <v>42</v>
      </c>
      <c r="H336" t="str">
        <f>VLOOKUP(canais!G336,categorias!$C$2:$F$8,2,FALSE)</f>
        <v>music</v>
      </c>
      <c r="I336" t="str">
        <f>VLOOKUP(canais!G336,categorias!$C$2:$G$8,5,FALSE)</f>
        <v>ObjectId("5ed979f4474ed51eb3dbb26b")</v>
      </c>
      <c r="L336" t="str">
        <f t="shared" si="11"/>
        <v>{"nome": "Caio Medice" ,"idYoutube": "UCcT-b97sDJJJLdphGYTMXzw" ,"idFacebook": "" ,"idVimeo": "" ,"idTwitch": "" ,"status": 0,"categoria": {"nome":"Música", "url": "music", "_id": ObjectId("5ed979f4474ed51eb3dbb26b")}},</v>
      </c>
      <c r="M336" t="s">
        <v>779</v>
      </c>
      <c r="N336" t="str">
        <f t="shared" si="10"/>
        <v>5ed981e2474ed51eb3dbb3d5</v>
      </c>
      <c r="P336" t="s">
        <v>2188</v>
      </c>
      <c r="AK336">
        <v>981</v>
      </c>
    </row>
    <row r="337" spans="1:37" x14ac:dyDescent="0.25">
      <c r="A337" t="s">
        <v>781</v>
      </c>
      <c r="B337" t="s">
        <v>782</v>
      </c>
      <c r="F337">
        <v>0</v>
      </c>
      <c r="G337" t="s">
        <v>42</v>
      </c>
      <c r="H337" t="str">
        <f>VLOOKUP(canais!G337,categorias!$C$2:$F$8,2,FALSE)</f>
        <v>music</v>
      </c>
      <c r="I337" t="str">
        <f>VLOOKUP(canais!G337,categorias!$C$2:$G$8,5,FALSE)</f>
        <v>ObjectId("5ed979f4474ed51eb3dbb26b")</v>
      </c>
      <c r="L337" t="str">
        <f t="shared" si="11"/>
        <v>{"nome": "Igor Ativado" ,"idYoutube": "UCK3a-YLldMs6P7JMttrWLIg" ,"idFacebook": "" ,"idVimeo": "" ,"idTwitch": "" ,"status": 0,"categoria": {"nome":"Música", "url": "music", "_id": ObjectId("5ed979f4474ed51eb3dbb26b")}},</v>
      </c>
      <c r="M337" t="s">
        <v>781</v>
      </c>
      <c r="N337" t="str">
        <f t="shared" si="10"/>
        <v>5ed981e2474ed51eb3dbb3d6</v>
      </c>
      <c r="P337" t="s">
        <v>2189</v>
      </c>
      <c r="AK337">
        <v>982</v>
      </c>
    </row>
    <row r="338" spans="1:37" x14ac:dyDescent="0.25">
      <c r="A338" t="s">
        <v>783</v>
      </c>
      <c r="B338" t="s">
        <v>784</v>
      </c>
      <c r="F338">
        <v>0</v>
      </c>
      <c r="G338" t="s">
        <v>42</v>
      </c>
      <c r="H338" t="str">
        <f>VLOOKUP(canais!G338,categorias!$C$2:$F$8,2,FALSE)</f>
        <v>music</v>
      </c>
      <c r="I338" t="str">
        <f>VLOOKUP(canais!G338,categorias!$C$2:$G$8,5,FALSE)</f>
        <v>ObjectId("5ed979f4474ed51eb3dbb26b")</v>
      </c>
      <c r="L338" t="str">
        <f t="shared" si="11"/>
        <v>{"nome": "Banda LayBack" ,"idYoutube": "UCnWMvKQg9WaMi1eLvSFJCgA" ,"idFacebook": "" ,"idVimeo": "" ,"idTwitch": "" ,"status": 0,"categoria": {"nome":"Música", "url": "music", "_id": ObjectId("5ed979f4474ed51eb3dbb26b")}},</v>
      </c>
      <c r="M338" t="s">
        <v>783</v>
      </c>
      <c r="N338" t="str">
        <f t="shared" si="10"/>
        <v>5ed981e2474ed51eb3dbb3d7</v>
      </c>
      <c r="P338" t="s">
        <v>2190</v>
      </c>
      <c r="AK338">
        <v>983</v>
      </c>
    </row>
    <row r="339" spans="1:37" x14ac:dyDescent="0.25">
      <c r="A339" t="s">
        <v>785</v>
      </c>
      <c r="B339" t="s">
        <v>786</v>
      </c>
      <c r="F339">
        <v>0</v>
      </c>
      <c r="G339" t="s">
        <v>42</v>
      </c>
      <c r="H339" t="str">
        <f>VLOOKUP(canais!G339,categorias!$C$2:$F$8,2,FALSE)</f>
        <v>music</v>
      </c>
      <c r="I339" t="str">
        <f>VLOOKUP(canais!G339,categorias!$C$2:$G$8,5,FALSE)</f>
        <v>ObjectId("5ed979f4474ed51eb3dbb26b")</v>
      </c>
      <c r="L339" t="str">
        <f t="shared" si="11"/>
        <v>{"nome": "Grupo Presença" ,"idYoutube": "UCKTsmTjpzWuCoFcdaJ4GnSA" ,"idFacebook": "" ,"idVimeo": "" ,"idTwitch": "" ,"status": 0,"categoria": {"nome":"Música", "url": "music", "_id": ObjectId("5ed979f4474ed51eb3dbb26b")}},</v>
      </c>
      <c r="M339" t="s">
        <v>785</v>
      </c>
      <c r="N339" t="str">
        <f t="shared" si="10"/>
        <v>5ed981e2474ed51eb3dbb3d8</v>
      </c>
      <c r="P339" t="s">
        <v>2191</v>
      </c>
      <c r="AK339">
        <v>984</v>
      </c>
    </row>
    <row r="340" spans="1:37" x14ac:dyDescent="0.25">
      <c r="A340" t="s">
        <v>787</v>
      </c>
      <c r="B340" t="s">
        <v>788</v>
      </c>
      <c r="F340">
        <v>0</v>
      </c>
      <c r="G340" t="s">
        <v>42</v>
      </c>
      <c r="H340" t="str">
        <f>VLOOKUP(canais!G340,categorias!$C$2:$F$8,2,FALSE)</f>
        <v>music</v>
      </c>
      <c r="I340" t="str">
        <f>VLOOKUP(canais!G340,categorias!$C$2:$G$8,5,FALSE)</f>
        <v>ObjectId("5ed979f4474ed51eb3dbb26b")</v>
      </c>
      <c r="L340" t="str">
        <f t="shared" si="11"/>
        <v>{"nome": "LP Tributo" ,"idYoutube": "UCl3byzifQ9mIcdmtZhygPqQ" ,"idFacebook": "" ,"idVimeo": "" ,"idTwitch": "" ,"status": 0,"categoria": {"nome":"Música", "url": "music", "_id": ObjectId("5ed979f4474ed51eb3dbb26b")}},</v>
      </c>
      <c r="M340" t="s">
        <v>787</v>
      </c>
      <c r="N340" t="str">
        <f t="shared" si="10"/>
        <v>5ed981e2474ed51eb3dbb3d9</v>
      </c>
      <c r="P340" t="s">
        <v>2192</v>
      </c>
      <c r="AK340">
        <v>985</v>
      </c>
    </row>
    <row r="341" spans="1:37" x14ac:dyDescent="0.25">
      <c r="A341" t="s">
        <v>789</v>
      </c>
      <c r="B341" t="s">
        <v>790</v>
      </c>
      <c r="F341">
        <v>0</v>
      </c>
      <c r="G341" t="s">
        <v>42</v>
      </c>
      <c r="H341" t="str">
        <f>VLOOKUP(canais!G341,categorias!$C$2:$F$8,2,FALSE)</f>
        <v>music</v>
      </c>
      <c r="I341" t="str">
        <f>VLOOKUP(canais!G341,categorias!$C$2:$G$8,5,FALSE)</f>
        <v>ObjectId("5ed979f4474ed51eb3dbb26b")</v>
      </c>
      <c r="L341" t="str">
        <f t="shared" si="11"/>
        <v>{"nome": "Melim" ,"idYoutube": "UCvFA2VabfW8wnVJXB3hm1Bg" ,"idFacebook": "" ,"idVimeo": "" ,"idTwitch": "" ,"status": 0,"categoria": {"nome":"Música", "url": "music", "_id": ObjectId("5ed979f4474ed51eb3dbb26b")}},</v>
      </c>
      <c r="M341" t="s">
        <v>789</v>
      </c>
      <c r="N341" t="str">
        <f t="shared" si="10"/>
        <v>5ed981e2474ed51eb3dbb3da</v>
      </c>
      <c r="P341" t="s">
        <v>2193</v>
      </c>
      <c r="AK341">
        <v>986</v>
      </c>
    </row>
    <row r="342" spans="1:37" x14ac:dyDescent="0.25">
      <c r="A342" t="s">
        <v>791</v>
      </c>
      <c r="B342" t="s">
        <v>792</v>
      </c>
      <c r="F342">
        <v>0</v>
      </c>
      <c r="G342" t="s">
        <v>42</v>
      </c>
      <c r="H342" t="str">
        <f>VLOOKUP(canais!G342,categorias!$C$2:$F$8,2,FALSE)</f>
        <v>music</v>
      </c>
      <c r="I342" t="str">
        <f>VLOOKUP(canais!G342,categorias!$C$2:$G$8,5,FALSE)</f>
        <v>ObjectId("5ed979f4474ed51eb3dbb26b")</v>
      </c>
      <c r="L342" t="str">
        <f t="shared" si="11"/>
        <v>{"nome": "Jopin" ,"idYoutube": "UCmrB3JgkO0zpKFV3Hf9_lrw" ,"idFacebook": "" ,"idVimeo": "" ,"idTwitch": "" ,"status": 0,"categoria": {"nome":"Música", "url": "music", "_id": ObjectId("5ed979f4474ed51eb3dbb26b")}},</v>
      </c>
      <c r="M342" t="s">
        <v>791</v>
      </c>
      <c r="N342" t="str">
        <f t="shared" si="10"/>
        <v>5ed981e2474ed51eb3dbb3db</v>
      </c>
      <c r="P342" t="s">
        <v>2194</v>
      </c>
      <c r="AK342">
        <v>987</v>
      </c>
    </row>
    <row r="343" spans="1:37" x14ac:dyDescent="0.25">
      <c r="A343" t="s">
        <v>793</v>
      </c>
      <c r="B343" t="s">
        <v>794</v>
      </c>
      <c r="F343">
        <v>0</v>
      </c>
      <c r="G343" t="s">
        <v>42</v>
      </c>
      <c r="H343" t="str">
        <f>VLOOKUP(canais!G343,categorias!$C$2:$F$8,2,FALSE)</f>
        <v>music</v>
      </c>
      <c r="I343" t="str">
        <f>VLOOKUP(canais!G343,categorias!$C$2:$G$8,5,FALSE)</f>
        <v>ObjectId("5ed979f4474ed51eb3dbb26b")</v>
      </c>
      <c r="L343" t="str">
        <f t="shared" si="11"/>
        <v>{"nome": "Educadora FM" ,"idYoutube": "UCTsoLKsERSF5FMwEdV6euKQ" ,"idFacebook": "" ,"idVimeo": "" ,"idTwitch": "" ,"status": 0,"categoria": {"nome":"Música", "url": "music", "_id": ObjectId("5ed979f4474ed51eb3dbb26b")}},</v>
      </c>
      <c r="M343" t="s">
        <v>793</v>
      </c>
      <c r="N343" t="str">
        <f t="shared" si="10"/>
        <v>5ed981e2474ed51eb3dbb3dc</v>
      </c>
      <c r="P343" t="s">
        <v>2195</v>
      </c>
      <c r="AK343">
        <v>988</v>
      </c>
    </row>
    <row r="344" spans="1:37" x14ac:dyDescent="0.25">
      <c r="A344" t="s">
        <v>795</v>
      </c>
      <c r="B344" t="s">
        <v>796</v>
      </c>
      <c r="F344">
        <v>0</v>
      </c>
      <c r="G344" t="s">
        <v>42</v>
      </c>
      <c r="H344" t="str">
        <f>VLOOKUP(canais!G344,categorias!$C$2:$F$8,2,FALSE)</f>
        <v>music</v>
      </c>
      <c r="I344" t="str">
        <f>VLOOKUP(canais!G344,categorias!$C$2:$G$8,5,FALSE)</f>
        <v>ObjectId("5ed979f4474ed51eb3dbb26b")</v>
      </c>
      <c r="L344" t="str">
        <f t="shared" si="11"/>
        <v>{"nome": "Kohen" ,"idYoutube": "UCYZ4xfqr77WfQ2R2GO25dyQ" ,"idFacebook": "" ,"idVimeo": "" ,"idTwitch": "" ,"status": 0,"categoria": {"nome":"Música", "url": "music", "_id": ObjectId("5ed979f4474ed51eb3dbb26b")}},</v>
      </c>
      <c r="M344" t="s">
        <v>795</v>
      </c>
      <c r="N344" t="str">
        <f t="shared" si="10"/>
        <v>5ed981e2474ed51eb3dbb3dd</v>
      </c>
      <c r="P344" t="s">
        <v>2196</v>
      </c>
      <c r="AK344">
        <v>989</v>
      </c>
    </row>
    <row r="345" spans="1:37" x14ac:dyDescent="0.25">
      <c r="A345" t="s">
        <v>797</v>
      </c>
      <c r="B345" t="s">
        <v>798</v>
      </c>
      <c r="F345">
        <v>0</v>
      </c>
      <c r="G345" t="s">
        <v>42</v>
      </c>
      <c r="H345" t="str">
        <f>VLOOKUP(canais!G345,categorias!$C$2:$F$8,2,FALSE)</f>
        <v>music</v>
      </c>
      <c r="I345" t="str">
        <f>VLOOKUP(canais!G345,categorias!$C$2:$G$8,5,FALSE)</f>
        <v>ObjectId("5ed979f4474ed51eb3dbb26b")</v>
      </c>
      <c r="L345" t="str">
        <f t="shared" si="11"/>
        <v>{"nome": "DOORN Records" ,"idYoutube": "UC_c4pYoEDy2NSkv3-hNvHHA" ,"idFacebook": "" ,"idVimeo": "" ,"idTwitch": "" ,"status": 0,"categoria": {"nome":"Música", "url": "music", "_id": ObjectId("5ed979f4474ed51eb3dbb26b")}},</v>
      </c>
      <c r="M345" t="s">
        <v>797</v>
      </c>
      <c r="N345" t="str">
        <f t="shared" si="10"/>
        <v>5ed981e2474ed51eb3dbb3de</v>
      </c>
      <c r="P345" t="s">
        <v>2197</v>
      </c>
      <c r="AK345">
        <v>990</v>
      </c>
    </row>
    <row r="346" spans="1:37" x14ac:dyDescent="0.25">
      <c r="A346" t="s">
        <v>799</v>
      </c>
      <c r="F346">
        <v>0</v>
      </c>
      <c r="G346" t="s">
        <v>42</v>
      </c>
      <c r="H346" t="str">
        <f>VLOOKUP(canais!G346,categorias!$C$2:$F$8,2,FALSE)</f>
        <v>music</v>
      </c>
      <c r="I346" t="str">
        <f>VLOOKUP(canais!G346,categorias!$C$2:$G$8,5,FALSE)</f>
        <v>ObjectId("5ed979f4474ed51eb3dbb26b")</v>
      </c>
      <c r="L346" t="str">
        <f t="shared" si="11"/>
        <v>{"nome": "Olodum" ,"idYoutube": "" ,"idFacebook": "" ,"idVimeo": "" ,"idTwitch": "" ,"status": 0,"categoria": {"nome":"Música", "url": "music", "_id": ObjectId("5ed979f4474ed51eb3dbb26b")}},</v>
      </c>
      <c r="M346" t="s">
        <v>799</v>
      </c>
      <c r="N346" t="str">
        <f t="shared" si="10"/>
        <v>5ed981e2474ed51eb3dbb3df</v>
      </c>
      <c r="P346" t="s">
        <v>2198</v>
      </c>
      <c r="AK346">
        <v>991</v>
      </c>
    </row>
    <row r="347" spans="1:37" x14ac:dyDescent="0.25">
      <c r="A347" t="s">
        <v>800</v>
      </c>
      <c r="B347" t="s">
        <v>801</v>
      </c>
      <c r="F347">
        <v>0</v>
      </c>
      <c r="G347" t="s">
        <v>42</v>
      </c>
      <c r="H347" t="str">
        <f>VLOOKUP(canais!G347,categorias!$C$2:$F$8,2,FALSE)</f>
        <v>music</v>
      </c>
      <c r="I347" t="str">
        <f>VLOOKUP(canais!G347,categorias!$C$2:$G$8,5,FALSE)</f>
        <v>ObjectId("5ed979f4474ed51eb3dbb26b")</v>
      </c>
      <c r="L347" t="str">
        <f t="shared" si="11"/>
        <v>{"nome": "Companhia do Calypso" ,"idYoutube": "UCE0ZS6UV5kpeZGBle1YbToA" ,"idFacebook": "" ,"idVimeo": "" ,"idTwitch": "" ,"status": 0,"categoria": {"nome":"Música", "url": "music", "_id": ObjectId("5ed979f4474ed51eb3dbb26b")}},</v>
      </c>
      <c r="M347" t="s">
        <v>800</v>
      </c>
      <c r="N347" t="str">
        <f t="shared" si="10"/>
        <v>5ed981e2474ed51eb3dbb3e0</v>
      </c>
      <c r="P347" t="s">
        <v>2199</v>
      </c>
      <c r="AK347">
        <v>992</v>
      </c>
    </row>
    <row r="348" spans="1:37" x14ac:dyDescent="0.25">
      <c r="A348" t="s">
        <v>802</v>
      </c>
      <c r="B348" t="s">
        <v>803</v>
      </c>
      <c r="F348">
        <v>0</v>
      </c>
      <c r="G348" t="s">
        <v>42</v>
      </c>
      <c r="H348" t="str">
        <f>VLOOKUP(canais!G348,categorias!$C$2:$F$8,2,FALSE)</f>
        <v>music</v>
      </c>
      <c r="I348" t="str">
        <f>VLOOKUP(canais!G348,categorias!$C$2:$G$8,5,FALSE)</f>
        <v>ObjectId("5ed979f4474ed51eb3dbb26b")</v>
      </c>
      <c r="L348" t="str">
        <f t="shared" si="11"/>
        <v>{"nome": "Banda Os Brothers" ,"idYoutube": "UCui0RhKcvH7kY2o6Tm5V93Q" ,"idFacebook": "" ,"idVimeo": "" ,"idTwitch": "" ,"status": 0,"categoria": {"nome":"Música", "url": "music", "_id": ObjectId("5ed979f4474ed51eb3dbb26b")}},</v>
      </c>
      <c r="M348" t="s">
        <v>802</v>
      </c>
      <c r="N348" t="str">
        <f t="shared" si="10"/>
        <v>5ed981e2474ed51eb3dbb3e1</v>
      </c>
      <c r="P348" t="s">
        <v>2200</v>
      </c>
      <c r="AK348">
        <v>993</v>
      </c>
    </row>
    <row r="349" spans="1:37" x14ac:dyDescent="0.25">
      <c r="A349" t="s">
        <v>804</v>
      </c>
      <c r="B349" t="s">
        <v>805</v>
      </c>
      <c r="F349">
        <v>0</v>
      </c>
      <c r="G349" t="s">
        <v>42</v>
      </c>
      <c r="H349" t="str">
        <f>VLOOKUP(canais!G349,categorias!$C$2:$F$8,2,FALSE)</f>
        <v>music</v>
      </c>
      <c r="I349" t="str">
        <f>VLOOKUP(canais!G349,categorias!$C$2:$G$8,5,FALSE)</f>
        <v>ObjectId("5ed979f4474ed51eb3dbb26b")</v>
      </c>
      <c r="L349" t="str">
        <f t="shared" si="11"/>
        <v>{"nome": "Nicolas Germano" ,"idYoutube": "UCUfoZwtE_cT4rcWpPGPt0YA" ,"idFacebook": "" ,"idVimeo": "" ,"idTwitch": "" ,"status": 0,"categoria": {"nome":"Música", "url": "music", "_id": ObjectId("5ed979f4474ed51eb3dbb26b")}},</v>
      </c>
      <c r="M349" t="s">
        <v>804</v>
      </c>
      <c r="N349" t="str">
        <f t="shared" si="10"/>
        <v>5ed981e2474ed51eb3dbb3e2</v>
      </c>
      <c r="P349" t="s">
        <v>2201</v>
      </c>
      <c r="AK349">
        <v>994</v>
      </c>
    </row>
    <row r="350" spans="1:37" x14ac:dyDescent="0.25">
      <c r="A350" t="s">
        <v>806</v>
      </c>
      <c r="B350" t="s">
        <v>807</v>
      </c>
      <c r="F350">
        <v>0</v>
      </c>
      <c r="G350" t="s">
        <v>42</v>
      </c>
      <c r="H350" t="str">
        <f>VLOOKUP(canais!G350,categorias!$C$2:$F$8,2,FALSE)</f>
        <v>music</v>
      </c>
      <c r="I350" t="str">
        <f>VLOOKUP(canais!G350,categorias!$C$2:$G$8,5,FALSE)</f>
        <v>ObjectId("5ed979f4474ed51eb3dbb26b")</v>
      </c>
      <c r="L350" t="str">
        <f t="shared" si="11"/>
        <v>{"nome": "Vocal Livre" ,"idYoutube": "UCZrHTCq4cXwwtGBTujhAANA" ,"idFacebook": "" ,"idVimeo": "" ,"idTwitch": "" ,"status": 0,"categoria": {"nome":"Música", "url": "music", "_id": ObjectId("5ed979f4474ed51eb3dbb26b")}},</v>
      </c>
      <c r="M350" t="s">
        <v>806</v>
      </c>
      <c r="N350" t="str">
        <f t="shared" si="10"/>
        <v>5ed981e2474ed51eb3dbb3e3</v>
      </c>
      <c r="P350" t="s">
        <v>2202</v>
      </c>
      <c r="AK350">
        <v>995</v>
      </c>
    </row>
    <row r="351" spans="1:37" x14ac:dyDescent="0.25">
      <c r="A351" t="s">
        <v>808</v>
      </c>
      <c r="B351" t="s">
        <v>809</v>
      </c>
      <c r="F351">
        <v>0</v>
      </c>
      <c r="G351" t="s">
        <v>42</v>
      </c>
      <c r="H351" t="str">
        <f>VLOOKUP(canais!G351,categorias!$C$2:$F$8,2,FALSE)</f>
        <v>music</v>
      </c>
      <c r="I351" t="str">
        <f>VLOOKUP(canais!G351,categorias!$C$2:$G$8,5,FALSE)</f>
        <v>ObjectId("5ed979f4474ed51eb3dbb26b")</v>
      </c>
      <c r="L351" t="str">
        <f t="shared" si="11"/>
        <v>{"nome": "Los Hermanos" ,"idYoutube": "UCEus5FTsxOPruA755QpCsow" ,"idFacebook": "" ,"idVimeo": "" ,"idTwitch": "" ,"status": 0,"categoria": {"nome":"Música", "url": "music", "_id": ObjectId("5ed979f4474ed51eb3dbb26b")}},</v>
      </c>
      <c r="M351" t="s">
        <v>808</v>
      </c>
      <c r="N351" t="str">
        <f t="shared" si="10"/>
        <v>5ed981e2474ed51eb3dbb3e4</v>
      </c>
      <c r="P351" t="s">
        <v>2203</v>
      </c>
      <c r="AK351">
        <v>996</v>
      </c>
    </row>
    <row r="352" spans="1:37" x14ac:dyDescent="0.25">
      <c r="A352" t="s">
        <v>810</v>
      </c>
      <c r="B352" t="s">
        <v>811</v>
      </c>
      <c r="F352">
        <v>0</v>
      </c>
      <c r="G352" t="s">
        <v>42</v>
      </c>
      <c r="H352" t="str">
        <f>VLOOKUP(canais!G352,categorias!$C$2:$F$8,2,FALSE)</f>
        <v>music</v>
      </c>
      <c r="I352" t="str">
        <f>VLOOKUP(canais!G352,categorias!$C$2:$G$8,5,FALSE)</f>
        <v>ObjectId("5ed979f4474ed51eb3dbb26b")</v>
      </c>
      <c r="L352" t="str">
        <f t="shared" si="11"/>
        <v>{"nome": "Kátia Cilene" ,"idYoutube": "UCu6EZIWJNKLZF3zYJ2Cp32Q" ,"idFacebook": "" ,"idVimeo": "" ,"idTwitch": "" ,"status": 0,"categoria": {"nome":"Música", "url": "music", "_id": ObjectId("5ed979f4474ed51eb3dbb26b")}},</v>
      </c>
      <c r="M352" t="s">
        <v>810</v>
      </c>
      <c r="N352" t="str">
        <f t="shared" si="10"/>
        <v>5ed981e2474ed51eb3dbb3e5</v>
      </c>
      <c r="P352" t="s">
        <v>2204</v>
      </c>
      <c r="AK352">
        <v>997</v>
      </c>
    </row>
    <row r="353" spans="1:37" x14ac:dyDescent="0.25">
      <c r="A353" t="s">
        <v>812</v>
      </c>
      <c r="B353" t="s">
        <v>813</v>
      </c>
      <c r="F353">
        <v>0</v>
      </c>
      <c r="G353" t="s">
        <v>42</v>
      </c>
      <c r="H353" t="str">
        <f>VLOOKUP(canais!G353,categorias!$C$2:$F$8,2,FALSE)</f>
        <v>music</v>
      </c>
      <c r="I353" t="str">
        <f>VLOOKUP(canais!G353,categorias!$C$2:$G$8,5,FALSE)</f>
        <v>ObjectId("5ed979f4474ed51eb3dbb26b")</v>
      </c>
      <c r="L353" t="str">
        <f t="shared" si="11"/>
        <v>{"nome": "Mara Pavanelly" ,"idYoutube": "UCr2_pNDv0ao3ihCcGTKvDTQ" ,"idFacebook": "" ,"idVimeo": "" ,"idTwitch": "" ,"status": 0,"categoria": {"nome":"Música", "url": "music", "_id": ObjectId("5ed979f4474ed51eb3dbb26b")}},</v>
      </c>
      <c r="M353" t="s">
        <v>812</v>
      </c>
      <c r="N353" t="str">
        <f t="shared" si="10"/>
        <v>5ed981e2474ed51eb3dbb3e6</v>
      </c>
      <c r="P353" t="s">
        <v>2205</v>
      </c>
      <c r="AK353">
        <v>998</v>
      </c>
    </row>
    <row r="354" spans="1:37" x14ac:dyDescent="0.25">
      <c r="A354" t="s">
        <v>814</v>
      </c>
      <c r="B354" t="s">
        <v>815</v>
      </c>
      <c r="F354">
        <v>0</v>
      </c>
      <c r="G354" t="s">
        <v>42</v>
      </c>
      <c r="H354" t="str">
        <f>VLOOKUP(canais!G354,categorias!$C$2:$F$8,2,FALSE)</f>
        <v>music</v>
      </c>
      <c r="I354" t="str">
        <f>VLOOKUP(canais!G354,categorias!$C$2:$G$8,5,FALSE)</f>
        <v>ObjectId("5ed979f4474ed51eb3dbb26b")</v>
      </c>
      <c r="L354" t="str">
        <f t="shared" si="11"/>
        <v>{"nome": "Bruno Rosa" ,"idYoutube": "UCgENMvw0UY0ba0QQRsSQhrw" ,"idFacebook": "" ,"idVimeo": "" ,"idTwitch": "" ,"status": 0,"categoria": {"nome":"Música", "url": "music", "_id": ObjectId("5ed979f4474ed51eb3dbb26b")}},</v>
      </c>
      <c r="M354" t="s">
        <v>814</v>
      </c>
      <c r="N354" t="str">
        <f t="shared" si="10"/>
        <v>5ed981e2474ed51eb3dbb3e7</v>
      </c>
      <c r="P354" t="s">
        <v>2206</v>
      </c>
      <c r="AK354">
        <v>999</v>
      </c>
    </row>
    <row r="355" spans="1:37" x14ac:dyDescent="0.25">
      <c r="A355" t="s">
        <v>816</v>
      </c>
      <c r="B355" t="s">
        <v>817</v>
      </c>
      <c r="F355">
        <v>0</v>
      </c>
      <c r="G355" t="s">
        <v>42</v>
      </c>
      <c r="H355" t="str">
        <f>VLOOKUP(canais!G355,categorias!$C$2:$F$8,2,FALSE)</f>
        <v>music</v>
      </c>
      <c r="I355" t="str">
        <f>VLOOKUP(canais!G355,categorias!$C$2:$G$8,5,FALSE)</f>
        <v>ObjectId("5ed979f4474ed51eb3dbb26b")</v>
      </c>
      <c r="L355" t="str">
        <f t="shared" si="11"/>
        <v>{"nome": "Paula Fernandes" ,"idYoutube": "UCvnl2_zQCEzGzjRzsityDYQ" ,"idFacebook": "" ,"idVimeo": "" ,"idTwitch": "" ,"status": 0,"categoria": {"nome":"Música", "url": "music", "_id": ObjectId("5ed979f4474ed51eb3dbb26b")}},</v>
      </c>
      <c r="M355" t="s">
        <v>816</v>
      </c>
      <c r="N355" t="str">
        <f t="shared" si="10"/>
        <v>5ed981e2474ed51eb3dbb3e8</v>
      </c>
      <c r="P355" t="s">
        <v>2207</v>
      </c>
      <c r="AK355">
        <v>1000</v>
      </c>
    </row>
    <row r="356" spans="1:37" x14ac:dyDescent="0.25">
      <c r="A356" t="s">
        <v>818</v>
      </c>
      <c r="B356" t="s">
        <v>819</v>
      </c>
      <c r="F356">
        <v>0</v>
      </c>
      <c r="G356" t="s">
        <v>42</v>
      </c>
      <c r="H356" t="str">
        <f>VLOOKUP(canais!G356,categorias!$C$2:$F$8,2,FALSE)</f>
        <v>music</v>
      </c>
      <c r="I356" t="str">
        <f>VLOOKUP(canais!G356,categorias!$C$2:$G$8,5,FALSE)</f>
        <v>ObjectId("5ed979f4474ed51eb3dbb26b")</v>
      </c>
      <c r="L356" t="str">
        <f t="shared" si="11"/>
        <v>{"nome": "Pedro Paulo e Alex" ,"idYoutube": "UCoVw1ho6U3AGidHm-k7vH-w" ,"idFacebook": "" ,"idVimeo": "" ,"idTwitch": "" ,"status": 0,"categoria": {"nome":"Música", "url": "music", "_id": ObjectId("5ed979f4474ed51eb3dbb26b")}},</v>
      </c>
      <c r="M356" t="s">
        <v>818</v>
      </c>
      <c r="N356" t="str">
        <f t="shared" si="10"/>
        <v>5ed981e2474ed51eb3dbb3e9</v>
      </c>
      <c r="P356" t="s">
        <v>2208</v>
      </c>
      <c r="AK356">
        <v>1001</v>
      </c>
    </row>
    <row r="357" spans="1:37" x14ac:dyDescent="0.25">
      <c r="A357" t="s">
        <v>820</v>
      </c>
      <c r="B357" t="s">
        <v>821</v>
      </c>
      <c r="F357">
        <v>0</v>
      </c>
      <c r="G357" t="s">
        <v>42</v>
      </c>
      <c r="H357" t="str">
        <f>VLOOKUP(canais!G357,categorias!$C$2:$F$8,2,FALSE)</f>
        <v>music</v>
      </c>
      <c r="I357" t="str">
        <f>VLOOKUP(canais!G357,categorias!$C$2:$G$8,5,FALSE)</f>
        <v>ObjectId("5ed979f4474ed51eb3dbb26b")</v>
      </c>
      <c r="L357" t="str">
        <f t="shared" si="11"/>
        <v>{"nome": "Sergio Riccardo" ,"idYoutube": "UCovlQyzgA6T3mB6H8vvuDRQ" ,"idFacebook": "" ,"idVimeo": "" ,"idTwitch": "" ,"status": 0,"categoria": {"nome":"Música", "url": "music", "_id": ObjectId("5ed979f4474ed51eb3dbb26b")}},</v>
      </c>
      <c r="M357" t="s">
        <v>820</v>
      </c>
      <c r="N357" t="str">
        <f t="shared" si="10"/>
        <v>5ed981e2474ed51eb3dbb3ea</v>
      </c>
      <c r="P357" t="s">
        <v>2209</v>
      </c>
      <c r="AK357">
        <v>1002</v>
      </c>
    </row>
    <row r="358" spans="1:37" x14ac:dyDescent="0.25">
      <c r="A358" t="s">
        <v>822</v>
      </c>
      <c r="B358" t="s">
        <v>823</v>
      </c>
      <c r="F358">
        <v>0</v>
      </c>
      <c r="G358" t="s">
        <v>42</v>
      </c>
      <c r="H358" t="str">
        <f>VLOOKUP(canais!G358,categorias!$C$2:$F$8,2,FALSE)</f>
        <v>music</v>
      </c>
      <c r="I358" t="str">
        <f>VLOOKUP(canais!G358,categorias!$C$2:$G$8,5,FALSE)</f>
        <v>ObjectId("5ed979f4474ed51eb3dbb26b")</v>
      </c>
      <c r="L358" t="str">
        <f t="shared" si="11"/>
        <v>{"nome": "Ponto de Equilibro" ,"idYoutube": "UCjisL_wayJkxiVGBC0O3-Sw" ,"idFacebook": "" ,"idVimeo": "" ,"idTwitch": "" ,"status": 0,"categoria": {"nome":"Música", "url": "music", "_id": ObjectId("5ed979f4474ed51eb3dbb26b")}},</v>
      </c>
      <c r="M358" t="s">
        <v>822</v>
      </c>
      <c r="N358" t="str">
        <f t="shared" si="10"/>
        <v>5ed981e2474ed51eb3dbb3eb</v>
      </c>
      <c r="P358" t="s">
        <v>2210</v>
      </c>
      <c r="AK358">
        <v>1003</v>
      </c>
    </row>
    <row r="359" spans="1:37" x14ac:dyDescent="0.25">
      <c r="A359" t="s">
        <v>824</v>
      </c>
      <c r="B359" t="s">
        <v>825</v>
      </c>
      <c r="C359" t="s">
        <v>826</v>
      </c>
      <c r="F359">
        <v>0</v>
      </c>
      <c r="G359" t="s">
        <v>42</v>
      </c>
      <c r="H359" t="str">
        <f>VLOOKUP(canais!G359,categorias!$C$2:$F$8,2,FALSE)</f>
        <v>music</v>
      </c>
      <c r="I359" t="str">
        <f>VLOOKUP(canais!G359,categorias!$C$2:$G$8,5,FALSE)</f>
        <v>ObjectId("5ed979f4474ed51eb3dbb26b")</v>
      </c>
      <c r="L359" t="str">
        <f t="shared" si="11"/>
        <v>{"nome": "Raising Cane's" ,"idYoutube": "UCu4MUf6LJA5wl2uUeIxIMbw" ,"idFacebook": "RaisingCanesChickenFingers" ,"idVimeo": "" ,"idTwitch": "" ,"status": 0,"categoria": {"nome":"Música", "url": "music", "_id": ObjectId("5ed979f4474ed51eb3dbb26b")}},</v>
      </c>
      <c r="M359" t="s">
        <v>824</v>
      </c>
      <c r="N359" t="str">
        <f t="shared" si="10"/>
        <v>5ed981e2474ed51eb3dbb3ec</v>
      </c>
      <c r="P359" t="s">
        <v>2211</v>
      </c>
      <c r="AK359">
        <v>1004</v>
      </c>
    </row>
    <row r="360" spans="1:37" x14ac:dyDescent="0.25">
      <c r="A360" t="s">
        <v>827</v>
      </c>
      <c r="B360" t="s">
        <v>828</v>
      </c>
      <c r="F360">
        <v>0</v>
      </c>
      <c r="G360" t="s">
        <v>42</v>
      </c>
      <c r="H360" t="str">
        <f>VLOOKUP(canais!G360,categorias!$C$2:$F$8,2,FALSE)</f>
        <v>music</v>
      </c>
      <c r="I360" t="str">
        <f>VLOOKUP(canais!G360,categorias!$C$2:$G$8,5,FALSE)</f>
        <v>ObjectId("5ed979f4474ed51eb3dbb26b")</v>
      </c>
      <c r="L360" t="str">
        <f t="shared" si="11"/>
        <v>{"nome": "Napalm Records" ,"idYoutube": "UCG7AaCh_CiG6pq_rRDNw72A" ,"idFacebook": "" ,"idVimeo": "" ,"idTwitch": "" ,"status": 0,"categoria": {"nome":"Música", "url": "music", "_id": ObjectId("5ed979f4474ed51eb3dbb26b")}},</v>
      </c>
      <c r="M360" t="s">
        <v>827</v>
      </c>
      <c r="N360" t="str">
        <f t="shared" si="10"/>
        <v>5ed981e2474ed51eb3dbb3ed</v>
      </c>
      <c r="P360" t="s">
        <v>2212</v>
      </c>
      <c r="AK360">
        <v>1005</v>
      </c>
    </row>
    <row r="361" spans="1:37" x14ac:dyDescent="0.25">
      <c r="A361" t="s">
        <v>829</v>
      </c>
      <c r="B361" t="s">
        <v>828</v>
      </c>
      <c r="F361">
        <v>0</v>
      </c>
      <c r="G361" t="s">
        <v>42</v>
      </c>
      <c r="H361" t="str">
        <f>VLOOKUP(canais!G361,categorias!$C$2:$F$8,2,FALSE)</f>
        <v>music</v>
      </c>
      <c r="I361" t="str">
        <f>VLOOKUP(canais!G361,categorias!$C$2:$G$8,5,FALSE)</f>
        <v>ObjectId("5ed979f4474ed51eb3dbb26b")</v>
      </c>
      <c r="L361" t="str">
        <f t="shared" si="11"/>
        <v>{"nome": "Fat Joe" ,"idYoutube": "UCG7AaCh_CiG6pq_rRDNw72A" ,"idFacebook": "" ,"idVimeo": "" ,"idTwitch": "" ,"status": 0,"categoria": {"nome":"Música", "url": "music", "_id": ObjectId("5ed979f4474ed51eb3dbb26b")}},</v>
      </c>
      <c r="M361" t="s">
        <v>829</v>
      </c>
      <c r="N361" t="str">
        <f t="shared" si="10"/>
        <v>5ed981e2474ed51eb3dbb3ee</v>
      </c>
      <c r="P361" t="s">
        <v>2213</v>
      </c>
      <c r="AK361">
        <v>1006</v>
      </c>
    </row>
    <row r="362" spans="1:37" x14ac:dyDescent="0.25">
      <c r="A362" t="s">
        <v>831</v>
      </c>
      <c r="C362" t="s">
        <v>832</v>
      </c>
      <c r="F362">
        <v>0</v>
      </c>
      <c r="G362" t="s">
        <v>42</v>
      </c>
      <c r="H362" t="str">
        <f>VLOOKUP(canais!G362,categorias!$C$2:$F$8,2,FALSE)</f>
        <v>music</v>
      </c>
      <c r="I362" t="str">
        <f>VLOOKUP(canais!G362,categorias!$C$2:$G$8,5,FALSE)</f>
        <v>ObjectId("5ed979f4474ed51eb3dbb26b")</v>
      </c>
      <c r="L362" t="str">
        <f t="shared" si="11"/>
        <v>{"nome": "Festival Dendicasa" ,"idYoutube": "" ,"idFacebook": "dendicasafestival" ,"idVimeo": "" ,"idTwitch": "" ,"status": 0,"categoria": {"nome":"Música", "url": "music", "_id": ObjectId("5ed979f4474ed51eb3dbb26b")}},</v>
      </c>
      <c r="M362" t="s">
        <v>831</v>
      </c>
      <c r="N362" t="str">
        <f t="shared" si="10"/>
        <v>5ed981e2474ed51eb3dbb3ef</v>
      </c>
      <c r="P362" t="s">
        <v>2214</v>
      </c>
      <c r="AK362">
        <v>1007</v>
      </c>
    </row>
    <row r="363" spans="1:37" x14ac:dyDescent="0.25">
      <c r="A363" t="s">
        <v>833</v>
      </c>
      <c r="B363" t="s">
        <v>834</v>
      </c>
      <c r="F363">
        <v>0</v>
      </c>
      <c r="G363" t="s">
        <v>42</v>
      </c>
      <c r="H363" t="str">
        <f>VLOOKUP(canais!G363,categorias!$C$2:$F$8,2,FALSE)</f>
        <v>music</v>
      </c>
      <c r="I363" t="str">
        <f>VLOOKUP(canais!G363,categorias!$C$2:$G$8,5,FALSE)</f>
        <v>ObjectId("5ed979f4474ed51eb3dbb26b")</v>
      </c>
      <c r="L363" t="str">
        <f t="shared" si="11"/>
        <v>{"nome": "Rapper Gregory" ,"idYoutube": "UCM5OqrMtzgxtvxUX8PB08qA" ,"idFacebook": "" ,"idVimeo": "" ,"idTwitch": "" ,"status": 0,"categoria": {"nome":"Música", "url": "music", "_id": ObjectId("5ed979f4474ed51eb3dbb26b")}},</v>
      </c>
      <c r="M363" t="s">
        <v>833</v>
      </c>
      <c r="N363" t="str">
        <f t="shared" si="10"/>
        <v>5ed981e2474ed51eb3dbb3f0</v>
      </c>
      <c r="P363" t="s">
        <v>2215</v>
      </c>
      <c r="AK363">
        <v>1008</v>
      </c>
    </row>
    <row r="364" spans="1:37" x14ac:dyDescent="0.25">
      <c r="A364" t="s">
        <v>835</v>
      </c>
      <c r="B364" t="s">
        <v>836</v>
      </c>
      <c r="F364">
        <v>0</v>
      </c>
      <c r="G364" t="s">
        <v>42</v>
      </c>
      <c r="H364" t="str">
        <f>VLOOKUP(canais!G364,categorias!$C$2:$F$8,2,FALSE)</f>
        <v>music</v>
      </c>
      <c r="I364" t="str">
        <f>VLOOKUP(canais!G364,categorias!$C$2:$G$8,5,FALSE)</f>
        <v>ObjectId("5ed979f4474ed51eb3dbb26b")</v>
      </c>
      <c r="L364" t="str">
        <f t="shared" si="11"/>
        <v>{"nome": "Dj Marlboro" ,"idYoutube": "UCPE4XGBPvfRdtkgDfR97BFQ" ,"idFacebook": "" ,"idVimeo": "" ,"idTwitch": "" ,"status": 0,"categoria": {"nome":"Música", "url": "music", "_id": ObjectId("5ed979f4474ed51eb3dbb26b")}},</v>
      </c>
      <c r="M364" t="s">
        <v>835</v>
      </c>
      <c r="N364" t="str">
        <f t="shared" si="10"/>
        <v>5ed981e2474ed51eb3dbb3f1</v>
      </c>
      <c r="P364" t="s">
        <v>2216</v>
      </c>
      <c r="AK364">
        <v>1009</v>
      </c>
    </row>
    <row r="365" spans="1:37" x14ac:dyDescent="0.25">
      <c r="A365" t="s">
        <v>837</v>
      </c>
      <c r="B365" t="s">
        <v>838</v>
      </c>
      <c r="F365">
        <v>0</v>
      </c>
      <c r="G365" t="s">
        <v>42</v>
      </c>
      <c r="H365" t="str">
        <f>VLOOKUP(canais!G365,categorias!$C$2:$F$8,2,FALSE)</f>
        <v>music</v>
      </c>
      <c r="I365" t="str">
        <f>VLOOKUP(canais!G365,categorias!$C$2:$G$8,5,FALSE)</f>
        <v>ObjectId("5ed979f4474ed51eb3dbb26b")</v>
      </c>
      <c r="L365" t="str">
        <f t="shared" si="11"/>
        <v>{"nome": "Apocalyptica" ,"idYoutube": "UCru9ErWdSgEG8VO8xtBHFuQ" ,"idFacebook": "" ,"idVimeo": "" ,"idTwitch": "" ,"status": 0,"categoria": {"nome":"Música", "url": "music", "_id": ObjectId("5ed979f4474ed51eb3dbb26b")}},</v>
      </c>
      <c r="M365" t="s">
        <v>837</v>
      </c>
      <c r="N365" t="str">
        <f t="shared" si="10"/>
        <v>5ed981e2474ed51eb3dbb3f2</v>
      </c>
      <c r="P365" t="s">
        <v>2217</v>
      </c>
      <c r="AK365">
        <v>1010</v>
      </c>
    </row>
    <row r="366" spans="1:37" x14ac:dyDescent="0.25">
      <c r="A366" t="s">
        <v>839</v>
      </c>
      <c r="B366" t="s">
        <v>840</v>
      </c>
      <c r="F366">
        <v>0</v>
      </c>
      <c r="G366" t="s">
        <v>42</v>
      </c>
      <c r="H366" t="str">
        <f>VLOOKUP(canais!G366,categorias!$C$2:$F$8,2,FALSE)</f>
        <v>music</v>
      </c>
      <c r="I366" t="str">
        <f>VLOOKUP(canais!G366,categorias!$C$2:$G$8,5,FALSE)</f>
        <v>ObjectId("5ed979f4474ed51eb3dbb26b")</v>
      </c>
      <c r="L366" t="str">
        <f t="shared" si="11"/>
        <v>{"nome": "Telecine" ,"idYoutube": "UCo75UnlCEKjxOoNb4jx2LsA" ,"idFacebook": "" ,"idVimeo": "" ,"idTwitch": "" ,"status": 0,"categoria": {"nome":"Música", "url": "music", "_id": ObjectId("5ed979f4474ed51eb3dbb26b")}},</v>
      </c>
      <c r="M366" t="s">
        <v>839</v>
      </c>
      <c r="N366" t="str">
        <f t="shared" si="10"/>
        <v>5ed981e2474ed51eb3dbb3f3</v>
      </c>
      <c r="P366" t="s">
        <v>2218</v>
      </c>
      <c r="AK366">
        <v>1011</v>
      </c>
    </row>
    <row r="367" spans="1:37" x14ac:dyDescent="0.25">
      <c r="A367" t="s">
        <v>841</v>
      </c>
      <c r="B367" t="s">
        <v>842</v>
      </c>
      <c r="F367">
        <v>0</v>
      </c>
      <c r="G367" t="s">
        <v>42</v>
      </c>
      <c r="H367" t="str">
        <f>VLOOKUP(canais!G367,categorias!$C$2:$F$8,2,FALSE)</f>
        <v>music</v>
      </c>
      <c r="I367" t="str">
        <f>VLOOKUP(canais!G367,categorias!$C$2:$G$8,5,FALSE)</f>
        <v>ObjectId("5ed979f4474ed51eb3dbb26b")</v>
      </c>
      <c r="L367" t="str">
        <f t="shared" si="11"/>
        <v>{"nome": "O'Rilley Irish Pub" ,"idYoutube": "UCyF3FEejw8LTHbe5Lcb-d1A" ,"idFacebook": "" ,"idVimeo": "" ,"idTwitch": "" ,"status": 0,"categoria": {"nome":"Música", "url": "music", "_id": ObjectId("5ed979f4474ed51eb3dbb26b")}},</v>
      </c>
      <c r="M367" t="s">
        <v>841</v>
      </c>
      <c r="N367" t="str">
        <f t="shared" si="10"/>
        <v>5ed981e2474ed51eb3dbb3f4</v>
      </c>
      <c r="P367" t="s">
        <v>2219</v>
      </c>
      <c r="AK367">
        <v>1012</v>
      </c>
    </row>
    <row r="368" spans="1:37" x14ac:dyDescent="0.25">
      <c r="A368" t="s">
        <v>843</v>
      </c>
      <c r="B368" t="s">
        <v>844</v>
      </c>
      <c r="F368">
        <v>0</v>
      </c>
      <c r="G368" t="s">
        <v>42</v>
      </c>
      <c r="H368" t="str">
        <f>VLOOKUP(canais!G368,categorias!$C$2:$F$8,2,FALSE)</f>
        <v>music</v>
      </c>
      <c r="I368" t="str">
        <f>VLOOKUP(canais!G368,categorias!$C$2:$G$8,5,FALSE)</f>
        <v>ObjectId("5ed979f4474ed51eb3dbb26b")</v>
      </c>
      <c r="L368" t="str">
        <f t="shared" si="11"/>
        <v>{"nome": "Lobão" ,"idYoutube": "UCv-NWLLs-sKmgCoMwZuJPtw" ,"idFacebook": "" ,"idVimeo": "" ,"idTwitch": "" ,"status": 0,"categoria": {"nome":"Música", "url": "music", "_id": ObjectId("5ed979f4474ed51eb3dbb26b")}},</v>
      </c>
      <c r="M368" t="s">
        <v>843</v>
      </c>
      <c r="N368" t="str">
        <f t="shared" si="10"/>
        <v>5ed981e2474ed51eb3dbb3f5</v>
      </c>
      <c r="P368" t="s">
        <v>2220</v>
      </c>
      <c r="AK368">
        <v>1013</v>
      </c>
    </row>
    <row r="369" spans="1:37" x14ac:dyDescent="0.25">
      <c r="A369" t="s">
        <v>845</v>
      </c>
      <c r="B369" t="s">
        <v>846</v>
      </c>
      <c r="F369">
        <v>0</v>
      </c>
      <c r="G369" t="s">
        <v>42</v>
      </c>
      <c r="H369" t="str">
        <f>VLOOKUP(canais!G369,categorias!$C$2:$F$8,2,FALSE)</f>
        <v>music</v>
      </c>
      <c r="I369" t="str">
        <f>VLOOKUP(canais!G369,categorias!$C$2:$G$8,5,FALSE)</f>
        <v>ObjectId("5ed979f4474ed51eb3dbb26b")</v>
      </c>
      <c r="L369" t="str">
        <f t="shared" si="11"/>
        <v>{"nome": "Edson Duarte" ,"idYoutube": "UCVadkUMivhrwWZI4GlwgYcg" ,"idFacebook": "" ,"idVimeo": "" ,"idTwitch": "" ,"status": 0,"categoria": {"nome":"Música", "url": "music", "_id": ObjectId("5ed979f4474ed51eb3dbb26b")}},</v>
      </c>
      <c r="M369" t="s">
        <v>845</v>
      </c>
      <c r="N369" t="str">
        <f t="shared" si="10"/>
        <v>5ed981e2474ed51eb3dbb3f6</v>
      </c>
      <c r="P369" t="s">
        <v>2221</v>
      </c>
      <c r="AK369">
        <v>1014</v>
      </c>
    </row>
    <row r="370" spans="1:37" x14ac:dyDescent="0.25">
      <c r="A370" t="s">
        <v>847</v>
      </c>
      <c r="B370" t="s">
        <v>848</v>
      </c>
      <c r="F370">
        <v>0</v>
      </c>
      <c r="G370" t="s">
        <v>42</v>
      </c>
      <c r="H370" t="str">
        <f>VLOOKUP(canais!G370,categorias!$C$2:$F$8,2,FALSE)</f>
        <v>music</v>
      </c>
      <c r="I370" t="str">
        <f>VLOOKUP(canais!G370,categorias!$C$2:$G$8,5,FALSE)</f>
        <v>ObjectId("5ed979f4474ed51eb3dbb26b")</v>
      </c>
      <c r="L370" t="str">
        <f t="shared" si="11"/>
        <v>{"nome": "Marcos Lessa" ,"idYoutube": "UCrEDpSBujrQo_LVcntR8PHQ" ,"idFacebook": "" ,"idVimeo": "" ,"idTwitch": "" ,"status": 0,"categoria": {"nome":"Música", "url": "music", "_id": ObjectId("5ed979f4474ed51eb3dbb26b")}},</v>
      </c>
      <c r="M370" t="s">
        <v>847</v>
      </c>
      <c r="N370" t="str">
        <f t="shared" si="10"/>
        <v>5ed981e2474ed51eb3dbb3f7</v>
      </c>
      <c r="P370" t="s">
        <v>2222</v>
      </c>
      <c r="AK370">
        <v>1015</v>
      </c>
    </row>
    <row r="371" spans="1:37" x14ac:dyDescent="0.25">
      <c r="A371" t="s">
        <v>849</v>
      </c>
      <c r="B371" t="s">
        <v>850</v>
      </c>
      <c r="F371">
        <v>0</v>
      </c>
      <c r="G371" t="s">
        <v>42</v>
      </c>
      <c r="H371" t="str">
        <f>VLOOKUP(canais!G371,categorias!$C$2:$F$8,2,FALSE)</f>
        <v>music</v>
      </c>
      <c r="I371" t="str">
        <f>VLOOKUP(canais!G371,categorias!$C$2:$G$8,5,FALSE)</f>
        <v>ObjectId("5ed979f4474ed51eb3dbb26b")</v>
      </c>
      <c r="L371" t="str">
        <f t="shared" si="11"/>
        <v>{"nome": "Seu Roque" ,"idYoutube": "UC7WWcZ4t_gRiJxErhAyOLDg" ,"idFacebook": "" ,"idVimeo": "" ,"idTwitch": "" ,"status": 0,"categoria": {"nome":"Música", "url": "music", "_id": ObjectId("5ed979f4474ed51eb3dbb26b")}},</v>
      </c>
      <c r="M371" t="s">
        <v>849</v>
      </c>
      <c r="N371" t="str">
        <f t="shared" si="10"/>
        <v>5ed981e2474ed51eb3dbb3f8</v>
      </c>
      <c r="P371" t="s">
        <v>2223</v>
      </c>
      <c r="AK371">
        <v>1016</v>
      </c>
    </row>
    <row r="372" spans="1:37" x14ac:dyDescent="0.25">
      <c r="A372" t="s">
        <v>851</v>
      </c>
      <c r="B372" t="s">
        <v>852</v>
      </c>
      <c r="F372">
        <v>0</v>
      </c>
      <c r="G372" t="s">
        <v>42</v>
      </c>
      <c r="H372" t="str">
        <f>VLOOKUP(canais!G372,categorias!$C$2:$F$8,2,FALSE)</f>
        <v>music</v>
      </c>
      <c r="I372" t="str">
        <f>VLOOKUP(canais!G372,categorias!$C$2:$G$8,5,FALSE)</f>
        <v>ObjectId("5ed979f4474ed51eb3dbb26b")</v>
      </c>
      <c r="L372" t="str">
        <f t="shared" si="11"/>
        <v>{"nome": "Luedji Luna" ,"idYoutube": "UCaLmDMn4wJHNjBYfJ7n1TZg" ,"idFacebook": "" ,"idVimeo": "" ,"idTwitch": "" ,"status": 0,"categoria": {"nome":"Música", "url": "music", "_id": ObjectId("5ed979f4474ed51eb3dbb26b")}},</v>
      </c>
      <c r="M372" t="s">
        <v>851</v>
      </c>
      <c r="N372" t="str">
        <f t="shared" si="10"/>
        <v>5ed981e2474ed51eb3dbb3f9</v>
      </c>
      <c r="P372" t="s">
        <v>2224</v>
      </c>
      <c r="AK372">
        <v>1017</v>
      </c>
    </row>
    <row r="373" spans="1:37" x14ac:dyDescent="0.25">
      <c r="A373" t="s">
        <v>853</v>
      </c>
      <c r="B373" t="s">
        <v>854</v>
      </c>
      <c r="F373">
        <v>0</v>
      </c>
      <c r="G373" t="s">
        <v>42</v>
      </c>
      <c r="H373" t="str">
        <f>VLOOKUP(canais!G373,categorias!$C$2:$F$8,2,FALSE)</f>
        <v>music</v>
      </c>
      <c r="I373" t="str">
        <f>VLOOKUP(canais!G373,categorias!$C$2:$G$8,5,FALSE)</f>
        <v>ObjectId("5ed979f4474ed51eb3dbb26b")</v>
      </c>
      <c r="L373" t="str">
        <f t="shared" si="11"/>
        <v>{"nome": "Grupo Vombora" ,"idYoutube": "UCk7Vd2Guk0xMdd5-toT5LOg" ,"idFacebook": "" ,"idVimeo": "" ,"idTwitch": "" ,"status": 0,"categoria": {"nome":"Música", "url": "music", "_id": ObjectId("5ed979f4474ed51eb3dbb26b")}},</v>
      </c>
      <c r="M373" t="s">
        <v>853</v>
      </c>
      <c r="N373" t="str">
        <f t="shared" si="10"/>
        <v>5ed981e2474ed51eb3dbb3fa</v>
      </c>
      <c r="P373" t="s">
        <v>2225</v>
      </c>
      <c r="AK373">
        <v>1018</v>
      </c>
    </row>
    <row r="374" spans="1:37" x14ac:dyDescent="0.25">
      <c r="A374" t="s">
        <v>855</v>
      </c>
      <c r="F374">
        <v>0</v>
      </c>
      <c r="G374" t="s">
        <v>42</v>
      </c>
      <c r="H374" t="str">
        <f>VLOOKUP(canais!G374,categorias!$C$2:$F$8,2,FALSE)</f>
        <v>music</v>
      </c>
      <c r="I374" t="str">
        <f>VLOOKUP(canais!G374,categorias!$C$2:$G$8,5,FALSE)</f>
        <v>ObjectId("5ed979f4474ed51eb3dbb26b")</v>
      </c>
      <c r="L374" t="str">
        <f t="shared" si="11"/>
        <v>{"nome": "Fernando Younis" ,"idYoutube": "" ,"idFacebook": "" ,"idVimeo": "" ,"idTwitch": "" ,"status": 0,"categoria": {"nome":"Música", "url": "music", "_id": ObjectId("5ed979f4474ed51eb3dbb26b")}},</v>
      </c>
      <c r="M374" t="s">
        <v>855</v>
      </c>
      <c r="N374" t="str">
        <f t="shared" si="10"/>
        <v>5ed981e2474ed51eb3dbb3fb</v>
      </c>
      <c r="P374" t="s">
        <v>2226</v>
      </c>
      <c r="AK374">
        <v>1019</v>
      </c>
    </row>
    <row r="375" spans="1:37" x14ac:dyDescent="0.25">
      <c r="A375" t="s">
        <v>856</v>
      </c>
      <c r="B375" t="s">
        <v>857</v>
      </c>
      <c r="F375">
        <v>0</v>
      </c>
      <c r="G375" t="s">
        <v>42</v>
      </c>
      <c r="H375" t="str">
        <f>VLOOKUP(canais!G375,categorias!$C$2:$F$8,2,FALSE)</f>
        <v>music</v>
      </c>
      <c r="I375" t="str">
        <f>VLOOKUP(canais!G375,categorias!$C$2:$G$8,5,FALSE)</f>
        <v>ObjectId("5ed979f4474ed51eb3dbb26b")</v>
      </c>
      <c r="L375" t="str">
        <f t="shared" si="11"/>
        <v>{"nome": "Paulo Ricardo" ,"idYoutube": "UCCSaV-DNp_eqAk8M4qFY4QQ" ,"idFacebook": "" ,"idVimeo": "" ,"idTwitch": "" ,"status": 0,"categoria": {"nome":"Música", "url": "music", "_id": ObjectId("5ed979f4474ed51eb3dbb26b")}},</v>
      </c>
      <c r="M375" t="s">
        <v>856</v>
      </c>
      <c r="N375" t="str">
        <f t="shared" si="10"/>
        <v>5ed981e2474ed51eb3dbb3fc</v>
      </c>
      <c r="P375" t="s">
        <v>2227</v>
      </c>
      <c r="AK375">
        <v>1020</v>
      </c>
    </row>
    <row r="376" spans="1:37" x14ac:dyDescent="0.25">
      <c r="A376" t="s">
        <v>858</v>
      </c>
      <c r="B376" t="s">
        <v>859</v>
      </c>
      <c r="F376">
        <v>0</v>
      </c>
      <c r="G376" t="s">
        <v>42</v>
      </c>
      <c r="H376" t="str">
        <f>VLOOKUP(canais!G376,categorias!$C$2:$F$8,2,FALSE)</f>
        <v>music</v>
      </c>
      <c r="I376" t="str">
        <f>VLOOKUP(canais!G376,categorias!$C$2:$G$8,5,FALSE)</f>
        <v>ObjectId("5ed979f4474ed51eb3dbb26b")</v>
      </c>
      <c r="L376" t="str">
        <f t="shared" si="11"/>
        <v>{"nome": "João Victor e Vinicius" ,"idYoutube": "UC0-2kPj2Dq6wzmJtyDGOmAg" ,"idFacebook": "" ,"idVimeo": "" ,"idTwitch": "" ,"status": 0,"categoria": {"nome":"Música", "url": "music", "_id": ObjectId("5ed979f4474ed51eb3dbb26b")}},</v>
      </c>
      <c r="M376" t="s">
        <v>858</v>
      </c>
      <c r="N376" t="str">
        <f t="shared" si="10"/>
        <v>5ed981e2474ed51eb3dbb3fd</v>
      </c>
      <c r="P376" t="s">
        <v>2228</v>
      </c>
      <c r="AK376">
        <v>1021</v>
      </c>
    </row>
    <row r="377" spans="1:37" x14ac:dyDescent="0.25">
      <c r="A377" t="s">
        <v>860</v>
      </c>
      <c r="B377" t="s">
        <v>861</v>
      </c>
      <c r="F377">
        <v>0</v>
      </c>
      <c r="G377" t="s">
        <v>42</v>
      </c>
      <c r="H377" t="str">
        <f>VLOOKUP(canais!G377,categorias!$C$2:$F$8,2,FALSE)</f>
        <v>music</v>
      </c>
      <c r="I377" t="str">
        <f>VLOOKUP(canais!G377,categorias!$C$2:$G$8,5,FALSE)</f>
        <v>ObjectId("5ed979f4474ed51eb3dbb26b")</v>
      </c>
      <c r="L377" t="str">
        <f t="shared" si="11"/>
        <v>{"nome": "Scracho" ,"idYoutube": "UCcghGwLlQm2JPYRtBFgVkCQ" ,"idFacebook": "" ,"idVimeo": "" ,"idTwitch": "" ,"status": 0,"categoria": {"nome":"Música", "url": "music", "_id": ObjectId("5ed979f4474ed51eb3dbb26b")}},</v>
      </c>
      <c r="M377" t="s">
        <v>860</v>
      </c>
      <c r="N377" t="str">
        <f t="shared" si="10"/>
        <v>5ed981e2474ed51eb3dbb3fe</v>
      </c>
      <c r="P377" t="s">
        <v>2229</v>
      </c>
      <c r="AK377">
        <v>1022</v>
      </c>
    </row>
    <row r="378" spans="1:37" x14ac:dyDescent="0.25">
      <c r="A378" t="s">
        <v>862</v>
      </c>
      <c r="B378" t="s">
        <v>863</v>
      </c>
      <c r="F378">
        <v>0</v>
      </c>
      <c r="G378" t="s">
        <v>42</v>
      </c>
      <c r="H378" t="str">
        <f>VLOOKUP(canais!G378,categorias!$C$2:$F$8,2,FALSE)</f>
        <v>music</v>
      </c>
      <c r="I378" t="str">
        <f>VLOOKUP(canais!G378,categorias!$C$2:$G$8,5,FALSE)</f>
        <v>ObjectId("5ed979f4474ed51eb3dbb26b")</v>
      </c>
      <c r="L378" t="str">
        <f t="shared" si="11"/>
        <v>{"nome": "Black Eyed Peas" ,"idYoutube": "UCBFaOy1_APEXEyA6Gws_Y1g" ,"idFacebook": "" ,"idVimeo": "" ,"idTwitch": "" ,"status": 0,"categoria": {"nome":"Música", "url": "music", "_id": ObjectId("5ed979f4474ed51eb3dbb26b")}},</v>
      </c>
      <c r="M378" t="s">
        <v>862</v>
      </c>
      <c r="N378" t="str">
        <f t="shared" si="10"/>
        <v>5ed981e2474ed51eb3dbb3ff</v>
      </c>
      <c r="P378" t="s">
        <v>2230</v>
      </c>
      <c r="AK378">
        <v>1023</v>
      </c>
    </row>
    <row r="379" spans="1:37" x14ac:dyDescent="0.25">
      <c r="A379" t="s">
        <v>864</v>
      </c>
      <c r="B379" t="s">
        <v>865</v>
      </c>
      <c r="F379">
        <v>0</v>
      </c>
      <c r="G379" t="s">
        <v>42</v>
      </c>
      <c r="H379" t="str">
        <f>VLOOKUP(canais!G379,categorias!$C$2:$F$8,2,FALSE)</f>
        <v>music</v>
      </c>
      <c r="I379" t="str">
        <f>VLOOKUP(canais!G379,categorias!$C$2:$G$8,5,FALSE)</f>
        <v>ObjectId("5ed979f4474ed51eb3dbb26b")</v>
      </c>
      <c r="L379" t="str">
        <f t="shared" si="11"/>
        <v>{"nome": "Coisa Nossa" ,"idYoutube": "UCbtlMIfdRVxPXZ1nI8NBN2A" ,"idFacebook": "" ,"idVimeo": "" ,"idTwitch": "" ,"status": 0,"categoria": {"nome":"Música", "url": "music", "_id": ObjectId("5ed979f4474ed51eb3dbb26b")}},</v>
      </c>
      <c r="M379" t="s">
        <v>864</v>
      </c>
      <c r="N379" t="str">
        <f t="shared" si="10"/>
        <v>5ed981e2474ed51eb3dbb400</v>
      </c>
      <c r="P379" t="s">
        <v>2231</v>
      </c>
      <c r="AK379">
        <v>1024</v>
      </c>
    </row>
    <row r="380" spans="1:37" x14ac:dyDescent="0.25">
      <c r="A380" t="s">
        <v>866</v>
      </c>
      <c r="B380" t="s">
        <v>867</v>
      </c>
      <c r="F380">
        <v>0</v>
      </c>
      <c r="G380" t="s">
        <v>42</v>
      </c>
      <c r="H380" t="str">
        <f>VLOOKUP(canais!G380,categorias!$C$2:$F$8,2,FALSE)</f>
        <v>music</v>
      </c>
      <c r="I380" t="str">
        <f>VLOOKUP(canais!G380,categorias!$C$2:$G$8,5,FALSE)</f>
        <v>ObjectId("5ed979f4474ed51eb3dbb26b")</v>
      </c>
      <c r="L380" t="str">
        <f t="shared" si="11"/>
        <v>{"nome": "Adriano Pagani" ,"idYoutube": "UCZE0UL9BtkJFwsKX5nz0YEg" ,"idFacebook": "" ,"idVimeo": "" ,"idTwitch": "" ,"status": 0,"categoria": {"nome":"Música", "url": "music", "_id": ObjectId("5ed979f4474ed51eb3dbb26b")}},</v>
      </c>
      <c r="M380" t="s">
        <v>866</v>
      </c>
      <c r="N380" t="str">
        <f t="shared" si="10"/>
        <v>5ed981e2474ed51eb3dbb401</v>
      </c>
      <c r="P380" t="s">
        <v>2232</v>
      </c>
      <c r="AK380">
        <v>1025</v>
      </c>
    </row>
    <row r="381" spans="1:37" x14ac:dyDescent="0.25">
      <c r="A381" t="s">
        <v>868</v>
      </c>
      <c r="B381" t="s">
        <v>869</v>
      </c>
      <c r="F381">
        <v>0</v>
      </c>
      <c r="G381" t="s">
        <v>42</v>
      </c>
      <c r="H381" t="str">
        <f>VLOOKUP(canais!G381,categorias!$C$2:$F$8,2,FALSE)</f>
        <v>music</v>
      </c>
      <c r="I381" t="str">
        <f>VLOOKUP(canais!G381,categorias!$C$2:$G$8,5,FALSE)</f>
        <v>ObjectId("5ed979f4474ed51eb3dbb26b")</v>
      </c>
      <c r="L381" t="str">
        <f t="shared" si="11"/>
        <v>{"nome": "Beat Port" ,"idYoutube": "UCyEMqKQPGdj8wKVKt2-agbQ" ,"idFacebook": "" ,"idVimeo": "" ,"idTwitch": "" ,"status": 0,"categoria": {"nome":"Música", "url": "music", "_id": ObjectId("5ed979f4474ed51eb3dbb26b")}},</v>
      </c>
      <c r="M381" t="s">
        <v>868</v>
      </c>
      <c r="N381" t="str">
        <f t="shared" si="10"/>
        <v>5ed981e2474ed51eb3dbb402</v>
      </c>
      <c r="P381" t="s">
        <v>2233</v>
      </c>
      <c r="AK381">
        <v>1026</v>
      </c>
    </row>
    <row r="382" spans="1:37" x14ac:dyDescent="0.25">
      <c r="A382" t="s">
        <v>870</v>
      </c>
      <c r="B382" t="s">
        <v>871</v>
      </c>
      <c r="F382">
        <v>0</v>
      </c>
      <c r="G382" t="s">
        <v>42</v>
      </c>
      <c r="H382" t="str">
        <f>VLOOKUP(canais!G382,categorias!$C$2:$F$8,2,FALSE)</f>
        <v>music</v>
      </c>
      <c r="I382" t="str">
        <f>VLOOKUP(canais!G382,categorias!$C$2:$G$8,5,FALSE)</f>
        <v>ObjectId("5ed979f4474ed51eb3dbb26b")</v>
      </c>
      <c r="L382" t="str">
        <f t="shared" si="11"/>
        <v>{"nome": "Rainbow Kitten Surprise" ,"idYoutube": "UCCR9_AHrNjiwg2Py81fU02w" ,"idFacebook": "" ,"idVimeo": "" ,"idTwitch": "" ,"status": 0,"categoria": {"nome":"Música", "url": "music", "_id": ObjectId("5ed979f4474ed51eb3dbb26b")}},</v>
      </c>
      <c r="M382" t="s">
        <v>870</v>
      </c>
      <c r="N382" t="str">
        <f t="shared" si="10"/>
        <v>5ed981e2474ed51eb3dbb403</v>
      </c>
      <c r="P382" t="s">
        <v>2234</v>
      </c>
      <c r="AK382">
        <v>1027</v>
      </c>
    </row>
    <row r="383" spans="1:37" x14ac:dyDescent="0.25">
      <c r="A383" t="s">
        <v>872</v>
      </c>
      <c r="B383" t="s">
        <v>873</v>
      </c>
      <c r="F383">
        <v>0</v>
      </c>
      <c r="G383" t="s">
        <v>42</v>
      </c>
      <c r="H383" t="str">
        <f>VLOOKUP(canais!G383,categorias!$C$2:$F$8,2,FALSE)</f>
        <v>music</v>
      </c>
      <c r="I383" t="str">
        <f>VLOOKUP(canais!G383,categorias!$C$2:$G$8,5,FALSE)</f>
        <v>ObjectId("5ed979f4474ed51eb3dbb26b")</v>
      </c>
      <c r="L383" t="str">
        <f t="shared" si="11"/>
        <v>{"nome": "The Killers" ,"idYoutube": "UCkhyoTaWKuB-Rdbb6Z3Z5DA" ,"idFacebook": "" ,"idVimeo": "" ,"idTwitch": "" ,"status": 0,"categoria": {"nome":"Música", "url": "music", "_id": ObjectId("5ed979f4474ed51eb3dbb26b")}},</v>
      </c>
      <c r="M383" t="s">
        <v>872</v>
      </c>
      <c r="N383" t="str">
        <f t="shared" si="10"/>
        <v>5ed981e2474ed51eb3dbb404</v>
      </c>
      <c r="P383" t="s">
        <v>2235</v>
      </c>
      <c r="AK383">
        <v>1028</v>
      </c>
    </row>
    <row r="384" spans="1:37" x14ac:dyDescent="0.25">
      <c r="A384" t="s">
        <v>874</v>
      </c>
      <c r="B384" t="s">
        <v>875</v>
      </c>
      <c r="F384">
        <v>0</v>
      </c>
      <c r="G384" t="s">
        <v>42</v>
      </c>
      <c r="H384" t="str">
        <f>VLOOKUP(canais!G384,categorias!$C$2:$F$8,2,FALSE)</f>
        <v>music</v>
      </c>
      <c r="I384" t="str">
        <f>VLOOKUP(canais!G384,categorias!$C$2:$G$8,5,FALSE)</f>
        <v>ObjectId("5ed979f4474ed51eb3dbb26b")</v>
      </c>
      <c r="L384" t="str">
        <f t="shared" si="11"/>
        <v>{"nome": "Davi e Fernando" ,"idYoutube": "UCP-uA4q6UbfqDzJP9G6QxPg" ,"idFacebook": "" ,"idVimeo": "" ,"idTwitch": "" ,"status": 0,"categoria": {"nome":"Música", "url": "music", "_id": ObjectId("5ed979f4474ed51eb3dbb26b")}},</v>
      </c>
      <c r="M384" t="s">
        <v>874</v>
      </c>
      <c r="N384" t="str">
        <f t="shared" si="10"/>
        <v>5ed981e2474ed51eb3dbb405</v>
      </c>
      <c r="P384" t="s">
        <v>2236</v>
      </c>
      <c r="AK384">
        <v>1029</v>
      </c>
    </row>
    <row r="385" spans="1:37" x14ac:dyDescent="0.25">
      <c r="A385" t="s">
        <v>876</v>
      </c>
      <c r="B385" t="s">
        <v>877</v>
      </c>
      <c r="F385">
        <v>0</v>
      </c>
      <c r="G385" t="s">
        <v>42</v>
      </c>
      <c r="H385" t="str">
        <f>VLOOKUP(canais!G385,categorias!$C$2:$F$8,2,FALSE)</f>
        <v>music</v>
      </c>
      <c r="I385" t="str">
        <f>VLOOKUP(canais!G385,categorias!$C$2:$G$8,5,FALSE)</f>
        <v>ObjectId("5ed979f4474ed51eb3dbb26b")</v>
      </c>
      <c r="L385" t="str">
        <f t="shared" si="11"/>
        <v>{"nome": "Reezer" ,"idYoutube": "UCpYMptIvEf6kXu6UxdsDpgw" ,"idFacebook": "" ,"idVimeo": "" ,"idTwitch": "" ,"status": 0,"categoria": {"nome":"Música", "url": "music", "_id": ObjectId("5ed979f4474ed51eb3dbb26b")}},</v>
      </c>
      <c r="M385" t="s">
        <v>876</v>
      </c>
      <c r="N385" t="str">
        <f t="shared" si="10"/>
        <v>5ed981e2474ed51eb3dbb406</v>
      </c>
      <c r="P385" t="s">
        <v>2237</v>
      </c>
      <c r="AK385">
        <v>1030</v>
      </c>
    </row>
    <row r="386" spans="1:37" x14ac:dyDescent="0.25">
      <c r="A386" t="s">
        <v>878</v>
      </c>
      <c r="B386" t="s">
        <v>879</v>
      </c>
      <c r="F386">
        <v>0</v>
      </c>
      <c r="G386" t="s">
        <v>42</v>
      </c>
      <c r="H386" t="str">
        <f>VLOOKUP(canais!G386,categorias!$C$2:$F$8,2,FALSE)</f>
        <v>music</v>
      </c>
      <c r="I386" t="str">
        <f>VLOOKUP(canais!G386,categorias!$C$2:$G$8,5,FALSE)</f>
        <v>ObjectId("5ed979f4474ed51eb3dbb26b")</v>
      </c>
      <c r="L386" t="str">
        <f t="shared" si="11"/>
        <v>{"nome": "Cat Dealers" ,"idYoutube": "UChbV7GOWui74FJoHLCLwVSw" ,"idFacebook": "" ,"idVimeo": "" ,"idTwitch": "" ,"status": 0,"categoria": {"nome":"Música", "url": "music", "_id": ObjectId("5ed979f4474ed51eb3dbb26b")}},</v>
      </c>
      <c r="M386" t="s">
        <v>878</v>
      </c>
      <c r="N386" t="str">
        <f t="shared" ref="N386:N449" si="12">LOWER(CONCATENATE($N$1,DEC2HEX(AK386)))</f>
        <v>5ed981e2474ed51eb3dbb407</v>
      </c>
      <c r="P386" t="s">
        <v>2238</v>
      </c>
      <c r="AK386">
        <v>1031</v>
      </c>
    </row>
    <row r="387" spans="1:37" x14ac:dyDescent="0.25">
      <c r="A387" t="s">
        <v>880</v>
      </c>
      <c r="B387" t="s">
        <v>881</v>
      </c>
      <c r="F387">
        <v>0</v>
      </c>
      <c r="G387" t="s">
        <v>42</v>
      </c>
      <c r="H387" t="str">
        <f>VLOOKUP(canais!G387,categorias!$C$2:$F$8,2,FALSE)</f>
        <v>music</v>
      </c>
      <c r="I387" t="str">
        <f>VLOOKUP(canais!G387,categorias!$C$2:$G$8,5,FALSE)</f>
        <v>ObjectId("5ed979f4474ed51eb3dbb26b")</v>
      </c>
      <c r="L387" t="str">
        <f t="shared" ref="L387:L450" si="13">$A$1&amp;A387&amp;$B$1&amp;B387&amp;$C$1&amp;C387&amp;$D$1&amp;D387&amp;$E$1&amp;E387&amp;$F$1&amp;F387&amp;$G$1&amp;G387&amp;$H$1&amp;H387&amp;$I$1&amp;I387&amp;$J$1</f>
        <v>{"nome": "Romeo Blanco" ,"idYoutube": "UCxMAdKZiwNV_Do9J_fMJ6pg" ,"idFacebook": "" ,"idVimeo": "" ,"idTwitch": "" ,"status": 0,"categoria": {"nome":"Música", "url": "music", "_id": ObjectId("5ed979f4474ed51eb3dbb26b")}},</v>
      </c>
      <c r="M387" t="s">
        <v>880</v>
      </c>
      <c r="N387" t="str">
        <f t="shared" si="12"/>
        <v>5ed981e2474ed51eb3dbb408</v>
      </c>
      <c r="P387" t="s">
        <v>2239</v>
      </c>
      <c r="AK387">
        <v>1032</v>
      </c>
    </row>
    <row r="388" spans="1:37" x14ac:dyDescent="0.25">
      <c r="A388" t="s">
        <v>882</v>
      </c>
      <c r="B388" t="s">
        <v>883</v>
      </c>
      <c r="F388">
        <v>0</v>
      </c>
      <c r="G388" t="s">
        <v>42</v>
      </c>
      <c r="H388" t="str">
        <f>VLOOKUP(canais!G388,categorias!$C$2:$F$8,2,FALSE)</f>
        <v>music</v>
      </c>
      <c r="I388" t="str">
        <f>VLOOKUP(canais!G388,categorias!$C$2:$G$8,5,FALSE)</f>
        <v>ObjectId("5ed979f4474ed51eb3dbb26b")</v>
      </c>
      <c r="L388" t="str">
        <f t="shared" si="13"/>
        <v>{"nome": "Festival Ajudar para Comemorar" ,"idYoutube": "UCgl7rNDz7KXMpqeAvKZWOJQ" ,"idFacebook": "" ,"idVimeo": "" ,"idTwitch": "" ,"status": 0,"categoria": {"nome":"Música", "url": "music", "_id": ObjectId("5ed979f4474ed51eb3dbb26b")}},</v>
      </c>
      <c r="M388" t="s">
        <v>882</v>
      </c>
      <c r="N388" t="str">
        <f t="shared" si="12"/>
        <v>5ed981e2474ed51eb3dbb409</v>
      </c>
      <c r="P388" t="s">
        <v>2240</v>
      </c>
      <c r="AK388">
        <v>1033</v>
      </c>
    </row>
    <row r="389" spans="1:37" x14ac:dyDescent="0.25">
      <c r="A389" t="s">
        <v>884</v>
      </c>
      <c r="B389" t="s">
        <v>885</v>
      </c>
      <c r="F389">
        <v>0</v>
      </c>
      <c r="G389" t="s">
        <v>42</v>
      </c>
      <c r="H389" t="str">
        <f>VLOOKUP(canais!G389,categorias!$C$2:$F$8,2,FALSE)</f>
        <v>music</v>
      </c>
      <c r="I389" t="str">
        <f>VLOOKUP(canais!G389,categorias!$C$2:$G$8,5,FALSE)</f>
        <v>ObjectId("5ed979f4474ed51eb3dbb26b")</v>
      </c>
      <c r="L389" t="str">
        <f t="shared" si="13"/>
        <v>{"nome": "Coca Cola" ,"idYoutube": "UCosXctaTYxN4YPIvI5Fpcrw" ,"idFacebook": "" ,"idVimeo": "" ,"idTwitch": "" ,"status": 0,"categoria": {"nome":"Música", "url": "music", "_id": ObjectId("5ed979f4474ed51eb3dbb26b")}},</v>
      </c>
      <c r="M389" t="s">
        <v>884</v>
      </c>
      <c r="N389" t="str">
        <f t="shared" si="12"/>
        <v>5ed981e2474ed51eb3dbb40a</v>
      </c>
      <c r="P389" t="s">
        <v>2241</v>
      </c>
      <c r="AK389">
        <v>1034</v>
      </c>
    </row>
    <row r="390" spans="1:37" x14ac:dyDescent="0.25">
      <c r="A390" t="s">
        <v>886</v>
      </c>
      <c r="B390" t="s">
        <v>887</v>
      </c>
      <c r="F390">
        <v>0</v>
      </c>
      <c r="G390" t="s">
        <v>42</v>
      </c>
      <c r="H390" t="str">
        <f>VLOOKUP(canais!G390,categorias!$C$2:$F$8,2,FALSE)</f>
        <v>music</v>
      </c>
      <c r="I390" t="str">
        <f>VLOOKUP(canais!G390,categorias!$C$2:$G$8,5,FALSE)</f>
        <v>ObjectId("5ed979f4474ed51eb3dbb26b")</v>
      </c>
      <c r="L390" t="str">
        <f t="shared" si="13"/>
        <v>{"nome": "Roadie Crew" ,"idYoutube": "UCmwQieW6ej4faLzz1lDJk4g" ,"idFacebook": "" ,"idVimeo": "" ,"idTwitch": "" ,"status": 0,"categoria": {"nome":"Música", "url": "music", "_id": ObjectId("5ed979f4474ed51eb3dbb26b")}},</v>
      </c>
      <c r="M390" t="s">
        <v>886</v>
      </c>
      <c r="N390" t="str">
        <f t="shared" si="12"/>
        <v>5ed981e2474ed51eb3dbb40b</v>
      </c>
      <c r="P390" t="s">
        <v>2242</v>
      </c>
      <c r="AK390">
        <v>1035</v>
      </c>
    </row>
    <row r="391" spans="1:37" x14ac:dyDescent="0.25">
      <c r="A391" t="s">
        <v>888</v>
      </c>
      <c r="B391" t="s">
        <v>889</v>
      </c>
      <c r="F391">
        <v>0</v>
      </c>
      <c r="G391" t="s">
        <v>42</v>
      </c>
      <c r="H391" t="str">
        <f>VLOOKUP(canais!G391,categorias!$C$2:$F$8,2,FALSE)</f>
        <v>music</v>
      </c>
      <c r="I391" t="str">
        <f>VLOOKUP(canais!G391,categorias!$C$2:$G$8,5,FALSE)</f>
        <v>ObjectId("5ed979f4474ed51eb3dbb26b")</v>
      </c>
      <c r="L391" t="str">
        <f t="shared" si="13"/>
        <v>{"nome": "Sunburn Festival" ,"idYoutube": "UCqD7C-bA_Kzm3SMn7P-92-A" ,"idFacebook": "" ,"idVimeo": "" ,"idTwitch": "" ,"status": 0,"categoria": {"nome":"Música", "url": "music", "_id": ObjectId("5ed979f4474ed51eb3dbb26b")}},</v>
      </c>
      <c r="M391" t="s">
        <v>888</v>
      </c>
      <c r="N391" t="str">
        <f t="shared" si="12"/>
        <v>5ed981e2474ed51eb3dbb40c</v>
      </c>
      <c r="P391" t="s">
        <v>2243</v>
      </c>
      <c r="AK391">
        <v>1036</v>
      </c>
    </row>
    <row r="392" spans="1:37" x14ac:dyDescent="0.25">
      <c r="A392" t="s">
        <v>890</v>
      </c>
      <c r="B392" t="s">
        <v>891</v>
      </c>
      <c r="F392">
        <v>0</v>
      </c>
      <c r="G392" t="s">
        <v>42</v>
      </c>
      <c r="H392" t="str">
        <f>VLOOKUP(canais!G392,categorias!$C$2:$F$8,2,FALSE)</f>
        <v>music</v>
      </c>
      <c r="I392" t="str">
        <f>VLOOKUP(canais!G392,categorias!$C$2:$G$8,5,FALSE)</f>
        <v>ObjectId("5ed979f4474ed51eb3dbb26b")</v>
      </c>
      <c r="L392" t="str">
        <f t="shared" si="13"/>
        <v>{"nome": "Ramon Schnayder" ,"idYoutube": "UCLFrcsAy-sepDAlMoiz-Ykw" ,"idFacebook": "" ,"idVimeo": "" ,"idTwitch": "" ,"status": 0,"categoria": {"nome":"Música", "url": "music", "_id": ObjectId("5ed979f4474ed51eb3dbb26b")}},</v>
      </c>
      <c r="M392" t="s">
        <v>890</v>
      </c>
      <c r="N392" t="str">
        <f t="shared" si="12"/>
        <v>5ed981e2474ed51eb3dbb40d</v>
      </c>
      <c r="P392" t="s">
        <v>2244</v>
      </c>
      <c r="AK392">
        <v>1037</v>
      </c>
    </row>
    <row r="393" spans="1:37" x14ac:dyDescent="0.25">
      <c r="A393" t="s">
        <v>892</v>
      </c>
      <c r="B393" t="s">
        <v>893</v>
      </c>
      <c r="F393">
        <v>0</v>
      </c>
      <c r="G393" t="s">
        <v>42</v>
      </c>
      <c r="H393" t="str">
        <f>VLOOKUP(canais!G393,categorias!$C$2:$F$8,2,FALSE)</f>
        <v>music</v>
      </c>
      <c r="I393" t="str">
        <f>VLOOKUP(canais!G393,categorias!$C$2:$G$8,5,FALSE)</f>
        <v>ObjectId("5ed979f4474ed51eb3dbb26b")</v>
      </c>
      <c r="L393" t="str">
        <f t="shared" si="13"/>
        <v>{"nome": "Gabriela Carvalho" ,"idYoutube": "UCN35duZu5g7aUNMcnV8N7sA" ,"idFacebook": "" ,"idVimeo": "" ,"idTwitch": "" ,"status": 0,"categoria": {"nome":"Música", "url": "music", "_id": ObjectId("5ed979f4474ed51eb3dbb26b")}},</v>
      </c>
      <c r="M393" t="s">
        <v>892</v>
      </c>
      <c r="N393" t="str">
        <f t="shared" si="12"/>
        <v>5ed981e2474ed51eb3dbb40e</v>
      </c>
      <c r="P393" t="s">
        <v>2245</v>
      </c>
      <c r="AK393">
        <v>1038</v>
      </c>
    </row>
    <row r="394" spans="1:37" x14ac:dyDescent="0.25">
      <c r="A394" t="s">
        <v>894</v>
      </c>
      <c r="B394" t="s">
        <v>895</v>
      </c>
      <c r="F394">
        <v>0</v>
      </c>
      <c r="G394" t="s">
        <v>42</v>
      </c>
      <c r="H394" t="str">
        <f>VLOOKUP(canais!G394,categorias!$C$2:$F$8,2,FALSE)</f>
        <v>music</v>
      </c>
      <c r="I394" t="str">
        <f>VLOOKUP(canais!G394,categorias!$C$2:$G$8,5,FALSE)</f>
        <v>ObjectId("5ed979f4474ed51eb3dbb26b")</v>
      </c>
      <c r="L394" t="str">
        <f t="shared" si="13"/>
        <v>{"nome": "Zé Cantor" ,"idYoutube": "UC2udUpIcyNDYd8UEn5TcJsg" ,"idFacebook": "" ,"idVimeo": "" ,"idTwitch": "" ,"status": 0,"categoria": {"nome":"Música", "url": "music", "_id": ObjectId("5ed979f4474ed51eb3dbb26b")}},</v>
      </c>
      <c r="M394" t="s">
        <v>894</v>
      </c>
      <c r="N394" t="str">
        <f t="shared" si="12"/>
        <v>5ed981e2474ed51eb3dbb40f</v>
      </c>
      <c r="P394" t="s">
        <v>2246</v>
      </c>
      <c r="AK394">
        <v>1039</v>
      </c>
    </row>
    <row r="395" spans="1:37" x14ac:dyDescent="0.25">
      <c r="A395" t="s">
        <v>896</v>
      </c>
      <c r="B395" t="s">
        <v>897</v>
      </c>
      <c r="F395">
        <v>0</v>
      </c>
      <c r="G395" t="s">
        <v>42</v>
      </c>
      <c r="H395" t="str">
        <f>VLOOKUP(canais!G395,categorias!$C$2:$F$8,2,FALSE)</f>
        <v>music</v>
      </c>
      <c r="I395" t="str">
        <f>VLOOKUP(canais!G395,categorias!$C$2:$G$8,5,FALSE)</f>
        <v>ObjectId("5ed979f4474ed51eb3dbb26b")</v>
      </c>
      <c r="L395" t="str">
        <f t="shared" si="13"/>
        <v>{"nome": "Grupo Pixote" ,"idYoutube": "UC9nrzWIabr3QFpEPi2HQzzA" ,"idFacebook": "" ,"idVimeo": "" ,"idTwitch": "" ,"status": 0,"categoria": {"nome":"Música", "url": "music", "_id": ObjectId("5ed979f4474ed51eb3dbb26b")}},</v>
      </c>
      <c r="M395" t="s">
        <v>896</v>
      </c>
      <c r="N395" t="str">
        <f t="shared" si="12"/>
        <v>5ed981e2474ed51eb3dbb410</v>
      </c>
      <c r="P395" t="s">
        <v>2247</v>
      </c>
      <c r="AK395">
        <v>1040</v>
      </c>
    </row>
    <row r="396" spans="1:37" x14ac:dyDescent="0.25">
      <c r="A396" t="s">
        <v>898</v>
      </c>
      <c r="B396" t="s">
        <v>899</v>
      </c>
      <c r="F396">
        <v>0</v>
      </c>
      <c r="G396" t="s">
        <v>42</v>
      </c>
      <c r="H396" t="str">
        <f>VLOOKUP(canais!G396,categorias!$C$2:$F$8,2,FALSE)</f>
        <v>music</v>
      </c>
      <c r="I396" t="str">
        <f>VLOOKUP(canais!G396,categorias!$C$2:$G$8,5,FALSE)</f>
        <v>ObjectId("5ed979f4474ed51eb3dbb26b")</v>
      </c>
      <c r="L396" t="str">
        <f t="shared" si="13"/>
        <v>{"nome": "Sâmya Maia" ,"idYoutube": "UCmCOoNLsYoQnHJHTa_Yv_lA" ,"idFacebook": "" ,"idVimeo": "" ,"idTwitch": "" ,"status": 0,"categoria": {"nome":"Música", "url": "music", "_id": ObjectId("5ed979f4474ed51eb3dbb26b")}},</v>
      </c>
      <c r="M396" t="s">
        <v>898</v>
      </c>
      <c r="N396" t="str">
        <f t="shared" si="12"/>
        <v>5ed981e2474ed51eb3dbb411</v>
      </c>
      <c r="P396" t="s">
        <v>2248</v>
      </c>
      <c r="AK396">
        <v>1041</v>
      </c>
    </row>
    <row r="397" spans="1:37" x14ac:dyDescent="0.25">
      <c r="A397" t="s">
        <v>900</v>
      </c>
      <c r="B397" t="s">
        <v>901</v>
      </c>
      <c r="F397">
        <v>0</v>
      </c>
      <c r="G397" t="s">
        <v>42</v>
      </c>
      <c r="H397" t="str">
        <f>VLOOKUP(canais!G397,categorias!$C$2:$F$8,2,FALSE)</f>
        <v>music</v>
      </c>
      <c r="I397" t="str">
        <f>VLOOKUP(canais!G397,categorias!$C$2:$G$8,5,FALSE)</f>
        <v>ObjectId("5ed979f4474ed51eb3dbb26b")</v>
      </c>
      <c r="L397" t="str">
        <f t="shared" si="13"/>
        <v>{"nome": "Olivia Ferreira" ,"idYoutube": "UCc9CbS3E_1NfhD-aUgg_m3w" ,"idFacebook": "" ,"idVimeo": "" ,"idTwitch": "" ,"status": 0,"categoria": {"nome":"Música", "url": "music", "_id": ObjectId("5ed979f4474ed51eb3dbb26b")}},</v>
      </c>
      <c r="M397" t="s">
        <v>900</v>
      </c>
      <c r="N397" t="str">
        <f t="shared" si="12"/>
        <v>5ed981e2474ed51eb3dbb412</v>
      </c>
      <c r="P397" t="s">
        <v>2249</v>
      </c>
      <c r="AK397">
        <v>1042</v>
      </c>
    </row>
    <row r="398" spans="1:37" x14ac:dyDescent="0.25">
      <c r="A398" t="s">
        <v>902</v>
      </c>
      <c r="B398" t="s">
        <v>903</v>
      </c>
      <c r="F398">
        <v>0</v>
      </c>
      <c r="G398" t="s">
        <v>42</v>
      </c>
      <c r="H398" t="str">
        <f>VLOOKUP(canais!G398,categorias!$C$2:$F$8,2,FALSE)</f>
        <v>music</v>
      </c>
      <c r="I398" t="str">
        <f>VLOOKUP(canais!G398,categorias!$C$2:$G$8,5,FALSE)</f>
        <v>ObjectId("5ed979f4474ed51eb3dbb26b")</v>
      </c>
      <c r="L398" t="str">
        <f t="shared" si="13"/>
        <v>{"nome": "Furacão 2000" ,"idYoutube": "UC2nf2odgrHCgedXraaExpeQ" ,"idFacebook": "" ,"idVimeo": "" ,"idTwitch": "" ,"status": 0,"categoria": {"nome":"Música", "url": "music", "_id": ObjectId("5ed979f4474ed51eb3dbb26b")}},</v>
      </c>
      <c r="M398" t="s">
        <v>902</v>
      </c>
      <c r="N398" t="str">
        <f t="shared" si="12"/>
        <v>5ed981e2474ed51eb3dbb413</v>
      </c>
      <c r="P398" t="s">
        <v>2250</v>
      </c>
      <c r="AK398">
        <v>1043</v>
      </c>
    </row>
    <row r="399" spans="1:37" x14ac:dyDescent="0.25">
      <c r="A399" t="s">
        <v>904</v>
      </c>
      <c r="B399" t="s">
        <v>905</v>
      </c>
      <c r="F399">
        <v>0</v>
      </c>
      <c r="G399" t="s">
        <v>42</v>
      </c>
      <c r="H399" t="str">
        <f>VLOOKUP(canais!G399,categorias!$C$2:$F$8,2,FALSE)</f>
        <v>music</v>
      </c>
      <c r="I399" t="str">
        <f>VLOOKUP(canais!G399,categorias!$C$2:$G$8,5,FALSE)</f>
        <v>ObjectId("5ed979f4474ed51eb3dbb26b")</v>
      </c>
      <c r="L399" t="str">
        <f t="shared" si="13"/>
        <v>{"nome": "Mariana e Mateus" ,"idYoutube": "UCRnZjRGN-hzR-WiGrFJEKsQ" ,"idFacebook": "" ,"idVimeo": "" ,"idTwitch": "" ,"status": 0,"categoria": {"nome":"Música", "url": "music", "_id": ObjectId("5ed979f4474ed51eb3dbb26b")}},</v>
      </c>
      <c r="M399" t="s">
        <v>904</v>
      </c>
      <c r="N399" t="str">
        <f t="shared" si="12"/>
        <v>5ed981e2474ed51eb3dbb414</v>
      </c>
      <c r="P399" t="s">
        <v>2251</v>
      </c>
      <c r="AK399">
        <v>1044</v>
      </c>
    </row>
    <row r="400" spans="1:37" x14ac:dyDescent="0.25">
      <c r="A400" t="s">
        <v>906</v>
      </c>
      <c r="B400" t="s">
        <v>907</v>
      </c>
      <c r="F400">
        <v>0</v>
      </c>
      <c r="G400" t="s">
        <v>42</v>
      </c>
      <c r="H400" t="str">
        <f>VLOOKUP(canais!G400,categorias!$C$2:$F$8,2,FALSE)</f>
        <v>music</v>
      </c>
      <c r="I400" t="str">
        <f>VLOOKUP(canais!G400,categorias!$C$2:$G$8,5,FALSE)</f>
        <v>ObjectId("5ed979f4474ed51eb3dbb26b")</v>
      </c>
      <c r="L400" t="str">
        <f t="shared" si="13"/>
        <v>{"nome": "Rafa Mesquita" ,"idYoutube": "UCMMGkrT73uzeFjO1BCYBdCw" ,"idFacebook": "" ,"idVimeo": "" ,"idTwitch": "" ,"status": 0,"categoria": {"nome":"Música", "url": "music", "_id": ObjectId("5ed979f4474ed51eb3dbb26b")}},</v>
      </c>
      <c r="M400" t="s">
        <v>906</v>
      </c>
      <c r="N400" t="str">
        <f t="shared" si="12"/>
        <v>5ed981e2474ed51eb3dbb415</v>
      </c>
      <c r="P400" t="s">
        <v>2252</v>
      </c>
      <c r="AK400">
        <v>1045</v>
      </c>
    </row>
    <row r="401" spans="1:37" x14ac:dyDescent="0.25">
      <c r="A401" t="s">
        <v>908</v>
      </c>
      <c r="B401" t="s">
        <v>909</v>
      </c>
      <c r="F401">
        <v>0</v>
      </c>
      <c r="G401" t="s">
        <v>42</v>
      </c>
      <c r="H401" t="str">
        <f>VLOOKUP(canais!G401,categorias!$C$2:$F$8,2,FALSE)</f>
        <v>music</v>
      </c>
      <c r="I401" t="str">
        <f>VLOOKUP(canais!G401,categorias!$C$2:$G$8,5,FALSE)</f>
        <v>ObjectId("5ed979f4474ed51eb3dbb26b")</v>
      </c>
      <c r="L401" t="str">
        <f t="shared" si="13"/>
        <v>{"nome": "Babu Santana" ,"idYoutube": "UCz8FS9fRzVPkaSToXvA2TZQ" ,"idFacebook": "" ,"idVimeo": "" ,"idTwitch": "" ,"status": 0,"categoria": {"nome":"Música", "url": "music", "_id": ObjectId("5ed979f4474ed51eb3dbb26b")}},</v>
      </c>
      <c r="M401" t="s">
        <v>908</v>
      </c>
      <c r="N401" t="str">
        <f t="shared" si="12"/>
        <v>5ed981e2474ed51eb3dbb416</v>
      </c>
      <c r="P401" t="s">
        <v>2253</v>
      </c>
      <c r="AK401">
        <v>1046</v>
      </c>
    </row>
    <row r="402" spans="1:37" x14ac:dyDescent="0.25">
      <c r="A402" t="s">
        <v>910</v>
      </c>
      <c r="B402" t="s">
        <v>911</v>
      </c>
      <c r="F402">
        <v>0</v>
      </c>
      <c r="G402" t="s">
        <v>42</v>
      </c>
      <c r="H402" t="str">
        <f>VLOOKUP(canais!G402,categorias!$C$2:$F$8,2,FALSE)</f>
        <v>music</v>
      </c>
      <c r="I402" t="str">
        <f>VLOOKUP(canais!G402,categorias!$C$2:$G$8,5,FALSE)</f>
        <v>ObjectId("5ed979f4474ed51eb3dbb26b")</v>
      </c>
      <c r="L402" t="str">
        <f t="shared" si="13"/>
        <v>{"nome": "Sérgio Reis" ,"idYoutube": "UCa2s7svVZrDm5NUZ3ExL6DA" ,"idFacebook": "" ,"idVimeo": "" ,"idTwitch": "" ,"status": 0,"categoria": {"nome":"Música", "url": "music", "_id": ObjectId("5ed979f4474ed51eb3dbb26b")}},</v>
      </c>
      <c r="M402" t="s">
        <v>910</v>
      </c>
      <c r="N402" t="str">
        <f t="shared" si="12"/>
        <v>5ed981e2474ed51eb3dbb417</v>
      </c>
      <c r="P402" t="s">
        <v>2254</v>
      </c>
      <c r="AK402">
        <v>1047</v>
      </c>
    </row>
    <row r="403" spans="1:37" x14ac:dyDescent="0.25">
      <c r="A403" t="s">
        <v>912</v>
      </c>
      <c r="B403" t="s">
        <v>913</v>
      </c>
      <c r="F403">
        <v>0</v>
      </c>
      <c r="G403" t="s">
        <v>42</v>
      </c>
      <c r="H403" t="str">
        <f>VLOOKUP(canais!G403,categorias!$C$2:$F$8,2,FALSE)</f>
        <v>music</v>
      </c>
      <c r="I403" t="str">
        <f>VLOOKUP(canais!G403,categorias!$C$2:$G$8,5,FALSE)</f>
        <v>ObjectId("5ed979f4474ed51eb3dbb26b")</v>
      </c>
      <c r="L403" t="str">
        <f t="shared" si="13"/>
        <v>{"nome": "SambAdm" ,"idYoutube": "UCSaEzXPqQZgyYTnjcNd40xQ" ,"idFacebook": "" ,"idVimeo": "" ,"idTwitch": "" ,"status": 0,"categoria": {"nome":"Música", "url": "music", "_id": ObjectId("5ed979f4474ed51eb3dbb26b")}},</v>
      </c>
      <c r="M403" t="s">
        <v>912</v>
      </c>
      <c r="N403" t="str">
        <f t="shared" si="12"/>
        <v>5ed981e2474ed51eb3dbb418</v>
      </c>
      <c r="P403" t="s">
        <v>2255</v>
      </c>
      <c r="AK403">
        <v>1048</v>
      </c>
    </row>
    <row r="404" spans="1:37" x14ac:dyDescent="0.25">
      <c r="A404" t="s">
        <v>914</v>
      </c>
      <c r="B404" t="s">
        <v>915</v>
      </c>
      <c r="F404">
        <v>0</v>
      </c>
      <c r="G404" t="s">
        <v>42</v>
      </c>
      <c r="H404" t="str">
        <f>VLOOKUP(canais!G404,categorias!$C$2:$F$8,2,FALSE)</f>
        <v>music</v>
      </c>
      <c r="I404" t="str">
        <f>VLOOKUP(canais!G404,categorias!$C$2:$G$8,5,FALSE)</f>
        <v>ObjectId("5ed979f4474ed51eb3dbb26b")</v>
      </c>
      <c r="L404" t="str">
        <f t="shared" si="13"/>
        <v>{"nome": "Zé Ricardo e Thiago" ,"idYoutube": "UC5_0qdfbiW506o1M-0atC9Q" ,"idFacebook": "" ,"idVimeo": "" ,"idTwitch": "" ,"status": 0,"categoria": {"nome":"Música", "url": "music", "_id": ObjectId("5ed979f4474ed51eb3dbb26b")}},</v>
      </c>
      <c r="M404" t="s">
        <v>914</v>
      </c>
      <c r="N404" t="str">
        <f t="shared" si="12"/>
        <v>5ed981e2474ed51eb3dbb419</v>
      </c>
      <c r="P404" t="s">
        <v>2256</v>
      </c>
      <c r="AK404">
        <v>1049</v>
      </c>
    </row>
    <row r="405" spans="1:37" x14ac:dyDescent="0.25">
      <c r="A405" t="s">
        <v>916</v>
      </c>
      <c r="B405" t="s">
        <v>917</v>
      </c>
      <c r="F405">
        <v>0</v>
      </c>
      <c r="G405" t="s">
        <v>42</v>
      </c>
      <c r="H405" t="str">
        <f>VLOOKUP(canais!G405,categorias!$C$2:$F$8,2,FALSE)</f>
        <v>music</v>
      </c>
      <c r="I405" t="str">
        <f>VLOOKUP(canais!G405,categorias!$C$2:$G$8,5,FALSE)</f>
        <v>ObjectId("5ed979f4474ed51eb3dbb26b")</v>
      </c>
      <c r="L405" t="str">
        <f t="shared" si="13"/>
        <v>{"nome": "Enzo Rabelo" ,"idYoutube": "UCd03l2uhKmifkTDLdsP1kSw" ,"idFacebook": "" ,"idVimeo": "" ,"idTwitch": "" ,"status": 0,"categoria": {"nome":"Música", "url": "music", "_id": ObjectId("5ed979f4474ed51eb3dbb26b")}},</v>
      </c>
      <c r="M405" t="s">
        <v>916</v>
      </c>
      <c r="N405" t="str">
        <f t="shared" si="12"/>
        <v>5ed981e2474ed51eb3dbb41a</v>
      </c>
      <c r="P405" t="s">
        <v>2257</v>
      </c>
      <c r="AK405">
        <v>1050</v>
      </c>
    </row>
    <row r="406" spans="1:37" x14ac:dyDescent="0.25">
      <c r="A406" t="s">
        <v>918</v>
      </c>
      <c r="B406" t="s">
        <v>919</v>
      </c>
      <c r="F406">
        <v>0</v>
      </c>
      <c r="G406" t="s">
        <v>42</v>
      </c>
      <c r="H406" t="str">
        <f>VLOOKUP(canais!G406,categorias!$C$2:$F$8,2,FALSE)</f>
        <v>music</v>
      </c>
      <c r="I406" t="str">
        <f>VLOOKUP(canais!G406,categorias!$C$2:$G$8,5,FALSE)</f>
        <v>ObjectId("5ed979f4474ed51eb3dbb26b")</v>
      </c>
      <c r="L406" t="str">
        <f t="shared" si="13"/>
        <v>{"nome": "May e Karen" ,"idYoutube": "UCtWzhHO4T1VGfJfGXGEd5XQ" ,"idFacebook": "" ,"idVimeo": "" ,"idTwitch": "" ,"status": 0,"categoria": {"nome":"Música", "url": "music", "_id": ObjectId("5ed979f4474ed51eb3dbb26b")}},</v>
      </c>
      <c r="M406" t="s">
        <v>918</v>
      </c>
      <c r="N406" t="str">
        <f t="shared" si="12"/>
        <v>5ed981e2474ed51eb3dbb41b</v>
      </c>
      <c r="P406" t="s">
        <v>2258</v>
      </c>
      <c r="AK406">
        <v>1051</v>
      </c>
    </row>
    <row r="407" spans="1:37" x14ac:dyDescent="0.25">
      <c r="A407" t="s">
        <v>920</v>
      </c>
      <c r="B407" t="s">
        <v>921</v>
      </c>
      <c r="F407">
        <v>0</v>
      </c>
      <c r="G407" t="s">
        <v>42</v>
      </c>
      <c r="H407" t="str">
        <f>VLOOKUP(canais!G407,categorias!$C$2:$F$8,2,FALSE)</f>
        <v>music</v>
      </c>
      <c r="I407" t="str">
        <f>VLOOKUP(canais!G407,categorias!$C$2:$G$8,5,FALSE)</f>
        <v>ObjectId("5ed979f4474ed51eb3dbb26b")</v>
      </c>
      <c r="L407" t="str">
        <f t="shared" si="13"/>
        <v>{"nome": "Althaír e Alexandre" ,"idYoutube": "UC_aqPIdlexTfC4zvclX-sDQ" ,"idFacebook": "" ,"idVimeo": "" ,"idTwitch": "" ,"status": 0,"categoria": {"nome":"Música", "url": "music", "_id": ObjectId("5ed979f4474ed51eb3dbb26b")}},</v>
      </c>
      <c r="M407" t="s">
        <v>920</v>
      </c>
      <c r="N407" t="str">
        <f t="shared" si="12"/>
        <v>5ed981e2474ed51eb3dbb41c</v>
      </c>
      <c r="P407" t="s">
        <v>2259</v>
      </c>
      <c r="AK407">
        <v>1052</v>
      </c>
    </row>
    <row r="408" spans="1:37" x14ac:dyDescent="0.25">
      <c r="A408" t="s">
        <v>922</v>
      </c>
      <c r="B408" t="s">
        <v>923</v>
      </c>
      <c r="F408">
        <v>0</v>
      </c>
      <c r="G408" t="s">
        <v>42</v>
      </c>
      <c r="H408" t="str">
        <f>VLOOKUP(canais!G408,categorias!$C$2:$F$8,2,FALSE)</f>
        <v>music</v>
      </c>
      <c r="I408" t="str">
        <f>VLOOKUP(canais!G408,categorias!$C$2:$G$8,5,FALSE)</f>
        <v>ObjectId("5ed979f4474ed51eb3dbb26b")</v>
      </c>
      <c r="L408" t="str">
        <f t="shared" si="13"/>
        <v>{"nome": "The Rolling Stones" ,"idYoutube": "UCB_Z6rBg3WW3NL4-QimhC2A" ,"idFacebook": "" ,"idVimeo": "" ,"idTwitch": "" ,"status": 0,"categoria": {"nome":"Música", "url": "music", "_id": ObjectId("5ed979f4474ed51eb3dbb26b")}},</v>
      </c>
      <c r="M408" t="s">
        <v>922</v>
      </c>
      <c r="N408" t="str">
        <f t="shared" si="12"/>
        <v>5ed981e2474ed51eb3dbb41d</v>
      </c>
      <c r="P408" t="s">
        <v>2260</v>
      </c>
      <c r="AK408">
        <v>1053</v>
      </c>
    </row>
    <row r="409" spans="1:37" x14ac:dyDescent="0.25">
      <c r="A409" t="s">
        <v>924</v>
      </c>
      <c r="B409" t="s">
        <v>925</v>
      </c>
      <c r="F409">
        <v>0</v>
      </c>
      <c r="G409" t="s">
        <v>42</v>
      </c>
      <c r="H409" t="str">
        <f>VLOOKUP(canais!G409,categorias!$C$2:$F$8,2,FALSE)</f>
        <v>music</v>
      </c>
      <c r="I409" t="str">
        <f>VLOOKUP(canais!G409,categorias!$C$2:$G$8,5,FALSE)</f>
        <v>ObjectId("5ed979f4474ed51eb3dbb26b")</v>
      </c>
      <c r="L409" t="str">
        <f t="shared" si="13"/>
        <v>{"nome": "Ana Gabriela" ,"idYoutube": "UCtN63iegUVqBAxdYkZ-UslQ" ,"idFacebook": "" ,"idVimeo": "" ,"idTwitch": "" ,"status": 0,"categoria": {"nome":"Música", "url": "music", "_id": ObjectId("5ed979f4474ed51eb3dbb26b")}},</v>
      </c>
      <c r="M409" t="s">
        <v>924</v>
      </c>
      <c r="N409" t="str">
        <f t="shared" si="12"/>
        <v>5ed981e2474ed51eb3dbb41e</v>
      </c>
      <c r="P409" t="s">
        <v>2261</v>
      </c>
      <c r="AK409">
        <v>1054</v>
      </c>
    </row>
    <row r="410" spans="1:37" x14ac:dyDescent="0.25">
      <c r="A410" t="s">
        <v>926</v>
      </c>
      <c r="B410" t="s">
        <v>927</v>
      </c>
      <c r="F410">
        <v>0</v>
      </c>
      <c r="G410" t="s">
        <v>42</v>
      </c>
      <c r="H410" t="str">
        <f>VLOOKUP(canais!G410,categorias!$C$2:$F$8,2,FALSE)</f>
        <v>music</v>
      </c>
      <c r="I410" t="str">
        <f>VLOOKUP(canais!G410,categorias!$C$2:$G$8,5,FALSE)</f>
        <v>ObjectId("5ed979f4474ed51eb3dbb26b")</v>
      </c>
      <c r="L410" t="str">
        <f t="shared" si="13"/>
        <v>{"nome": "Maiara Coelho" ,"idYoutube": "UCFefTtIYwcydVzoMnZEnu4w" ,"idFacebook": "" ,"idVimeo": "" ,"idTwitch": "" ,"status": 0,"categoria": {"nome":"Música", "url": "music", "_id": ObjectId("5ed979f4474ed51eb3dbb26b")}},</v>
      </c>
      <c r="M410" t="s">
        <v>926</v>
      </c>
      <c r="N410" t="str">
        <f t="shared" si="12"/>
        <v>5ed981e2474ed51eb3dbb41f</v>
      </c>
      <c r="P410" t="s">
        <v>2262</v>
      </c>
      <c r="AK410">
        <v>1055</v>
      </c>
    </row>
    <row r="411" spans="1:37" x14ac:dyDescent="0.25">
      <c r="A411" t="s">
        <v>928</v>
      </c>
      <c r="B411" t="s">
        <v>929</v>
      </c>
      <c r="F411">
        <v>0</v>
      </c>
      <c r="G411" t="s">
        <v>42</v>
      </c>
      <c r="H411" t="str">
        <f>VLOOKUP(canais!G411,categorias!$C$2:$F$8,2,FALSE)</f>
        <v>music</v>
      </c>
      <c r="I411" t="str">
        <f>VLOOKUP(canais!G411,categorias!$C$2:$G$8,5,FALSE)</f>
        <v>ObjectId("5ed979f4474ed51eb3dbb26b")</v>
      </c>
      <c r="L411" t="str">
        <f t="shared" si="13"/>
        <v>{"nome": "Fábio Dunk" ,"idYoutube": "UCRyG7pex13fphhSiZcIdHHg" ,"idFacebook": "" ,"idVimeo": "" ,"idTwitch": "" ,"status": 0,"categoria": {"nome":"Música", "url": "music", "_id": ObjectId("5ed979f4474ed51eb3dbb26b")}},</v>
      </c>
      <c r="M411" t="s">
        <v>928</v>
      </c>
      <c r="N411" t="str">
        <f t="shared" si="12"/>
        <v>5ed981e2474ed51eb3dbb420</v>
      </c>
      <c r="P411" t="s">
        <v>2263</v>
      </c>
      <c r="AK411">
        <v>1056</v>
      </c>
    </row>
    <row r="412" spans="1:37" x14ac:dyDescent="0.25">
      <c r="A412" t="s">
        <v>930</v>
      </c>
      <c r="B412" t="s">
        <v>931</v>
      </c>
      <c r="F412">
        <v>0</v>
      </c>
      <c r="G412" t="s">
        <v>42</v>
      </c>
      <c r="H412" t="str">
        <f>VLOOKUP(canais!G412,categorias!$C$2:$F$8,2,FALSE)</f>
        <v>music</v>
      </c>
      <c r="I412" t="str">
        <f>VLOOKUP(canais!G412,categorias!$C$2:$G$8,5,FALSE)</f>
        <v>ObjectId("5ed979f4474ed51eb3dbb26b")</v>
      </c>
      <c r="L412" t="str">
        <f t="shared" si="13"/>
        <v>{"nome": "Rádio Mix FM" ,"idYoutube": "UCTINNXPPFYNg5JdV2bJgM5w" ,"idFacebook": "" ,"idVimeo": "" ,"idTwitch": "" ,"status": 0,"categoria": {"nome":"Música", "url": "music", "_id": ObjectId("5ed979f4474ed51eb3dbb26b")}},</v>
      </c>
      <c r="M412" t="s">
        <v>930</v>
      </c>
      <c r="N412" t="str">
        <f t="shared" si="12"/>
        <v>5ed981e2474ed51eb3dbb421</v>
      </c>
      <c r="P412" t="s">
        <v>2264</v>
      </c>
      <c r="AK412">
        <v>1057</v>
      </c>
    </row>
    <row r="413" spans="1:37" x14ac:dyDescent="0.25">
      <c r="A413" t="s">
        <v>1805</v>
      </c>
      <c r="B413" t="s">
        <v>1806</v>
      </c>
      <c r="F413">
        <v>0</v>
      </c>
      <c r="G413" t="s">
        <v>42</v>
      </c>
      <c r="H413" t="str">
        <f>VLOOKUP(canais!G413,categorias!$C$2:$F$8,2,FALSE)</f>
        <v>music</v>
      </c>
      <c r="I413" t="str">
        <f>VLOOKUP(canais!G413,categorias!$C$2:$G$8,5,FALSE)</f>
        <v>ObjectId("5ed979f4474ed51eb3dbb26b")</v>
      </c>
      <c r="L413" t="str">
        <f t="shared" si="13"/>
        <v>{"nome": "Joe Satriani" ,"idYoutube": "UCiynI3-MFYbiZ6FQqWNLh7w" ,"idFacebook": "" ,"idVimeo": "" ,"idTwitch": "" ,"status": 0,"categoria": {"nome":"Música", "url": "music", "_id": ObjectId("5ed979f4474ed51eb3dbb26b")}},</v>
      </c>
      <c r="N413" t="str">
        <f t="shared" si="12"/>
        <v>5ed981e2474ed51eb3dbb422</v>
      </c>
      <c r="P413" t="s">
        <v>2265</v>
      </c>
      <c r="AK413">
        <v>1058</v>
      </c>
    </row>
    <row r="414" spans="1:37" x14ac:dyDescent="0.25">
      <c r="A414" t="s">
        <v>1807</v>
      </c>
      <c r="B414" t="s">
        <v>1808</v>
      </c>
      <c r="F414">
        <v>0</v>
      </c>
      <c r="G414" t="s">
        <v>48</v>
      </c>
      <c r="H414" t="str">
        <f>VLOOKUP(canais!G414,categorias!$C$2:$F$8,2,FALSE)</f>
        <v>comedia</v>
      </c>
      <c r="I414" t="str">
        <f>VLOOKUP(canais!G414,categorias!$C$2:$G$8,5,FALSE)</f>
        <v>ObjectId("5ed979f4474ed51eb3dbb26f")</v>
      </c>
      <c r="L414" t="str">
        <f t="shared" si="13"/>
        <v>{"nome": "Whindersson Nunes" ,"idYoutube": "UC3KQ5GWANYF8lChqjZpXsQw" ,"idFacebook": "" ,"idVimeo": "" ,"idTwitch": "" ,"status": 0,"categoria": {"nome":"Comédia", "url": "comedia", "_id": ObjectId("5ed979f4474ed51eb3dbb26f")}},</v>
      </c>
      <c r="N414" t="str">
        <f t="shared" si="12"/>
        <v>5ed981e2474ed51eb3dbb423</v>
      </c>
      <c r="P414" t="s">
        <v>2266</v>
      </c>
      <c r="AK414">
        <v>1059</v>
      </c>
    </row>
    <row r="415" spans="1:37" x14ac:dyDescent="0.25">
      <c r="A415" t="s">
        <v>1809</v>
      </c>
      <c r="B415" t="s">
        <v>1810</v>
      </c>
      <c r="F415">
        <v>0</v>
      </c>
      <c r="G415" t="s">
        <v>42</v>
      </c>
      <c r="H415" t="str">
        <f>VLOOKUP(canais!G415,categorias!$C$2:$F$8,2,FALSE)</f>
        <v>music</v>
      </c>
      <c r="I415" t="str">
        <f>VLOOKUP(canais!G415,categorias!$C$2:$G$8,5,FALSE)</f>
        <v>ObjectId("5ed979f4474ed51eb3dbb26b")</v>
      </c>
      <c r="L415" t="str">
        <f t="shared" si="13"/>
        <v>{"nome": "Cantor Braga" ,"idYoutube": "UC253VDRZvx3FQW9j_apj9UQ" ,"idFacebook": "" ,"idVimeo": "" ,"idTwitch": "" ,"status": 0,"categoria": {"nome":"Música", "url": "music", "_id": ObjectId("5ed979f4474ed51eb3dbb26b")}},</v>
      </c>
      <c r="N415" t="str">
        <f t="shared" si="12"/>
        <v>5ed981e2474ed51eb3dbb424</v>
      </c>
      <c r="P415" t="s">
        <v>2267</v>
      </c>
      <c r="AK415">
        <v>1060</v>
      </c>
    </row>
    <row r="416" spans="1:37" x14ac:dyDescent="0.25">
      <c r="A416" t="s">
        <v>1811</v>
      </c>
      <c r="B416" t="s">
        <v>1812</v>
      </c>
      <c r="F416">
        <v>0</v>
      </c>
      <c r="G416" t="s">
        <v>42</v>
      </c>
      <c r="H416" t="str">
        <f>VLOOKUP(canais!G416,categorias!$C$2:$F$8,2,FALSE)</f>
        <v>music</v>
      </c>
      <c r="I416" t="str">
        <f>VLOOKUP(canais!G416,categorias!$C$2:$G$8,5,FALSE)</f>
        <v>ObjectId("5ed979f4474ed51eb3dbb26b")</v>
      </c>
      <c r="L416" t="str">
        <f t="shared" si="13"/>
        <v>{"nome": "Cantor PG" ,"idYoutube": "UCLCawnvheKFoWQ_LFHC-AqA" ,"idFacebook": "" ,"idVimeo": "" ,"idTwitch": "" ,"status": 0,"categoria": {"nome":"Música", "url": "music", "_id": ObjectId("5ed979f4474ed51eb3dbb26b")}},</v>
      </c>
      <c r="N416" t="str">
        <f t="shared" si="12"/>
        <v>5ed981e2474ed51eb3dbb425</v>
      </c>
      <c r="P416" t="s">
        <v>2268</v>
      </c>
      <c r="AK416">
        <v>1061</v>
      </c>
    </row>
    <row r="417" spans="1:37" x14ac:dyDescent="0.25">
      <c r="A417" t="s">
        <v>1813</v>
      </c>
      <c r="B417" t="s">
        <v>1814</v>
      </c>
      <c r="F417">
        <v>0</v>
      </c>
      <c r="G417" t="s">
        <v>42</v>
      </c>
      <c r="H417" t="str">
        <f>VLOOKUP(canais!G417,categorias!$C$2:$F$8,2,FALSE)</f>
        <v>music</v>
      </c>
      <c r="I417" t="str">
        <f>VLOOKUP(canais!G417,categorias!$C$2:$G$8,5,FALSE)</f>
        <v>ObjectId("5ed979f4474ed51eb3dbb26b")</v>
      </c>
      <c r="L417" t="str">
        <f t="shared" si="13"/>
        <v>{"nome": "Global Citizen" ,"idYoutube": "UCg3_C7BwcV0kBlJbBFHTPJQ" ,"idFacebook": "" ,"idVimeo": "" ,"idTwitch": "" ,"status": 0,"categoria": {"nome":"Música", "url": "music", "_id": ObjectId("5ed979f4474ed51eb3dbb26b")}},</v>
      </c>
      <c r="N417" t="str">
        <f t="shared" si="12"/>
        <v>5ed981e2474ed51eb3dbb426</v>
      </c>
      <c r="P417" t="s">
        <v>2269</v>
      </c>
      <c r="AK417">
        <v>1062</v>
      </c>
    </row>
    <row r="418" spans="1:37" x14ac:dyDescent="0.25">
      <c r="A418" t="s">
        <v>1815</v>
      </c>
      <c r="B418" t="s">
        <v>1816</v>
      </c>
      <c r="F418">
        <v>0</v>
      </c>
      <c r="G418" t="s">
        <v>42</v>
      </c>
      <c r="H418" t="str">
        <f>VLOOKUP(canais!G418,categorias!$C$2:$F$8,2,FALSE)</f>
        <v>music</v>
      </c>
      <c r="I418" t="str">
        <f>VLOOKUP(canais!G418,categorias!$C$2:$G$8,5,FALSE)</f>
        <v>ObjectId("5ed979f4474ed51eb3dbb26b")</v>
      </c>
      <c r="L418" t="str">
        <f t="shared" si="13"/>
        <v>{"nome": "IMAGINAsamba" ,"idYoutube": "UCm_8T9VngJChmx29nhsVmRw" ,"idFacebook": "" ,"idVimeo": "" ,"idTwitch": "" ,"status": 0,"categoria": {"nome":"Música", "url": "music", "_id": ObjectId("5ed979f4474ed51eb3dbb26b")}},</v>
      </c>
      <c r="N418" t="str">
        <f t="shared" si="12"/>
        <v>5ed981e2474ed51eb3dbb427</v>
      </c>
      <c r="P418" t="s">
        <v>2270</v>
      </c>
      <c r="AK418">
        <v>1063</v>
      </c>
    </row>
    <row r="419" spans="1:37" x14ac:dyDescent="0.25">
      <c r="A419" t="s">
        <v>1817</v>
      </c>
      <c r="B419" t="s">
        <v>1818</v>
      </c>
      <c r="F419">
        <v>0</v>
      </c>
      <c r="G419" t="s">
        <v>42</v>
      </c>
      <c r="H419" t="str">
        <f>VLOOKUP(canais!G419,categorias!$C$2:$F$8,2,FALSE)</f>
        <v>music</v>
      </c>
      <c r="I419" t="str">
        <f>VLOOKUP(canais!G419,categorias!$C$2:$G$8,5,FALSE)</f>
        <v>ObjectId("5ed979f4474ed51eb3dbb26b")</v>
      </c>
      <c r="L419" t="str">
        <f t="shared" si="13"/>
        <v>{"nome": "Cicero Oliveira" ,"idYoutube": "UCPIPa36Hi1K0HU7Ns5BxhZw" ,"idFacebook": "" ,"idVimeo": "" ,"idTwitch": "" ,"status": 0,"categoria": {"nome":"Música", "url": "music", "_id": ObjectId("5ed979f4474ed51eb3dbb26b")}},</v>
      </c>
      <c r="N419" t="str">
        <f t="shared" si="12"/>
        <v>5ed981e2474ed51eb3dbb428</v>
      </c>
      <c r="P419" t="s">
        <v>2271</v>
      </c>
      <c r="AK419">
        <v>1064</v>
      </c>
    </row>
    <row r="420" spans="1:37" x14ac:dyDescent="0.25">
      <c r="A420" t="s">
        <v>1819</v>
      </c>
      <c r="B420" t="s">
        <v>1820</v>
      </c>
      <c r="F420">
        <v>0</v>
      </c>
      <c r="G420" t="s">
        <v>42</v>
      </c>
      <c r="H420" t="str">
        <f>VLOOKUP(canais!G420,categorias!$C$2:$F$8,2,FALSE)</f>
        <v>music</v>
      </c>
      <c r="I420" t="str">
        <f>VLOOKUP(canais!G420,categorias!$C$2:$G$8,5,FALSE)</f>
        <v>ObjectId("5ed979f4474ed51eb3dbb26b")</v>
      </c>
      <c r="L420" t="str">
        <f t="shared" si="13"/>
        <v>{"nome": "Scalene" ,"idYoutube": "UCVmdmP_gyVULw-7nVueATQg" ,"idFacebook": "" ,"idVimeo": "" ,"idTwitch": "" ,"status": 0,"categoria": {"nome":"Música", "url": "music", "_id": ObjectId("5ed979f4474ed51eb3dbb26b")}},</v>
      </c>
      <c r="N420" t="str">
        <f t="shared" si="12"/>
        <v>5ed981e2474ed51eb3dbb429</v>
      </c>
      <c r="P420" t="s">
        <v>2272</v>
      </c>
      <c r="AK420">
        <v>1065</v>
      </c>
    </row>
    <row r="421" spans="1:37" x14ac:dyDescent="0.25">
      <c r="A421" t="s">
        <v>1821</v>
      </c>
      <c r="B421" t="s">
        <v>1822</v>
      </c>
      <c r="F421">
        <v>0</v>
      </c>
      <c r="G421" t="s">
        <v>42</v>
      </c>
      <c r="H421" t="str">
        <f>VLOOKUP(canais!G421,categorias!$C$2:$F$8,2,FALSE)</f>
        <v>music</v>
      </c>
      <c r="I421" t="str">
        <f>VLOOKUP(canais!G421,categorias!$C$2:$G$8,5,FALSE)</f>
        <v>ObjectId("5ed979f4474ed51eb3dbb26b")</v>
      </c>
      <c r="L421" t="str">
        <f t="shared" si="13"/>
        <v>{"nome": "Projota" ,"idYoutube": "UCbLZdchhrM7oceoT5_DsWsQ" ,"idFacebook": "" ,"idVimeo": "" ,"idTwitch": "" ,"status": 0,"categoria": {"nome":"Música", "url": "music", "_id": ObjectId("5ed979f4474ed51eb3dbb26b")}},</v>
      </c>
      <c r="N421" t="str">
        <f t="shared" si="12"/>
        <v>5ed981e2474ed51eb3dbb42a</v>
      </c>
      <c r="P421" t="s">
        <v>2273</v>
      </c>
      <c r="AK421">
        <v>1066</v>
      </c>
    </row>
    <row r="422" spans="1:37" x14ac:dyDescent="0.25">
      <c r="A422" t="s">
        <v>1823</v>
      </c>
      <c r="B422" t="s">
        <v>1824</v>
      </c>
      <c r="F422">
        <v>0</v>
      </c>
      <c r="G422" t="s">
        <v>42</v>
      </c>
      <c r="H422" t="str">
        <f>VLOOKUP(canais!G422,categorias!$C$2:$F$8,2,FALSE)</f>
        <v>music</v>
      </c>
      <c r="I422" t="str">
        <f>VLOOKUP(canais!G422,categorias!$C$2:$G$8,5,FALSE)</f>
        <v>ObjectId("5ed979f4474ed51eb3dbb26b")</v>
      </c>
      <c r="L422" t="str">
        <f t="shared" si="13"/>
        <v>{"nome": "Maneva" ,"idYoutube": "UCzyogF2DI9YzVY6bve6bgxg" ,"idFacebook": "" ,"idVimeo": "" ,"idTwitch": "" ,"status": 0,"categoria": {"nome":"Música", "url": "music", "_id": ObjectId("5ed979f4474ed51eb3dbb26b")}},</v>
      </c>
      <c r="N422" t="str">
        <f t="shared" si="12"/>
        <v>5ed981e2474ed51eb3dbb42b</v>
      </c>
      <c r="P422" t="s">
        <v>2274</v>
      </c>
      <c r="AK422">
        <v>1067</v>
      </c>
    </row>
    <row r="423" spans="1:37" x14ac:dyDescent="0.25">
      <c r="A423" t="s">
        <v>1825</v>
      </c>
      <c r="B423" t="s">
        <v>1826</v>
      </c>
      <c r="F423">
        <v>0</v>
      </c>
      <c r="G423" t="s">
        <v>42</v>
      </c>
      <c r="H423" t="str">
        <f>VLOOKUP(canais!G423,categorias!$C$2:$F$8,2,FALSE)</f>
        <v>music</v>
      </c>
      <c r="I423" t="str">
        <f>VLOOKUP(canais!G423,categorias!$C$2:$G$8,5,FALSE)</f>
        <v>ObjectId("5ed979f4474ed51eb3dbb26b")</v>
      </c>
      <c r="L423" t="str">
        <f t="shared" si="13"/>
        <v>{"nome": "OrienteRJ" ,"idYoutube": "UC6-y8XiW6lEwz7J-j1a5FMA" ,"idFacebook": "" ,"idVimeo": "" ,"idTwitch": "" ,"status": 0,"categoria": {"nome":"Música", "url": "music", "_id": ObjectId("5ed979f4474ed51eb3dbb26b")}},</v>
      </c>
      <c r="N423" t="str">
        <f t="shared" si="12"/>
        <v>5ed981e2474ed51eb3dbb42c</v>
      </c>
      <c r="P423" t="s">
        <v>2275</v>
      </c>
      <c r="AK423">
        <v>1068</v>
      </c>
    </row>
    <row r="424" spans="1:37" x14ac:dyDescent="0.25">
      <c r="A424" t="s">
        <v>1827</v>
      </c>
      <c r="B424" t="s">
        <v>1828</v>
      </c>
      <c r="F424">
        <v>0</v>
      </c>
      <c r="G424" t="s">
        <v>42</v>
      </c>
      <c r="H424" t="str">
        <f>VLOOKUP(canais!G424,categorias!$C$2:$F$8,2,FALSE)</f>
        <v>music</v>
      </c>
      <c r="I424" t="str">
        <f>VLOOKUP(canais!G424,categorias!$C$2:$G$8,5,FALSE)</f>
        <v>ObjectId("5ed979f4474ed51eb3dbb26b")</v>
      </c>
      <c r="L424" t="str">
        <f t="shared" si="13"/>
        <v>{"nome": "Rosa de Saron" ,"idYoutube": "UCglAoXBdPAMUxvMlqhUnJsQ" ,"idFacebook": "" ,"idVimeo": "" ,"idTwitch": "" ,"status": 0,"categoria": {"nome":"Música", "url": "music", "_id": ObjectId("5ed979f4474ed51eb3dbb26b")}},</v>
      </c>
      <c r="N424" t="str">
        <f t="shared" si="12"/>
        <v>5ed981e2474ed51eb3dbb42d</v>
      </c>
      <c r="P424" t="s">
        <v>2276</v>
      </c>
      <c r="AK424">
        <v>1069</v>
      </c>
    </row>
    <row r="425" spans="1:37" x14ac:dyDescent="0.25">
      <c r="A425" t="s">
        <v>1829</v>
      </c>
      <c r="B425" t="s">
        <v>1830</v>
      </c>
      <c r="F425">
        <v>0</v>
      </c>
      <c r="G425" t="s">
        <v>42</v>
      </c>
      <c r="H425" t="str">
        <f>VLOOKUP(canais!G425,categorias!$C$2:$F$8,2,FALSE)</f>
        <v>music</v>
      </c>
      <c r="I425" t="str">
        <f>VLOOKUP(canais!G425,categorias!$C$2:$G$8,5,FALSE)</f>
        <v>ObjectId("5ed979f4474ed51eb3dbb26b")</v>
      </c>
      <c r="L425" t="str">
        <f t="shared" si="13"/>
        <v>{"nome": "Atitude 67" ,"idYoutube": "UC7VUeIwBAc2ZtPGhzD-r2pA" ,"idFacebook": "" ,"idVimeo": "" ,"idTwitch": "" ,"status": 0,"categoria": {"nome":"Música", "url": "music", "_id": ObjectId("5ed979f4474ed51eb3dbb26b")}},</v>
      </c>
      <c r="N425" t="str">
        <f t="shared" si="12"/>
        <v>5ed981e2474ed51eb3dbb42e</v>
      </c>
      <c r="P425" t="s">
        <v>2277</v>
      </c>
      <c r="AK425">
        <v>1070</v>
      </c>
    </row>
    <row r="426" spans="1:37" x14ac:dyDescent="0.25">
      <c r="A426" t="s">
        <v>1831</v>
      </c>
      <c r="B426" t="s">
        <v>1832</v>
      </c>
      <c r="F426">
        <v>0</v>
      </c>
      <c r="G426" t="s">
        <v>42</v>
      </c>
      <c r="H426" t="str">
        <f>VLOOKUP(canais!G426,categorias!$C$2:$F$8,2,FALSE)</f>
        <v>music</v>
      </c>
      <c r="I426" t="str">
        <f>VLOOKUP(canais!G426,categorias!$C$2:$G$8,5,FALSE)</f>
        <v>ObjectId("5ed979f4474ed51eb3dbb26b")</v>
      </c>
      <c r="L426" t="str">
        <f t="shared" si="13"/>
        <v>{"nome": "ANAVITÓRIA" ,"idYoutube": "UChz6hFYw9Qu6iwbEChRfNyA" ,"idFacebook": "" ,"idVimeo": "" ,"idTwitch": "" ,"status": 0,"categoria": {"nome":"Música", "url": "music", "_id": ObjectId("5ed979f4474ed51eb3dbb26b")}},</v>
      </c>
      <c r="N426" t="str">
        <f t="shared" si="12"/>
        <v>5ed981e2474ed51eb3dbb42f</v>
      </c>
      <c r="P426" t="s">
        <v>2278</v>
      </c>
      <c r="AK426">
        <v>1071</v>
      </c>
    </row>
    <row r="427" spans="1:37" x14ac:dyDescent="0.25">
      <c r="A427" t="s">
        <v>1833</v>
      </c>
      <c r="B427" t="s">
        <v>1834</v>
      </c>
      <c r="F427">
        <v>0</v>
      </c>
      <c r="G427" t="s">
        <v>42</v>
      </c>
      <c r="H427" t="str">
        <f>VLOOKUP(canais!G427,categorias!$C$2:$F$8,2,FALSE)</f>
        <v>music</v>
      </c>
      <c r="I427" t="str">
        <f>VLOOKUP(canais!G427,categorias!$C$2:$G$8,5,FALSE)</f>
        <v>ObjectId("5ed979f4474ed51eb3dbb26b")</v>
      </c>
      <c r="L427" t="str">
        <f t="shared" si="13"/>
        <v>{"nome": "Luna e Vitória" ,"idYoutube": "UCj8rSeaNvvZPb0--S2ro3WQ" ,"idFacebook": "" ,"idVimeo": "" ,"idTwitch": "" ,"status": 0,"categoria": {"nome":"Música", "url": "music", "_id": ObjectId("5ed979f4474ed51eb3dbb26b")}},</v>
      </c>
      <c r="N427" t="str">
        <f t="shared" si="12"/>
        <v>5ed981e2474ed51eb3dbb430</v>
      </c>
      <c r="P427" t="s">
        <v>2279</v>
      </c>
      <c r="AK427">
        <v>1072</v>
      </c>
    </row>
    <row r="428" spans="1:37" x14ac:dyDescent="0.25">
      <c r="A428" t="s">
        <v>1835</v>
      </c>
      <c r="B428" t="s">
        <v>1836</v>
      </c>
      <c r="F428">
        <v>0</v>
      </c>
      <c r="G428" t="s">
        <v>42</v>
      </c>
      <c r="H428" t="str">
        <f>VLOOKUP(canais!G428,categorias!$C$2:$F$8,2,FALSE)</f>
        <v>music</v>
      </c>
      <c r="I428" t="str">
        <f>VLOOKUP(canais!G428,categorias!$C$2:$G$8,5,FALSE)</f>
        <v>ObjectId("5ed979f4474ed51eb3dbb26b")</v>
      </c>
      <c r="L428" t="str">
        <f t="shared" si="13"/>
        <v>{"nome": "Negredo" ,"idYoutube": "UCLWIbxNh5hPPGH17C1FV_iA" ,"idFacebook": "" ,"idVimeo": "" ,"idTwitch": "" ,"status": 0,"categoria": {"nome":"Música", "url": "music", "_id": ObjectId("5ed979f4474ed51eb3dbb26b")}},</v>
      </c>
      <c r="N428" t="str">
        <f t="shared" si="12"/>
        <v>5ed981e2474ed51eb3dbb431</v>
      </c>
      <c r="P428" t="s">
        <v>2280</v>
      </c>
      <c r="AK428">
        <v>1073</v>
      </c>
    </row>
    <row r="429" spans="1:37" x14ac:dyDescent="0.25">
      <c r="A429" t="s">
        <v>1837</v>
      </c>
      <c r="B429" t="s">
        <v>1838</v>
      </c>
      <c r="F429">
        <v>0</v>
      </c>
      <c r="G429" t="s">
        <v>42</v>
      </c>
      <c r="H429" t="str">
        <f>VLOOKUP(canais!G429,categorias!$C$2:$F$8,2,FALSE)</f>
        <v>music</v>
      </c>
      <c r="I429" t="str">
        <f>VLOOKUP(canais!G429,categorias!$C$2:$G$8,5,FALSE)</f>
        <v>ObjectId("5ed979f4474ed51eb3dbb26b")</v>
      </c>
      <c r="L429" t="str">
        <f t="shared" si="13"/>
        <v>{"nome": "Wagner Barreto" ,"idYoutube": "UC_XOK-q-tnetL0-p9umS6QA" ,"idFacebook": "" ,"idVimeo": "" ,"idTwitch": "" ,"status": 0,"categoria": {"nome":"Música", "url": "music", "_id": ObjectId("5ed979f4474ed51eb3dbb26b")}},</v>
      </c>
      <c r="N429" t="str">
        <f t="shared" si="12"/>
        <v>5ed981e2474ed51eb3dbb432</v>
      </c>
      <c r="P429" t="s">
        <v>2281</v>
      </c>
      <c r="AK429">
        <v>1074</v>
      </c>
    </row>
    <row r="430" spans="1:37" x14ac:dyDescent="0.25">
      <c r="A430" t="s">
        <v>1839</v>
      </c>
      <c r="B430" t="s">
        <v>1840</v>
      </c>
      <c r="F430">
        <v>0</v>
      </c>
      <c r="G430" t="s">
        <v>42</v>
      </c>
      <c r="H430" t="str">
        <f>VLOOKUP(canais!G430,categorias!$C$2:$F$8,2,FALSE)</f>
        <v>music</v>
      </c>
      <c r="I430" t="str">
        <f>VLOOKUP(canais!G430,categorias!$C$2:$G$8,5,FALSE)</f>
        <v>ObjectId("5ed979f4474ed51eb3dbb26b")</v>
      </c>
      <c r="L430" t="str">
        <f t="shared" si="13"/>
        <v>{"nome": "Mania de Ser" ,"idYoutube": "UCxnL7rgymaDpGxpPnVcnsQQ" ,"idFacebook": "" ,"idVimeo": "" ,"idTwitch": "" ,"status": 0,"categoria": {"nome":"Música", "url": "music", "_id": ObjectId("5ed979f4474ed51eb3dbb26b")}},</v>
      </c>
      <c r="N430" t="str">
        <f t="shared" si="12"/>
        <v>5ed981e2474ed51eb3dbb433</v>
      </c>
      <c r="P430" t="s">
        <v>2282</v>
      </c>
      <c r="AK430">
        <v>1075</v>
      </c>
    </row>
    <row r="431" spans="1:37" x14ac:dyDescent="0.25">
      <c r="A431" t="s">
        <v>1841</v>
      </c>
      <c r="B431" t="s">
        <v>1842</v>
      </c>
      <c r="F431">
        <v>0</v>
      </c>
      <c r="G431" t="s">
        <v>42</v>
      </c>
      <c r="H431" t="str">
        <f>VLOOKUP(canais!G431,categorias!$C$2:$F$8,2,FALSE)</f>
        <v>music</v>
      </c>
      <c r="I431" t="str">
        <f>VLOOKUP(canais!G431,categorias!$C$2:$G$8,5,FALSE)</f>
        <v>ObjectId("5ed979f4474ed51eb3dbb26b")</v>
      </c>
      <c r="L431" t="str">
        <f t="shared" si="13"/>
        <v>{"nome": "Gojira" ,"idYoutube": "UC34wpCgr3l9cG0RtFdTTS-Q" ,"idFacebook": "" ,"idVimeo": "" ,"idTwitch": "" ,"status": 0,"categoria": {"nome":"Música", "url": "music", "_id": ObjectId("5ed979f4474ed51eb3dbb26b")}},</v>
      </c>
      <c r="N431" t="str">
        <f t="shared" si="12"/>
        <v>5ed981e2474ed51eb3dbb434</v>
      </c>
      <c r="P431" t="s">
        <v>2283</v>
      </c>
      <c r="AK431">
        <v>1076</v>
      </c>
    </row>
    <row r="432" spans="1:37" x14ac:dyDescent="0.25">
      <c r="A432" t="s">
        <v>1843</v>
      </c>
      <c r="B432" t="s">
        <v>1844</v>
      </c>
      <c r="F432">
        <v>0</v>
      </c>
      <c r="G432" t="s">
        <v>42</v>
      </c>
      <c r="H432" t="str">
        <f>VLOOKUP(canais!G432,categorias!$C$2:$F$8,2,FALSE)</f>
        <v>music</v>
      </c>
      <c r="I432" t="str">
        <f>VLOOKUP(canais!G432,categorias!$C$2:$G$8,5,FALSE)</f>
        <v>ObjectId("5ed979f4474ed51eb3dbb26b")</v>
      </c>
      <c r="L432" t="str">
        <f t="shared" si="13"/>
        <v>{"nome": "Br'oZ" ,"idYoutube": "UC2kTWLGgsGH6BqwNuaYHzgA" ,"idFacebook": "" ,"idVimeo": "" ,"idTwitch": "" ,"status": 0,"categoria": {"nome":"Música", "url": "music", "_id": ObjectId("5ed979f4474ed51eb3dbb26b")}},</v>
      </c>
      <c r="N432" t="str">
        <f t="shared" si="12"/>
        <v>5ed981e2474ed51eb3dbb435</v>
      </c>
      <c r="P432" t="s">
        <v>2284</v>
      </c>
      <c r="AK432">
        <v>1077</v>
      </c>
    </row>
    <row r="433" spans="1:37" x14ac:dyDescent="0.25">
      <c r="A433" t="s">
        <v>1845</v>
      </c>
      <c r="B433" t="s">
        <v>1846</v>
      </c>
      <c r="F433">
        <v>0</v>
      </c>
      <c r="G433" t="s">
        <v>42</v>
      </c>
      <c r="H433" t="str">
        <f>VLOOKUP(canais!G433,categorias!$C$2:$F$8,2,FALSE)</f>
        <v>music</v>
      </c>
      <c r="I433" t="str">
        <f>VLOOKUP(canais!G433,categorias!$C$2:$G$8,5,FALSE)</f>
        <v>ObjectId("5ed979f4474ed51eb3dbb26b")</v>
      </c>
      <c r="L433" t="str">
        <f t="shared" si="13"/>
        <v>{"nome": "Loirão" ,"idYoutube": "UCzSKJaTqutL-GS7fiEL94Xw" ,"idFacebook": "" ,"idVimeo": "" ,"idTwitch": "" ,"status": 0,"categoria": {"nome":"Música", "url": "music", "_id": ObjectId("5ed979f4474ed51eb3dbb26b")}},</v>
      </c>
      <c r="N433" t="str">
        <f t="shared" si="12"/>
        <v>5ed981e2474ed51eb3dbb436</v>
      </c>
      <c r="P433" t="s">
        <v>2285</v>
      </c>
      <c r="AK433">
        <v>1078</v>
      </c>
    </row>
    <row r="434" spans="1:37" x14ac:dyDescent="0.25">
      <c r="A434" t="s">
        <v>1847</v>
      </c>
      <c r="B434" t="s">
        <v>1848</v>
      </c>
      <c r="F434">
        <v>0</v>
      </c>
      <c r="G434" t="s">
        <v>42</v>
      </c>
      <c r="H434" t="str">
        <f>VLOOKUP(canais!G434,categorias!$C$2:$F$8,2,FALSE)</f>
        <v>music</v>
      </c>
      <c r="I434" t="str">
        <f>VLOOKUP(canais!G434,categorias!$C$2:$G$8,5,FALSE)</f>
        <v>ObjectId("5ed979f4474ed51eb3dbb26b")</v>
      </c>
      <c r="L434" t="str">
        <f t="shared" si="13"/>
        <v>{"nome": "Jau" ,"idYoutube": "UCiPlXWrVWunfGEu3Yi2PeNw" ,"idFacebook": "" ,"idVimeo": "" ,"idTwitch": "" ,"status": 0,"categoria": {"nome":"Música", "url": "music", "_id": ObjectId("5ed979f4474ed51eb3dbb26b")}},</v>
      </c>
      <c r="N434" t="str">
        <f t="shared" si="12"/>
        <v>5ed981e2474ed51eb3dbb437</v>
      </c>
      <c r="P434" t="s">
        <v>2286</v>
      </c>
      <c r="AK434">
        <v>1079</v>
      </c>
    </row>
    <row r="435" spans="1:37" x14ac:dyDescent="0.25">
      <c r="A435" t="s">
        <v>1849</v>
      </c>
      <c r="B435" t="s">
        <v>1850</v>
      </c>
      <c r="F435">
        <v>0</v>
      </c>
      <c r="G435" t="s">
        <v>42</v>
      </c>
      <c r="H435" t="str">
        <f>VLOOKUP(canais!G435,categorias!$C$2:$F$8,2,FALSE)</f>
        <v>music</v>
      </c>
      <c r="I435" t="str">
        <f>VLOOKUP(canais!G435,categorias!$C$2:$G$8,5,FALSE)</f>
        <v>ObjectId("5ed979f4474ed51eb3dbb26b")</v>
      </c>
      <c r="L435" t="str">
        <f t="shared" si="13"/>
        <v>{"nome": "Savio DJ" ,"idYoutube": "UC8pBgMMHTsYKJTAsx8-cicA" ,"idFacebook": "" ,"idVimeo": "" ,"idTwitch": "" ,"status": 0,"categoria": {"nome":"Música", "url": "music", "_id": ObjectId("5ed979f4474ed51eb3dbb26b")}},</v>
      </c>
      <c r="N435" t="str">
        <f t="shared" si="12"/>
        <v>5ed981e2474ed51eb3dbb438</v>
      </c>
      <c r="P435" t="s">
        <v>2287</v>
      </c>
      <c r="AK435">
        <v>1080</v>
      </c>
    </row>
    <row r="436" spans="1:37" x14ac:dyDescent="0.25">
      <c r="A436" t="s">
        <v>1851</v>
      </c>
      <c r="B436" t="s">
        <v>1852</v>
      </c>
      <c r="F436">
        <v>0</v>
      </c>
      <c r="G436" t="s">
        <v>42</v>
      </c>
      <c r="H436" t="str">
        <f>VLOOKUP(canais!G436,categorias!$C$2:$F$8,2,FALSE)</f>
        <v>music</v>
      </c>
      <c r="I436" t="str">
        <f>VLOOKUP(canais!G436,categorias!$C$2:$G$8,5,FALSE)</f>
        <v>ObjectId("5ed979f4474ed51eb3dbb26b")</v>
      </c>
      <c r="L436" t="str">
        <f t="shared" si="13"/>
        <v>{"nome": "Israel e Rodolffo" ,"idYoutube": "UCEseiqihkEymhN3AhcxBPxw" ,"idFacebook": "" ,"idVimeo": "" ,"idTwitch": "" ,"status": 0,"categoria": {"nome":"Música", "url": "music", "_id": ObjectId("5ed979f4474ed51eb3dbb26b")}},</v>
      </c>
      <c r="N436" t="str">
        <f t="shared" si="12"/>
        <v>5ed981e2474ed51eb3dbb439</v>
      </c>
      <c r="P436" t="s">
        <v>2288</v>
      </c>
      <c r="AK436">
        <v>1081</v>
      </c>
    </row>
    <row r="437" spans="1:37" x14ac:dyDescent="0.25">
      <c r="A437" t="s">
        <v>1853</v>
      </c>
      <c r="B437" t="s">
        <v>1854</v>
      </c>
      <c r="F437">
        <v>0</v>
      </c>
      <c r="G437" t="s">
        <v>42</v>
      </c>
      <c r="H437" t="str">
        <f>VLOOKUP(canais!G437,categorias!$C$2:$F$8,2,FALSE)</f>
        <v>music</v>
      </c>
      <c r="I437" t="str">
        <f>VLOOKUP(canais!G437,categorias!$C$2:$G$8,5,FALSE)</f>
        <v>ObjectId("5ed979f4474ed51eb3dbb26b")</v>
      </c>
      <c r="L437" t="str">
        <f t="shared" si="13"/>
        <v>{"nome": "Luiza e Maurílio" ,"idYoutube": "UC3SMLUlhU9F00ovwTEEwRGw" ,"idFacebook": "" ,"idVimeo": "" ,"idTwitch": "" ,"status": 0,"categoria": {"nome":"Música", "url": "music", "_id": ObjectId("5ed979f4474ed51eb3dbb26b")}},</v>
      </c>
      <c r="N437" t="str">
        <f t="shared" si="12"/>
        <v>5ed981e2474ed51eb3dbb43a</v>
      </c>
      <c r="P437" t="s">
        <v>2289</v>
      </c>
      <c r="AK437">
        <v>1082</v>
      </c>
    </row>
    <row r="438" spans="1:37" x14ac:dyDescent="0.25">
      <c r="A438" t="s">
        <v>1855</v>
      </c>
      <c r="B438" t="s">
        <v>1856</v>
      </c>
      <c r="F438">
        <v>0</v>
      </c>
      <c r="G438" t="s">
        <v>42</v>
      </c>
      <c r="H438" t="str">
        <f>VLOOKUP(canais!G438,categorias!$C$2:$F$8,2,FALSE)</f>
        <v>music</v>
      </c>
      <c r="I438" t="str">
        <f>VLOOKUP(canais!G438,categorias!$C$2:$G$8,5,FALSE)</f>
        <v>ObjectId("5ed979f4474ed51eb3dbb26b")</v>
      </c>
      <c r="L438" t="str">
        <f t="shared" si="13"/>
        <v>{"nome": "Maisa" ,"idYoutube": "UCamIJYAJJGmfpT8N1-q6eug" ,"idFacebook": "" ,"idVimeo": "" ,"idTwitch": "" ,"status": 0,"categoria": {"nome":"Música", "url": "music", "_id": ObjectId("5ed979f4474ed51eb3dbb26b")}},</v>
      </c>
      <c r="N438" t="str">
        <f t="shared" si="12"/>
        <v>5ed981e2474ed51eb3dbb43b</v>
      </c>
      <c r="P438" t="s">
        <v>2290</v>
      </c>
      <c r="AK438">
        <v>1083</v>
      </c>
    </row>
    <row r="439" spans="1:37" x14ac:dyDescent="0.25">
      <c r="A439" t="s">
        <v>1857</v>
      </c>
      <c r="B439" t="s">
        <v>1858</v>
      </c>
      <c r="F439">
        <v>0</v>
      </c>
      <c r="G439" t="s">
        <v>42</v>
      </c>
      <c r="H439" t="str">
        <f>VLOOKUP(canais!G439,categorias!$C$2:$F$8,2,FALSE)</f>
        <v>music</v>
      </c>
      <c r="I439" t="str">
        <f>VLOOKUP(canais!G439,categorias!$C$2:$G$8,5,FALSE)</f>
        <v>ObjectId("5ed979f4474ed51eb3dbb26b")</v>
      </c>
      <c r="L439" t="str">
        <f t="shared" si="13"/>
        <v>{"nome": "Diamba" ,"idYoutube": "UCif0Y-iSTu2B9yhagekaRpA" ,"idFacebook": "" ,"idVimeo": "" ,"idTwitch": "" ,"status": 0,"categoria": {"nome":"Música", "url": "music", "_id": ObjectId("5ed979f4474ed51eb3dbb26b")}},</v>
      </c>
      <c r="N439" t="str">
        <f t="shared" si="12"/>
        <v>5ed981e2474ed51eb3dbb43c</v>
      </c>
      <c r="P439" t="s">
        <v>2291</v>
      </c>
      <c r="AK439">
        <v>1084</v>
      </c>
    </row>
    <row r="440" spans="1:37" x14ac:dyDescent="0.25">
      <c r="A440" t="s">
        <v>1859</v>
      </c>
      <c r="B440" t="s">
        <v>1860</v>
      </c>
      <c r="F440">
        <v>0</v>
      </c>
      <c r="G440" t="s">
        <v>42</v>
      </c>
      <c r="H440" t="str">
        <f>VLOOKUP(canais!G440,categorias!$C$2:$F$8,2,FALSE)</f>
        <v>music</v>
      </c>
      <c r="I440" t="str">
        <f>VLOOKUP(canais!G440,categorias!$C$2:$G$8,5,FALSE)</f>
        <v>ObjectId("5ed979f4474ed51eb3dbb26b")</v>
      </c>
      <c r="L440" t="str">
        <f t="shared" si="13"/>
        <v>{"nome": "Alanis Morissette" ,"idYoutube": "UCrTC0tOY5aujQFYDRf65xiw" ,"idFacebook": "" ,"idVimeo": "" ,"idTwitch": "" ,"status": 0,"categoria": {"nome":"Música", "url": "music", "_id": ObjectId("5ed979f4474ed51eb3dbb26b")}},</v>
      </c>
      <c r="N440" t="str">
        <f t="shared" si="12"/>
        <v>5ed981e2474ed51eb3dbb43d</v>
      </c>
      <c r="P440" t="s">
        <v>2292</v>
      </c>
      <c r="AK440">
        <v>1085</v>
      </c>
    </row>
    <row r="441" spans="1:37" x14ac:dyDescent="0.25">
      <c r="A441" t="s">
        <v>1861</v>
      </c>
      <c r="B441" t="s">
        <v>1862</v>
      </c>
      <c r="F441">
        <v>0</v>
      </c>
      <c r="G441" t="s">
        <v>42</v>
      </c>
      <c r="H441" t="str">
        <f>VLOOKUP(canais!G441,categorias!$C$2:$F$8,2,FALSE)</f>
        <v>music</v>
      </c>
      <c r="I441" t="str">
        <f>VLOOKUP(canais!G441,categorias!$C$2:$G$8,5,FALSE)</f>
        <v>ObjectId("5ed979f4474ed51eb3dbb26b")</v>
      </c>
      <c r="L441" t="str">
        <f t="shared" si="13"/>
        <v>{"nome": "Álvaro Tito" ,"idYoutube": "UCbGZTHZCCSlHyD5L16ZX4zg" ,"idFacebook": "" ,"idVimeo": "" ,"idTwitch": "" ,"status": 0,"categoria": {"nome":"Música", "url": "music", "_id": ObjectId("5ed979f4474ed51eb3dbb26b")}},</v>
      </c>
      <c r="N441" t="str">
        <f t="shared" si="12"/>
        <v>5ed981e2474ed51eb3dbb43e</v>
      </c>
      <c r="P441" t="s">
        <v>2293</v>
      </c>
      <c r="AK441">
        <v>1086</v>
      </c>
    </row>
    <row r="442" spans="1:37" x14ac:dyDescent="0.25">
      <c r="A442" t="s">
        <v>1863</v>
      </c>
      <c r="B442" t="s">
        <v>1864</v>
      </c>
      <c r="F442">
        <v>0</v>
      </c>
      <c r="G442" t="s">
        <v>42</v>
      </c>
      <c r="H442" t="str">
        <f>VLOOKUP(canais!G442,categorias!$C$2:$F$8,2,FALSE)</f>
        <v>music</v>
      </c>
      <c r="I442" t="str">
        <f>VLOOKUP(canais!G442,categorias!$C$2:$G$8,5,FALSE)</f>
        <v>ObjectId("5ed979f4474ed51eb3dbb26b")</v>
      </c>
      <c r="L442" t="str">
        <f t="shared" si="13"/>
        <v>{"nome": "Grupo APG" ,"idYoutube": "UCHZt8nggByvj4V0kFj0FxKw" ,"idFacebook": "" ,"idVimeo": "" ,"idTwitch": "" ,"status": 0,"categoria": {"nome":"Música", "url": "music", "_id": ObjectId("5ed979f4474ed51eb3dbb26b")}},</v>
      </c>
      <c r="N442" t="str">
        <f t="shared" si="12"/>
        <v>5ed981e2474ed51eb3dbb43f</v>
      </c>
      <c r="P442" t="s">
        <v>2294</v>
      </c>
      <c r="AK442">
        <v>1087</v>
      </c>
    </row>
    <row r="443" spans="1:37" x14ac:dyDescent="0.25">
      <c r="A443" t="s">
        <v>1865</v>
      </c>
      <c r="B443" t="s">
        <v>1866</v>
      </c>
      <c r="F443">
        <v>0</v>
      </c>
      <c r="G443" t="s">
        <v>42</v>
      </c>
      <c r="H443" t="str">
        <f>VLOOKUP(canais!G443,categorias!$C$2:$F$8,2,FALSE)</f>
        <v>music</v>
      </c>
      <c r="I443" t="str">
        <f>VLOOKUP(canais!G443,categorias!$C$2:$G$8,5,FALSE)</f>
        <v>ObjectId("5ed979f4474ed51eb3dbb26b")</v>
      </c>
      <c r="L443" t="str">
        <f t="shared" si="13"/>
        <v>{"nome": "Gabriela Gomes" ,"idYoutube": "UCQtV5cbVULWM6rANGB87XRw" ,"idFacebook": "" ,"idVimeo": "" ,"idTwitch": "" ,"status": 0,"categoria": {"nome":"Música", "url": "music", "_id": ObjectId("5ed979f4474ed51eb3dbb26b")}},</v>
      </c>
      <c r="N443" t="str">
        <f t="shared" si="12"/>
        <v>5ed981e2474ed51eb3dbb440</v>
      </c>
      <c r="P443" t="s">
        <v>2295</v>
      </c>
      <c r="AK443">
        <v>1088</v>
      </c>
    </row>
    <row r="444" spans="1:37" x14ac:dyDescent="0.25">
      <c r="A444" t="s">
        <v>1867</v>
      </c>
      <c r="B444" t="s">
        <v>1868</v>
      </c>
      <c r="F444">
        <v>0</v>
      </c>
      <c r="G444" t="s">
        <v>42</v>
      </c>
      <c r="H444" t="str">
        <f>VLOOKUP(canais!G444,categorias!$C$2:$F$8,2,FALSE)</f>
        <v>music</v>
      </c>
      <c r="I444" t="str">
        <f>VLOOKUP(canais!G444,categorias!$C$2:$G$8,5,FALSE)</f>
        <v>ObjectId("5ed979f4474ed51eb3dbb26b")</v>
      </c>
      <c r="L444" t="str">
        <f t="shared" si="13"/>
        <v>{"nome": "Léa Mendonça" ,"idYoutube": "UCVIE05lyAiez_c0pnKXPh3g" ,"idFacebook": "" ,"idVimeo": "" ,"idTwitch": "" ,"status": 0,"categoria": {"nome":"Música", "url": "music", "_id": ObjectId("5ed979f4474ed51eb3dbb26b")}},</v>
      </c>
      <c r="N444" t="str">
        <f t="shared" si="12"/>
        <v>5ed981e2474ed51eb3dbb441</v>
      </c>
      <c r="P444" t="s">
        <v>2296</v>
      </c>
      <c r="AK444">
        <v>1089</v>
      </c>
    </row>
    <row r="445" spans="1:37" x14ac:dyDescent="0.25">
      <c r="A445" t="s">
        <v>1869</v>
      </c>
      <c r="B445" t="s">
        <v>1870</v>
      </c>
      <c r="F445">
        <v>0</v>
      </c>
      <c r="G445" t="s">
        <v>42</v>
      </c>
      <c r="H445" t="str">
        <f>VLOOKUP(canais!G445,categorias!$C$2:$F$8,2,FALSE)</f>
        <v>music</v>
      </c>
      <c r="I445" t="str">
        <f>VLOOKUP(canais!G445,categorias!$C$2:$G$8,5,FALSE)</f>
        <v>ObjectId("5ed979f4474ed51eb3dbb26b")</v>
      </c>
      <c r="L445" t="str">
        <f t="shared" si="13"/>
        <v>{"nome": "Breno e Lucas" ,"idYoutube": "UCeJHtBIWWz2_bZEYK8N90Bw" ,"idFacebook": "" ,"idVimeo": "" ,"idTwitch": "" ,"status": 0,"categoria": {"nome":"Música", "url": "music", "_id": ObjectId("5ed979f4474ed51eb3dbb26b")}},</v>
      </c>
      <c r="N445" t="str">
        <f t="shared" si="12"/>
        <v>5ed981e2474ed51eb3dbb442</v>
      </c>
      <c r="P445" t="s">
        <v>2297</v>
      </c>
      <c r="AK445">
        <v>1090</v>
      </c>
    </row>
    <row r="446" spans="1:37" x14ac:dyDescent="0.25">
      <c r="A446" t="s">
        <v>1871</v>
      </c>
      <c r="B446" t="s">
        <v>1872</v>
      </c>
      <c r="F446">
        <v>0</v>
      </c>
      <c r="G446" t="s">
        <v>42</v>
      </c>
      <c r="H446" t="str">
        <f>VLOOKUP(canais!G446,categorias!$C$2:$F$8,2,FALSE)</f>
        <v>music</v>
      </c>
      <c r="I446" t="str">
        <f>VLOOKUP(canais!G446,categorias!$C$2:$G$8,5,FALSE)</f>
        <v>ObjectId("5ed979f4474ed51eb3dbb26b")</v>
      </c>
      <c r="L446" t="str">
        <f t="shared" si="13"/>
        <v>{"nome": "Dermot Kennedy" ,"idYoutube": "UCTujaKfo0jMXXhjvRtB6yYQ" ,"idFacebook": "" ,"idVimeo": "" ,"idTwitch": "" ,"status": 0,"categoria": {"nome":"Música", "url": "music", "_id": ObjectId("5ed979f4474ed51eb3dbb26b")}},</v>
      </c>
      <c r="N446" t="str">
        <f t="shared" si="12"/>
        <v>5ed981e2474ed51eb3dbb443</v>
      </c>
      <c r="P446" t="s">
        <v>2298</v>
      </c>
      <c r="AK446">
        <v>1091</v>
      </c>
    </row>
    <row r="447" spans="1:37" x14ac:dyDescent="0.25">
      <c r="A447" t="s">
        <v>1873</v>
      </c>
      <c r="B447" t="s">
        <v>1874</v>
      </c>
      <c r="F447">
        <v>0</v>
      </c>
      <c r="G447" t="s">
        <v>42</v>
      </c>
      <c r="H447" t="str">
        <f>VLOOKUP(canais!G447,categorias!$C$2:$F$8,2,FALSE)</f>
        <v>music</v>
      </c>
      <c r="I447" t="str">
        <f>VLOOKUP(canais!G447,categorias!$C$2:$G$8,5,FALSE)</f>
        <v>ObjectId("5ed979f4474ed51eb3dbb26b")</v>
      </c>
      <c r="L447" t="str">
        <f t="shared" si="13"/>
        <v>{"nome": "Gretchen" ,"idYoutube": "UCELMHHfUtxRjW3vIOTr78Xg" ,"idFacebook": "" ,"idVimeo": "" ,"idTwitch": "" ,"status": 0,"categoria": {"nome":"Música", "url": "music", "_id": ObjectId("5ed979f4474ed51eb3dbb26b")}},</v>
      </c>
      <c r="N447" t="str">
        <f t="shared" si="12"/>
        <v>5ed981e2474ed51eb3dbb444</v>
      </c>
      <c r="P447" t="s">
        <v>2299</v>
      </c>
      <c r="AK447">
        <v>1092</v>
      </c>
    </row>
    <row r="448" spans="1:37" x14ac:dyDescent="0.25">
      <c r="A448" t="s">
        <v>1875</v>
      </c>
      <c r="B448" t="s">
        <v>1876</v>
      </c>
      <c r="F448">
        <v>0</v>
      </c>
      <c r="G448" t="s">
        <v>42</v>
      </c>
      <c r="H448" t="str">
        <f>VLOOKUP(canais!G448,categorias!$C$2:$F$8,2,FALSE)</f>
        <v>music</v>
      </c>
      <c r="I448" t="str">
        <f>VLOOKUP(canais!G448,categorias!$C$2:$G$8,5,FALSE)</f>
        <v>ObjectId("5ed979f4474ed51eb3dbb26b")</v>
      </c>
      <c r="L448" t="str">
        <f t="shared" si="13"/>
        <v>{"nome": "Renno Poeta" ,"idYoutube": "UCW1ps0MbXt5ekEWCSmRJc-A" ,"idFacebook": "" ,"idVimeo": "" ,"idTwitch": "" ,"status": 0,"categoria": {"nome":"Música", "url": "music", "_id": ObjectId("5ed979f4474ed51eb3dbb26b")}},</v>
      </c>
      <c r="N448" t="str">
        <f t="shared" si="12"/>
        <v>5ed981e2474ed51eb3dbb445</v>
      </c>
      <c r="P448" t="s">
        <v>2300</v>
      </c>
      <c r="AK448">
        <v>1093</v>
      </c>
    </row>
    <row r="449" spans="1:37" x14ac:dyDescent="0.25">
      <c r="A449" t="s">
        <v>1877</v>
      </c>
      <c r="B449" t="s">
        <v>1878</v>
      </c>
      <c r="F449">
        <v>0</v>
      </c>
      <c r="G449" t="s">
        <v>42</v>
      </c>
      <c r="H449" t="str">
        <f>VLOOKUP(canais!G449,categorias!$C$2:$F$8,2,FALSE)</f>
        <v>music</v>
      </c>
      <c r="I449" t="str">
        <f>VLOOKUP(canais!G449,categorias!$C$2:$G$8,5,FALSE)</f>
        <v>ObjectId("5ed979f4474ed51eb3dbb26b")</v>
      </c>
      <c r="L449" t="str">
        <f t="shared" si="13"/>
        <v>{"nome": "Chanceller e Montenegro" ,"idYoutube": "UC8NU4JG-kylFOBvHeOKwnkQ" ,"idFacebook": "" ,"idVimeo": "" ,"idTwitch": "" ,"status": 0,"categoria": {"nome":"Música", "url": "music", "_id": ObjectId("5ed979f4474ed51eb3dbb26b")}},</v>
      </c>
      <c r="N449" t="str">
        <f t="shared" si="12"/>
        <v>5ed981e2474ed51eb3dbb446</v>
      </c>
      <c r="P449" t="s">
        <v>2301</v>
      </c>
      <c r="AK449">
        <v>1094</v>
      </c>
    </row>
    <row r="450" spans="1:37" x14ac:dyDescent="0.25">
      <c r="A450" t="s">
        <v>1879</v>
      </c>
      <c r="B450" t="s">
        <v>1880</v>
      </c>
      <c r="F450">
        <v>0</v>
      </c>
      <c r="G450" t="s">
        <v>42</v>
      </c>
      <c r="H450" t="str">
        <f>VLOOKUP(canais!G450,categorias!$C$2:$F$8,2,FALSE)</f>
        <v>music</v>
      </c>
      <c r="I450" t="str">
        <f>VLOOKUP(canais!G450,categorias!$C$2:$G$8,5,FALSE)</f>
        <v>ObjectId("5ed979f4474ed51eb3dbb26b")</v>
      </c>
      <c r="L450" t="str">
        <f t="shared" si="13"/>
        <v>{"nome": "Wagninho" ,"idYoutube": "UCL18VVh7THAV6473j_7HB7A" ,"idFacebook": "" ,"idVimeo": "" ,"idTwitch": "" ,"status": 0,"categoria": {"nome":"Música", "url": "music", "_id": ObjectId("5ed979f4474ed51eb3dbb26b")}},</v>
      </c>
      <c r="N450" t="str">
        <f t="shared" ref="N450:N513" si="14">LOWER(CONCATENATE($N$1,DEC2HEX(AK450)))</f>
        <v>5ed981e2474ed51eb3dbb447</v>
      </c>
      <c r="P450" t="s">
        <v>2302</v>
      </c>
      <c r="AK450">
        <v>1095</v>
      </c>
    </row>
    <row r="451" spans="1:37" x14ac:dyDescent="0.25">
      <c r="A451" t="s">
        <v>1881</v>
      </c>
      <c r="B451" t="s">
        <v>1882</v>
      </c>
      <c r="F451">
        <v>0</v>
      </c>
      <c r="G451" t="s">
        <v>42</v>
      </c>
      <c r="H451" t="str">
        <f>VLOOKUP(canais!G451,categorias!$C$2:$F$8,2,FALSE)</f>
        <v>music</v>
      </c>
      <c r="I451" t="str">
        <f>VLOOKUP(canais!G451,categorias!$C$2:$G$8,5,FALSE)</f>
        <v>ObjectId("5ed979f4474ed51eb3dbb26b")</v>
      </c>
      <c r="L451" t="str">
        <f t="shared" ref="L451:L514" si="15">$A$1&amp;A451&amp;$B$1&amp;B451&amp;$C$1&amp;C451&amp;$D$1&amp;D451&amp;$E$1&amp;E451&amp;$F$1&amp;F451&amp;$G$1&amp;G451&amp;$H$1&amp;H451&amp;$I$1&amp;I451&amp;$J$1</f>
        <v>{"nome": "Trio Parada Dura" ,"idYoutube": "UC10bc436tdXaMUpENud-daQ" ,"idFacebook": "" ,"idVimeo": "" ,"idTwitch": "" ,"status": 0,"categoria": {"nome":"Música", "url": "music", "_id": ObjectId("5ed979f4474ed51eb3dbb26b")}},</v>
      </c>
      <c r="N451" t="str">
        <f t="shared" si="14"/>
        <v>5ed981e2474ed51eb3dbb448</v>
      </c>
      <c r="P451" t="s">
        <v>2303</v>
      </c>
      <c r="AK451">
        <v>1096</v>
      </c>
    </row>
    <row r="452" spans="1:37" x14ac:dyDescent="0.25">
      <c r="A452" t="s">
        <v>1883</v>
      </c>
      <c r="B452" t="s">
        <v>1884</v>
      </c>
      <c r="F452">
        <v>0</v>
      </c>
      <c r="G452" t="s">
        <v>42</v>
      </c>
      <c r="H452" t="str">
        <f>VLOOKUP(canais!G452,categorias!$C$2:$F$8,2,FALSE)</f>
        <v>music</v>
      </c>
      <c r="I452" t="str">
        <f>VLOOKUP(canais!G452,categorias!$C$2:$G$8,5,FALSE)</f>
        <v>ObjectId("5ed979f4474ed51eb3dbb26b")</v>
      </c>
      <c r="L452" t="str">
        <f t="shared" si="15"/>
        <v>{"nome": "Goldfish" ,"idYoutube": "UCU1OAvzxL4-IbChYX37YQYg" ,"idFacebook": "" ,"idVimeo": "" ,"idTwitch": "" ,"status": 0,"categoria": {"nome":"Música", "url": "music", "_id": ObjectId("5ed979f4474ed51eb3dbb26b")}},</v>
      </c>
      <c r="N452" t="str">
        <f t="shared" si="14"/>
        <v>5ed981e2474ed51eb3dbb449</v>
      </c>
      <c r="P452" t="s">
        <v>2304</v>
      </c>
      <c r="AK452">
        <v>1097</v>
      </c>
    </row>
    <row r="453" spans="1:37" x14ac:dyDescent="0.25">
      <c r="A453" t="s">
        <v>1885</v>
      </c>
      <c r="B453" t="s">
        <v>1886</v>
      </c>
      <c r="F453">
        <v>0</v>
      </c>
      <c r="G453" t="s">
        <v>42</v>
      </c>
      <c r="H453" t="str">
        <f>VLOOKUP(canais!G453,categorias!$C$2:$F$8,2,FALSE)</f>
        <v>music</v>
      </c>
      <c r="I453" t="str">
        <f>VLOOKUP(canais!G453,categorias!$C$2:$G$8,5,FALSE)</f>
        <v>ObjectId("5ed979f4474ed51eb3dbb26b")</v>
      </c>
      <c r="L453" t="str">
        <f t="shared" si="15"/>
        <v>{"nome": "Joelma" ,"idYoutube": "UClPOJqFbYMKGyM2Nqst0NxA" ,"idFacebook": "" ,"idVimeo": "" ,"idTwitch": "" ,"status": 0,"categoria": {"nome":"Música", "url": "music", "_id": ObjectId("5ed979f4474ed51eb3dbb26b")}},</v>
      </c>
      <c r="N453" t="str">
        <f t="shared" si="14"/>
        <v>5ed981e2474ed51eb3dbb44a</v>
      </c>
      <c r="P453" t="s">
        <v>2305</v>
      </c>
      <c r="AK453">
        <v>1098</v>
      </c>
    </row>
    <row r="454" spans="1:37" x14ac:dyDescent="0.25">
      <c r="A454">
        <v>3030</v>
      </c>
      <c r="B454" t="s">
        <v>1887</v>
      </c>
      <c r="F454">
        <v>0</v>
      </c>
      <c r="G454" t="s">
        <v>42</v>
      </c>
      <c r="H454" t="str">
        <f>VLOOKUP(canais!G454,categorias!$C$2:$F$8,2,FALSE)</f>
        <v>music</v>
      </c>
      <c r="I454" t="str">
        <f>VLOOKUP(canais!G454,categorias!$C$2:$G$8,5,FALSE)</f>
        <v>ObjectId("5ed979f4474ed51eb3dbb26b")</v>
      </c>
      <c r="L454" t="str">
        <f t="shared" si="15"/>
        <v>{"nome": "3030" ,"idYoutube": "UCaN8-vWQ5Pas7sku6ob8sUQ" ,"idFacebook": "" ,"idVimeo": "" ,"idTwitch": "" ,"status": 0,"categoria": {"nome":"Música", "url": "music", "_id": ObjectId("5ed979f4474ed51eb3dbb26b")}},</v>
      </c>
      <c r="N454" t="str">
        <f t="shared" si="14"/>
        <v>5ed981e2474ed51eb3dbb44b</v>
      </c>
      <c r="P454" t="s">
        <v>2306</v>
      </c>
      <c r="AK454">
        <v>1099</v>
      </c>
    </row>
    <row r="455" spans="1:37" x14ac:dyDescent="0.25">
      <c r="A455" t="s">
        <v>1888</v>
      </c>
      <c r="B455" t="s">
        <v>1889</v>
      </c>
      <c r="F455">
        <v>0</v>
      </c>
      <c r="G455" t="s">
        <v>42</v>
      </c>
      <c r="H455" t="str">
        <f>VLOOKUP(canais!G455,categorias!$C$2:$F$8,2,FALSE)</f>
        <v>music</v>
      </c>
      <c r="I455" t="str">
        <f>VLOOKUP(canais!G455,categorias!$C$2:$G$8,5,FALSE)</f>
        <v>ObjectId("5ed979f4474ed51eb3dbb26b")</v>
      </c>
      <c r="L455" t="str">
        <f t="shared" si="15"/>
        <v>{"nome": "Sunset Faz Bem" ,"idYoutube": "UCW9bhurB8GHleAYooIt5g5A" ,"idFacebook": "" ,"idVimeo": "" ,"idTwitch": "" ,"status": 0,"categoria": {"nome":"Música", "url": "music", "_id": ObjectId("5ed979f4474ed51eb3dbb26b")}},</v>
      </c>
      <c r="N455" t="str">
        <f t="shared" si="14"/>
        <v>5ed981e2474ed51eb3dbb44c</v>
      </c>
      <c r="P455" t="s">
        <v>2307</v>
      </c>
      <c r="AK455">
        <v>1100</v>
      </c>
    </row>
    <row r="456" spans="1:37" x14ac:dyDescent="0.25">
      <c r="A456" t="s">
        <v>1890</v>
      </c>
      <c r="B456" t="s">
        <v>1891</v>
      </c>
      <c r="F456">
        <v>0</v>
      </c>
      <c r="G456" t="s">
        <v>42</v>
      </c>
      <c r="H456" t="str">
        <f>VLOOKUP(canais!G456,categorias!$C$2:$F$8,2,FALSE)</f>
        <v>music</v>
      </c>
      <c r="I456" t="str">
        <f>VLOOKUP(canais!G456,categorias!$C$2:$G$8,5,FALSE)</f>
        <v>ObjectId("5ed979f4474ed51eb3dbb26b")</v>
      </c>
      <c r="L456" t="str">
        <f t="shared" si="15"/>
        <v>{"nome": "Samba Show" ,"idYoutube": "UCB8gu2PqoZucJ0LiRNGdM6A" ,"idFacebook": "" ,"idVimeo": "" ,"idTwitch": "" ,"status": 0,"categoria": {"nome":"Música", "url": "music", "_id": ObjectId("5ed979f4474ed51eb3dbb26b")}},</v>
      </c>
      <c r="N456" t="str">
        <f t="shared" si="14"/>
        <v>5ed981e2474ed51eb3dbb44d</v>
      </c>
      <c r="P456" t="s">
        <v>2308</v>
      </c>
      <c r="AK456">
        <v>1101</v>
      </c>
    </row>
    <row r="457" spans="1:37" x14ac:dyDescent="0.25">
      <c r="A457" t="s">
        <v>1892</v>
      </c>
      <c r="B457" t="s">
        <v>1893</v>
      </c>
      <c r="F457">
        <v>0</v>
      </c>
      <c r="G457" t="s">
        <v>42</v>
      </c>
      <c r="H457" t="str">
        <f>VLOOKUP(canais!G457,categorias!$C$2:$F$8,2,FALSE)</f>
        <v>music</v>
      </c>
      <c r="I457" t="str">
        <f>VLOOKUP(canais!G457,categorias!$C$2:$G$8,5,FALSE)</f>
        <v>ObjectId("5ed979f4474ed51eb3dbb26b")</v>
      </c>
      <c r="L457" t="str">
        <f t="shared" si="15"/>
        <v>{"nome": "João Alyson e Adriano" ,"idYoutube": "UCAhiNUybU8aVwJNgcbcLbPw" ,"idFacebook": "" ,"idVimeo": "" ,"idTwitch": "" ,"status": 0,"categoria": {"nome":"Música", "url": "music", "_id": ObjectId("5ed979f4474ed51eb3dbb26b")}},</v>
      </c>
      <c r="N457" t="str">
        <f t="shared" si="14"/>
        <v>5ed981e2474ed51eb3dbb44e</v>
      </c>
      <c r="P457" t="s">
        <v>2309</v>
      </c>
      <c r="AK457">
        <v>1102</v>
      </c>
    </row>
    <row r="458" spans="1:37" x14ac:dyDescent="0.25">
      <c r="A458" t="s">
        <v>1894</v>
      </c>
      <c r="B458" t="s">
        <v>1895</v>
      </c>
      <c r="F458">
        <v>0</v>
      </c>
      <c r="G458" t="s">
        <v>42</v>
      </c>
      <c r="H458" t="str">
        <f>VLOOKUP(canais!G458,categorias!$C$2:$F$8,2,FALSE)</f>
        <v>music</v>
      </c>
      <c r="I458" t="str">
        <f>VLOOKUP(canais!G458,categorias!$C$2:$G$8,5,FALSE)</f>
        <v>ObjectId("5ed979f4474ed51eb3dbb26b")</v>
      </c>
      <c r="L458" t="str">
        <f t="shared" si="15"/>
        <v>{"nome": "7SenseLive" ,"idYoutube": "UCrCsPier-zh_CT-qaNxzENg" ,"idFacebook": "" ,"idVimeo": "" ,"idTwitch": "" ,"status": 0,"categoria": {"nome":"Música", "url": "music", "_id": ObjectId("5ed979f4474ed51eb3dbb26b")}},</v>
      </c>
      <c r="N458" t="str">
        <f t="shared" si="14"/>
        <v>5ed981e2474ed51eb3dbb44f</v>
      </c>
      <c r="P458" t="s">
        <v>2310</v>
      </c>
      <c r="AK458">
        <v>1103</v>
      </c>
    </row>
    <row r="459" spans="1:37" x14ac:dyDescent="0.25">
      <c r="A459" t="s">
        <v>1896</v>
      </c>
      <c r="F459">
        <v>0</v>
      </c>
      <c r="G459" t="s">
        <v>42</v>
      </c>
      <c r="H459" t="str">
        <f>VLOOKUP(canais!G459,categorias!$C$2:$F$8,2,FALSE)</f>
        <v>music</v>
      </c>
      <c r="I459" t="str">
        <f>VLOOKUP(canais!G459,categorias!$C$2:$G$8,5,FALSE)</f>
        <v>ObjectId("5ed979f4474ed51eb3dbb26b")</v>
      </c>
      <c r="L459" t="str">
        <f t="shared" si="15"/>
        <v>{"nome": "Groove Seco Band" ,"idYoutube": "" ,"idFacebook": "" ,"idVimeo": "" ,"idTwitch": "" ,"status": 0,"categoria": {"nome":"Música", "url": "music", "_id": ObjectId("5ed979f4474ed51eb3dbb26b")}},</v>
      </c>
      <c r="N459" t="str">
        <f t="shared" si="14"/>
        <v>5ed981e2474ed51eb3dbb450</v>
      </c>
      <c r="P459" t="s">
        <v>2311</v>
      </c>
      <c r="AK459">
        <v>1104</v>
      </c>
    </row>
    <row r="460" spans="1:37" x14ac:dyDescent="0.25">
      <c r="A460" t="s">
        <v>1897</v>
      </c>
      <c r="B460" t="s">
        <v>1898</v>
      </c>
      <c r="F460">
        <v>0</v>
      </c>
      <c r="G460" t="s">
        <v>42</v>
      </c>
      <c r="H460" t="str">
        <f>VLOOKUP(canais!G460,categorias!$C$2:$F$8,2,FALSE)</f>
        <v>music</v>
      </c>
      <c r="I460" t="str">
        <f>VLOOKUP(canais!G460,categorias!$C$2:$G$8,5,FALSE)</f>
        <v>ObjectId("5ed979f4474ed51eb3dbb26b")</v>
      </c>
      <c r="L460" t="str">
        <f t="shared" si="15"/>
        <v>{"nome": "Naguetta" ,"idYoutube": "UCRWLRatdl6itQgCxEm8yLAQ" ,"idFacebook": "" ,"idVimeo": "" ,"idTwitch": "" ,"status": 0,"categoria": {"nome":"Música", "url": "music", "_id": ObjectId("5ed979f4474ed51eb3dbb26b")}},</v>
      </c>
      <c r="N460" t="str">
        <f t="shared" si="14"/>
        <v>5ed981e2474ed51eb3dbb451</v>
      </c>
      <c r="P460" t="s">
        <v>2312</v>
      </c>
      <c r="AK460">
        <v>1105</v>
      </c>
    </row>
    <row r="461" spans="1:37" x14ac:dyDescent="0.25">
      <c r="A461" t="s">
        <v>1899</v>
      </c>
      <c r="B461" t="s">
        <v>1900</v>
      </c>
      <c r="F461">
        <v>0</v>
      </c>
      <c r="G461" t="s">
        <v>42</v>
      </c>
      <c r="H461" t="str">
        <f>VLOOKUP(canais!G461,categorias!$C$2:$F$8,2,FALSE)</f>
        <v>music</v>
      </c>
      <c r="I461" t="str">
        <f>VLOOKUP(canais!G461,categorias!$C$2:$G$8,5,FALSE)</f>
        <v>ObjectId("5ed979f4474ed51eb3dbb26b")</v>
      </c>
      <c r="L461" t="str">
        <f t="shared" si="15"/>
        <v>{"nome": "Venosa" ,"idYoutube": "UCnQ93GyUHNfDX1WjH0-EkFw" ,"idFacebook": "" ,"idVimeo": "" ,"idTwitch": "" ,"status": 0,"categoria": {"nome":"Música", "url": "music", "_id": ObjectId("5ed979f4474ed51eb3dbb26b")}},</v>
      </c>
      <c r="N461" t="str">
        <f t="shared" si="14"/>
        <v>5ed981e2474ed51eb3dbb452</v>
      </c>
      <c r="P461" t="s">
        <v>2313</v>
      </c>
      <c r="AK461">
        <v>1106</v>
      </c>
    </row>
    <row r="462" spans="1:37" x14ac:dyDescent="0.25">
      <c r="A462" t="s">
        <v>1901</v>
      </c>
      <c r="B462" t="s">
        <v>1902</v>
      </c>
      <c r="F462">
        <v>0</v>
      </c>
      <c r="G462" t="s">
        <v>42</v>
      </c>
      <c r="H462" t="str">
        <f>VLOOKUP(canais!G462,categorias!$C$2:$F$8,2,FALSE)</f>
        <v>music</v>
      </c>
      <c r="I462" t="str">
        <f>VLOOKUP(canais!G462,categorias!$C$2:$G$8,5,FALSE)</f>
        <v>ObjectId("5ed979f4474ed51eb3dbb26b")</v>
      </c>
      <c r="L462" t="str">
        <f t="shared" si="15"/>
        <v>{"nome": "Vitor Cezarani" ,"idYoutube": "UCY_K041A1jLmaxUSTHW8DPw" ,"idFacebook": "" ,"idVimeo": "" ,"idTwitch": "" ,"status": 0,"categoria": {"nome":"Música", "url": "music", "_id": ObjectId("5ed979f4474ed51eb3dbb26b")}},</v>
      </c>
      <c r="N462" t="str">
        <f t="shared" si="14"/>
        <v>5ed981e2474ed51eb3dbb453</v>
      </c>
      <c r="P462" t="s">
        <v>2314</v>
      </c>
      <c r="AK462">
        <v>1107</v>
      </c>
    </row>
    <row r="463" spans="1:37" x14ac:dyDescent="0.25">
      <c r="A463" t="s">
        <v>1903</v>
      </c>
      <c r="B463" t="s">
        <v>1904</v>
      </c>
      <c r="F463">
        <v>0</v>
      </c>
      <c r="G463" t="s">
        <v>42</v>
      </c>
      <c r="H463" t="str">
        <f>VLOOKUP(canais!G463,categorias!$C$2:$F$8,2,FALSE)</f>
        <v>music</v>
      </c>
      <c r="I463" t="str">
        <f>VLOOKUP(canais!G463,categorias!$C$2:$G$8,5,FALSE)</f>
        <v>ObjectId("5ed979f4474ed51eb3dbb26b")</v>
      </c>
      <c r="L463" t="str">
        <f t="shared" si="15"/>
        <v>{"nome": "Família de Rua" ,"idYoutube": "UCqp2cHbPqdDdNz96HO4m7AQ" ,"idFacebook": "" ,"idVimeo": "" ,"idTwitch": "" ,"status": 0,"categoria": {"nome":"Música", "url": "music", "_id": ObjectId("5ed979f4474ed51eb3dbb26b")}},</v>
      </c>
      <c r="N463" t="str">
        <f t="shared" si="14"/>
        <v>5ed981e2474ed51eb3dbb454</v>
      </c>
      <c r="P463" t="s">
        <v>2315</v>
      </c>
      <c r="AK463">
        <v>1108</v>
      </c>
    </row>
    <row r="464" spans="1:37" x14ac:dyDescent="0.25">
      <c r="A464" t="s">
        <v>1905</v>
      </c>
      <c r="B464" t="s">
        <v>1906</v>
      </c>
      <c r="F464">
        <v>0</v>
      </c>
      <c r="G464" t="s">
        <v>42</v>
      </c>
      <c r="H464" t="str">
        <f>VLOOKUP(canais!G464,categorias!$C$2:$F$8,2,FALSE)</f>
        <v>music</v>
      </c>
      <c r="I464" t="str">
        <f>VLOOKUP(canais!G464,categorias!$C$2:$G$8,5,FALSE)</f>
        <v>ObjectId("5ed979f4474ed51eb3dbb26b")</v>
      </c>
      <c r="L464" t="str">
        <f t="shared" si="15"/>
        <v>{"nome": "Pacha" ,"idYoutube": "UCjbDDt1C0iIXkhf7cxcHijg" ,"idFacebook": "" ,"idVimeo": "" ,"idTwitch": "" ,"status": 0,"categoria": {"nome":"Música", "url": "music", "_id": ObjectId("5ed979f4474ed51eb3dbb26b")}},</v>
      </c>
      <c r="N464" t="str">
        <f t="shared" si="14"/>
        <v>5ed981e2474ed51eb3dbb455</v>
      </c>
      <c r="P464" t="s">
        <v>2316</v>
      </c>
      <c r="AK464">
        <v>1109</v>
      </c>
    </row>
    <row r="465" spans="1:37" x14ac:dyDescent="0.25">
      <c r="A465" t="s">
        <v>1907</v>
      </c>
      <c r="B465" t="s">
        <v>1908</v>
      </c>
      <c r="F465">
        <v>0</v>
      </c>
      <c r="G465" t="s">
        <v>42</v>
      </c>
      <c r="H465" t="str">
        <f>VLOOKUP(canais!G465,categorias!$C$2:$F$8,2,FALSE)</f>
        <v>music</v>
      </c>
      <c r="I465" t="str">
        <f>VLOOKUP(canais!G465,categorias!$C$2:$G$8,5,FALSE)</f>
        <v>ObjectId("5ed979f4474ed51eb3dbb26b")</v>
      </c>
      <c r="L465" t="str">
        <f t="shared" si="15"/>
        <v>{"nome": "Red Hot Chili Peppers" ,"idYoutube": "UCEuOwB9vSL1oPKGNdONB4ig" ,"idFacebook": "" ,"idVimeo": "" ,"idTwitch": "" ,"status": 0,"categoria": {"nome":"Música", "url": "music", "_id": ObjectId("5ed979f4474ed51eb3dbb26b")}},</v>
      </c>
      <c r="N465" t="str">
        <f t="shared" si="14"/>
        <v>5ed981e2474ed51eb3dbb456</v>
      </c>
      <c r="P465" t="s">
        <v>2317</v>
      </c>
      <c r="AK465">
        <v>1110</v>
      </c>
    </row>
    <row r="466" spans="1:37" x14ac:dyDescent="0.25">
      <c r="A466" t="s">
        <v>1909</v>
      </c>
      <c r="B466" t="s">
        <v>1910</v>
      </c>
      <c r="F466">
        <v>0</v>
      </c>
      <c r="G466" t="s">
        <v>42</v>
      </c>
      <c r="H466" t="str">
        <f>VLOOKUP(canais!G466,categorias!$C$2:$F$8,2,FALSE)</f>
        <v>music</v>
      </c>
      <c r="I466" t="str">
        <f>VLOOKUP(canais!G466,categorias!$C$2:$G$8,5,FALSE)</f>
        <v>ObjectId("5ed979f4474ed51eb3dbb26b")</v>
      </c>
      <c r="L466" t="str">
        <f t="shared" si="15"/>
        <v>{"nome": "Felipão" ,"idYoutube": "UC_1DORowc0yCVX3I4nJLCrg" ,"idFacebook": "" ,"idVimeo": "" ,"idTwitch": "" ,"status": 0,"categoria": {"nome":"Música", "url": "music", "_id": ObjectId("5ed979f4474ed51eb3dbb26b")}},</v>
      </c>
      <c r="N466" t="str">
        <f t="shared" si="14"/>
        <v>5ed981e2474ed51eb3dbb457</v>
      </c>
      <c r="P466" t="s">
        <v>2318</v>
      </c>
      <c r="AK466">
        <v>1111</v>
      </c>
    </row>
    <row r="467" spans="1:37" x14ac:dyDescent="0.25">
      <c r="A467" t="s">
        <v>1911</v>
      </c>
      <c r="B467" t="s">
        <v>1912</v>
      </c>
      <c r="F467">
        <v>0</v>
      </c>
      <c r="G467" t="s">
        <v>42</v>
      </c>
      <c r="H467" t="str">
        <f>VLOOKUP(canais!G467,categorias!$C$2:$F$8,2,FALSE)</f>
        <v>music</v>
      </c>
      <c r="I467" t="str">
        <f>VLOOKUP(canais!G467,categorias!$C$2:$G$8,5,FALSE)</f>
        <v>ObjectId("5ed979f4474ed51eb3dbb26b")</v>
      </c>
      <c r="L467" t="str">
        <f t="shared" si="15"/>
        <v>{"nome": "Radiohead" ,"idYoutube": "UCq19-LqvG35A-30oyAiPiqA" ,"idFacebook": "" ,"idVimeo": "" ,"idTwitch": "" ,"status": 0,"categoria": {"nome":"Música", "url": "music", "_id": ObjectId("5ed979f4474ed51eb3dbb26b")}},</v>
      </c>
      <c r="N467" t="str">
        <f t="shared" si="14"/>
        <v>5ed981e2474ed51eb3dbb458</v>
      </c>
      <c r="P467" t="s">
        <v>2319</v>
      </c>
      <c r="AK467">
        <v>1112</v>
      </c>
    </row>
    <row r="468" spans="1:37" x14ac:dyDescent="0.25">
      <c r="A468" t="s">
        <v>1913</v>
      </c>
      <c r="B468" t="s">
        <v>1914</v>
      </c>
      <c r="F468">
        <v>0</v>
      </c>
      <c r="G468" t="s">
        <v>42</v>
      </c>
      <c r="H468" t="str">
        <f>VLOOKUP(canais!G468,categorias!$C$2:$F$8,2,FALSE)</f>
        <v>music</v>
      </c>
      <c r="I468" t="str">
        <f>VLOOKUP(canais!G468,categorias!$C$2:$G$8,5,FALSE)</f>
        <v>ObjectId("5ed979f4474ed51eb3dbb26b")</v>
      </c>
      <c r="L468" t="str">
        <f t="shared" si="15"/>
        <v>{"nome": "Ministério Atitude" ,"idYoutube": "UCmT0NhTMc0NV4GireFsyPlA" ,"idFacebook": "" ,"idVimeo": "" ,"idTwitch": "" ,"status": 0,"categoria": {"nome":"Música", "url": "music", "_id": ObjectId("5ed979f4474ed51eb3dbb26b")}},</v>
      </c>
      <c r="N468" t="str">
        <f t="shared" si="14"/>
        <v>5ed981e2474ed51eb3dbb459</v>
      </c>
      <c r="P468" t="s">
        <v>2320</v>
      </c>
      <c r="AK468">
        <v>1113</v>
      </c>
    </row>
    <row r="469" spans="1:37" x14ac:dyDescent="0.25">
      <c r="A469" t="s">
        <v>1915</v>
      </c>
      <c r="B469" t="s">
        <v>1916</v>
      </c>
      <c r="F469">
        <v>0</v>
      </c>
      <c r="G469" t="s">
        <v>42</v>
      </c>
      <c r="H469" t="str">
        <f>VLOOKUP(canais!G469,categorias!$C$2:$F$8,2,FALSE)</f>
        <v>music</v>
      </c>
      <c r="I469" t="str">
        <f>VLOOKUP(canais!G469,categorias!$C$2:$G$8,5,FALSE)</f>
        <v>ObjectId("5ed979f4474ed51eb3dbb26b")</v>
      </c>
      <c r="L469" t="str">
        <f t="shared" si="15"/>
        <v>{"nome": "Tom Kray" ,"idYoutube": "UCVkjyhqzMiZq8q9wF7D2bUg" ,"idFacebook": "" ,"idVimeo": "" ,"idTwitch": "" ,"status": 0,"categoria": {"nome":"Música", "url": "music", "_id": ObjectId("5ed979f4474ed51eb3dbb26b")}},</v>
      </c>
      <c r="N469" t="str">
        <f t="shared" si="14"/>
        <v>5ed981e2474ed51eb3dbb45a</v>
      </c>
      <c r="P469" t="s">
        <v>2321</v>
      </c>
      <c r="AK469">
        <v>1114</v>
      </c>
    </row>
    <row r="470" spans="1:37" x14ac:dyDescent="0.25">
      <c r="A470" t="s">
        <v>1917</v>
      </c>
      <c r="B470" t="s">
        <v>1918</v>
      </c>
      <c r="F470">
        <v>0</v>
      </c>
      <c r="G470" t="s">
        <v>42</v>
      </c>
      <c r="H470" t="str">
        <f>VLOOKUP(canais!G470,categorias!$C$2:$F$8,2,FALSE)</f>
        <v>music</v>
      </c>
      <c r="I470" t="str">
        <f>VLOOKUP(canais!G470,categorias!$C$2:$G$8,5,FALSE)</f>
        <v>ObjectId("5ed979f4474ed51eb3dbb26b")</v>
      </c>
      <c r="L470" t="str">
        <f t="shared" si="15"/>
        <v>{"nome": "Samba d'Antiga" ,"idYoutube": "UCW9IjX9FRbK-4nfqUtWrUyg" ,"idFacebook": "" ,"idVimeo": "" ,"idTwitch": "" ,"status": 0,"categoria": {"nome":"Música", "url": "music", "_id": ObjectId("5ed979f4474ed51eb3dbb26b")}},</v>
      </c>
      <c r="N470" t="str">
        <f t="shared" si="14"/>
        <v>5ed981e2474ed51eb3dbb45b</v>
      </c>
      <c r="P470" t="s">
        <v>2322</v>
      </c>
      <c r="AK470">
        <v>1115</v>
      </c>
    </row>
    <row r="471" spans="1:37" x14ac:dyDescent="0.25">
      <c r="A471" t="s">
        <v>1919</v>
      </c>
      <c r="B471" t="s">
        <v>1920</v>
      </c>
      <c r="F471">
        <v>0</v>
      </c>
      <c r="G471" t="s">
        <v>42</v>
      </c>
      <c r="H471" t="str">
        <f>VLOOKUP(canais!G471,categorias!$C$2:$F$8,2,FALSE)</f>
        <v>music</v>
      </c>
      <c r="I471" t="str">
        <f>VLOOKUP(canais!G471,categorias!$C$2:$G$8,5,FALSE)</f>
        <v>ObjectId("5ed979f4474ed51eb3dbb26b")</v>
      </c>
      <c r="L471" t="str">
        <f t="shared" si="15"/>
        <v>{"nome": "Edyr Vaqueiro" ,"idYoutube": "UC5RHCgHIP5Lsntf4z0sHejA" ,"idFacebook": "" ,"idVimeo": "" ,"idTwitch": "" ,"status": 0,"categoria": {"nome":"Música", "url": "music", "_id": ObjectId("5ed979f4474ed51eb3dbb26b")}},</v>
      </c>
      <c r="N471" t="str">
        <f t="shared" si="14"/>
        <v>5ed981e2474ed51eb3dbb45c</v>
      </c>
      <c r="P471" t="s">
        <v>2323</v>
      </c>
      <c r="AK471">
        <v>1116</v>
      </c>
    </row>
    <row r="472" spans="1:37" x14ac:dyDescent="0.25">
      <c r="A472" t="s">
        <v>1921</v>
      </c>
      <c r="B472" t="s">
        <v>1922</v>
      </c>
      <c r="F472">
        <v>0</v>
      </c>
      <c r="G472" t="s">
        <v>42</v>
      </c>
      <c r="H472" t="str">
        <f>VLOOKUP(canais!G472,categorias!$C$2:$F$8,2,FALSE)</f>
        <v>music</v>
      </c>
      <c r="I472" t="str">
        <f>VLOOKUP(canais!G472,categorias!$C$2:$G$8,5,FALSE)</f>
        <v>ObjectId("5ed979f4474ed51eb3dbb26b")</v>
      </c>
      <c r="L472" t="str">
        <f t="shared" si="15"/>
        <v>{"nome": "Ludy e Miller" ,"idYoutube": "UCqt5ubEEIKgqqyvaA3L-pug" ,"idFacebook": "" ,"idVimeo": "" ,"idTwitch": "" ,"status": 0,"categoria": {"nome":"Música", "url": "music", "_id": ObjectId("5ed979f4474ed51eb3dbb26b")}},</v>
      </c>
      <c r="N472" t="str">
        <f t="shared" si="14"/>
        <v>5ed981e2474ed51eb3dbb45d</v>
      </c>
      <c r="P472" t="s">
        <v>2324</v>
      </c>
      <c r="AK472">
        <v>1117</v>
      </c>
    </row>
    <row r="473" spans="1:37" x14ac:dyDescent="0.25">
      <c r="A473" t="s">
        <v>1923</v>
      </c>
      <c r="B473" t="s">
        <v>1924</v>
      </c>
      <c r="F473">
        <v>0</v>
      </c>
      <c r="G473" t="s">
        <v>42</v>
      </c>
      <c r="H473" t="str">
        <f>VLOOKUP(canais!G473,categorias!$C$2:$F$8,2,FALSE)</f>
        <v>music</v>
      </c>
      <c r="I473" t="str">
        <f>VLOOKUP(canais!G473,categorias!$C$2:$G$8,5,FALSE)</f>
        <v>ObjectId("5ed979f4474ed51eb3dbb26b")</v>
      </c>
      <c r="L473" t="str">
        <f t="shared" si="15"/>
        <v>{"nome": "Inimigos da HP" ,"idYoutube": "UChG4PctZiywvO5w2AtnN6iQ" ,"idFacebook": "" ,"idVimeo": "" ,"idTwitch": "" ,"status": 0,"categoria": {"nome":"Música", "url": "music", "_id": ObjectId("5ed979f4474ed51eb3dbb26b")}},</v>
      </c>
      <c r="N473" t="str">
        <f t="shared" si="14"/>
        <v>5ed981e2474ed51eb3dbb45e</v>
      </c>
      <c r="P473" t="s">
        <v>2325</v>
      </c>
      <c r="AK473">
        <v>1118</v>
      </c>
    </row>
    <row r="474" spans="1:37" x14ac:dyDescent="0.25">
      <c r="A474" t="s">
        <v>1925</v>
      </c>
      <c r="B474" t="s">
        <v>1926</v>
      </c>
      <c r="F474">
        <v>0</v>
      </c>
      <c r="G474" t="s">
        <v>42</v>
      </c>
      <c r="H474" t="str">
        <f>VLOOKUP(canais!G474,categorias!$C$2:$F$8,2,FALSE)</f>
        <v>music</v>
      </c>
      <c r="I474" t="str">
        <f>VLOOKUP(canais!G474,categorias!$C$2:$G$8,5,FALSE)</f>
        <v>ObjectId("5ed979f4474ed51eb3dbb26b")</v>
      </c>
      <c r="L474" t="str">
        <f t="shared" si="15"/>
        <v>{"nome": "Targino Gondim" ,"idYoutube": "UCLWf04eAdl40tsQ6720xTFQ" ,"idFacebook": "" ,"idVimeo": "" ,"idTwitch": "" ,"status": 0,"categoria": {"nome":"Música", "url": "music", "_id": ObjectId("5ed979f4474ed51eb3dbb26b")}},</v>
      </c>
      <c r="N474" t="str">
        <f t="shared" si="14"/>
        <v>5ed981e2474ed51eb3dbb45f</v>
      </c>
      <c r="P474" t="s">
        <v>2326</v>
      </c>
      <c r="AK474">
        <v>1119</v>
      </c>
    </row>
    <row r="475" spans="1:37" x14ac:dyDescent="0.25">
      <c r="A475" t="s">
        <v>1927</v>
      </c>
      <c r="B475" t="s">
        <v>1928</v>
      </c>
      <c r="F475">
        <v>0</v>
      </c>
      <c r="G475" t="s">
        <v>42</v>
      </c>
      <c r="H475" t="str">
        <f>VLOOKUP(canais!G475,categorias!$C$2:$F$8,2,FALSE)</f>
        <v>music</v>
      </c>
      <c r="I475" t="str">
        <f>VLOOKUP(canais!G475,categorias!$C$2:$G$8,5,FALSE)</f>
        <v>ObjectId("5ed979f4474ed51eb3dbb26b")</v>
      </c>
      <c r="L475" t="str">
        <f t="shared" si="15"/>
        <v>{"nome": "Júnior e Cézar" ,"idYoutube": "UCwmV-6rJk2MZMmGUqiTPtaA" ,"idFacebook": "" ,"idVimeo": "" ,"idTwitch": "" ,"status": 0,"categoria": {"nome":"Música", "url": "music", "_id": ObjectId("5ed979f4474ed51eb3dbb26b")}},</v>
      </c>
      <c r="N475" t="str">
        <f t="shared" si="14"/>
        <v>5ed981e2474ed51eb3dbb460</v>
      </c>
      <c r="P475" t="s">
        <v>2327</v>
      </c>
      <c r="AK475">
        <v>1120</v>
      </c>
    </row>
    <row r="476" spans="1:37" x14ac:dyDescent="0.25">
      <c r="A476" t="s">
        <v>1929</v>
      </c>
      <c r="B476" t="s">
        <v>1930</v>
      </c>
      <c r="F476">
        <v>0</v>
      </c>
      <c r="G476" t="s">
        <v>42</v>
      </c>
      <c r="H476" t="str">
        <f>VLOOKUP(canais!G476,categorias!$C$2:$F$8,2,FALSE)</f>
        <v>music</v>
      </c>
      <c r="I476" t="str">
        <f>VLOOKUP(canais!G476,categorias!$C$2:$G$8,5,FALSE)</f>
        <v>ObjectId("5ed979f4474ed51eb3dbb26b")</v>
      </c>
      <c r="L476" t="str">
        <f t="shared" si="15"/>
        <v>{"nome": "Suelen Ka" ,"idYoutube": "UCpzliy_ensLySjUSknEvltw" ,"idFacebook": "" ,"idVimeo": "" ,"idTwitch": "" ,"status": 0,"categoria": {"nome":"Música", "url": "music", "_id": ObjectId("5ed979f4474ed51eb3dbb26b")}},</v>
      </c>
      <c r="N476" t="str">
        <f t="shared" si="14"/>
        <v>5ed981e2474ed51eb3dbb461</v>
      </c>
      <c r="P476" t="s">
        <v>2328</v>
      </c>
      <c r="AK476">
        <v>1121</v>
      </c>
    </row>
    <row r="477" spans="1:37" x14ac:dyDescent="0.25">
      <c r="A477" t="s">
        <v>1931</v>
      </c>
      <c r="B477" t="s">
        <v>1932</v>
      </c>
      <c r="F477">
        <v>0</v>
      </c>
      <c r="G477" t="s">
        <v>42</v>
      </c>
      <c r="H477" t="str">
        <f>VLOOKUP(canais!G477,categorias!$C$2:$F$8,2,FALSE)</f>
        <v>music</v>
      </c>
      <c r="I477" t="str">
        <f>VLOOKUP(canais!G477,categorias!$C$2:$G$8,5,FALSE)</f>
        <v>ObjectId("5ed979f4474ed51eb3dbb26b")</v>
      </c>
      <c r="L477" t="str">
        <f t="shared" si="15"/>
        <v>{"nome": "Mira Callado" ,"idYoutube": "UCMLNGoStlXA0PuDlfs-Ludg" ,"idFacebook": "" ,"idVimeo": "" ,"idTwitch": "" ,"status": 0,"categoria": {"nome":"Música", "url": "music", "_id": ObjectId("5ed979f4474ed51eb3dbb26b")}},</v>
      </c>
      <c r="N477" t="str">
        <f t="shared" si="14"/>
        <v>5ed981e2474ed51eb3dbb462</v>
      </c>
      <c r="P477" t="s">
        <v>2329</v>
      </c>
      <c r="AK477">
        <v>1122</v>
      </c>
    </row>
    <row r="478" spans="1:37" x14ac:dyDescent="0.25">
      <c r="A478" t="s">
        <v>1933</v>
      </c>
      <c r="B478" t="s">
        <v>1934</v>
      </c>
      <c r="F478">
        <v>0</v>
      </c>
      <c r="G478" t="s">
        <v>42</v>
      </c>
      <c r="H478" t="str">
        <f>VLOOKUP(canais!G478,categorias!$C$2:$F$8,2,FALSE)</f>
        <v>music</v>
      </c>
      <c r="I478" t="str">
        <f>VLOOKUP(canais!G478,categorias!$C$2:$G$8,5,FALSE)</f>
        <v>ObjectId("5ed979f4474ed51eb3dbb26b")</v>
      </c>
      <c r="L478" t="str">
        <f t="shared" si="15"/>
        <v>{"nome": "Tony Guerra" ,"idYoutube": "UC5_j5_9rcE4MCDT5ZA8xe9A" ,"idFacebook": "" ,"idVimeo": "" ,"idTwitch": "" ,"status": 0,"categoria": {"nome":"Música", "url": "music", "_id": ObjectId("5ed979f4474ed51eb3dbb26b")}},</v>
      </c>
      <c r="N478" t="str">
        <f t="shared" si="14"/>
        <v>5ed981e2474ed51eb3dbb463</v>
      </c>
      <c r="P478" t="s">
        <v>2330</v>
      </c>
      <c r="AK478">
        <v>1123</v>
      </c>
    </row>
    <row r="479" spans="1:37" x14ac:dyDescent="0.25">
      <c r="A479" t="s">
        <v>1935</v>
      </c>
      <c r="B479" t="s">
        <v>1936</v>
      </c>
      <c r="F479">
        <v>0</v>
      </c>
      <c r="G479" t="s">
        <v>42</v>
      </c>
      <c r="H479" t="str">
        <f>VLOOKUP(canais!G479,categorias!$C$2:$F$8,2,FALSE)</f>
        <v>music</v>
      </c>
      <c r="I479" t="str">
        <f>VLOOKUP(canais!G479,categorias!$C$2:$G$8,5,FALSE)</f>
        <v>ObjectId("5ed979f4474ed51eb3dbb26b")</v>
      </c>
      <c r="L479" t="str">
        <f t="shared" si="15"/>
        <v>{"nome": "Thales Lessa" ,"idYoutube": "UCLXw6XfW2l56YJGAdLnB6rQ" ,"idFacebook": "" ,"idVimeo": "" ,"idTwitch": "" ,"status": 0,"categoria": {"nome":"Música", "url": "music", "_id": ObjectId("5ed979f4474ed51eb3dbb26b")}},</v>
      </c>
      <c r="N479" t="str">
        <f t="shared" si="14"/>
        <v>5ed981e2474ed51eb3dbb464</v>
      </c>
      <c r="P479" t="s">
        <v>2331</v>
      </c>
      <c r="AK479">
        <v>1124</v>
      </c>
    </row>
    <row r="480" spans="1:37" x14ac:dyDescent="0.25">
      <c r="A480" t="s">
        <v>1937</v>
      </c>
      <c r="B480" t="s">
        <v>1938</v>
      </c>
      <c r="F480">
        <v>0</v>
      </c>
      <c r="G480" t="s">
        <v>42</v>
      </c>
      <c r="H480" t="str">
        <f>VLOOKUP(canais!G480,categorias!$C$2:$F$8,2,FALSE)</f>
        <v>music</v>
      </c>
      <c r="I480" t="str">
        <f>VLOOKUP(canais!G480,categorias!$C$2:$G$8,5,FALSE)</f>
        <v>ObjectId("5ed979f4474ed51eb3dbb26b")</v>
      </c>
      <c r="L480" t="str">
        <f t="shared" si="15"/>
        <v>{"nome": "Mauricio Manieri" ,"idYoutube": "UC5NG4JwB3Gv8AtNOKKP2ajA" ,"idFacebook": "" ,"idVimeo": "" ,"idTwitch": "" ,"status": 0,"categoria": {"nome":"Música", "url": "music", "_id": ObjectId("5ed979f4474ed51eb3dbb26b")}},</v>
      </c>
      <c r="N480" t="str">
        <f t="shared" si="14"/>
        <v>5ed981e2474ed51eb3dbb465</v>
      </c>
      <c r="P480" t="s">
        <v>2332</v>
      </c>
      <c r="AK480">
        <v>1125</v>
      </c>
    </row>
    <row r="481" spans="1:37" x14ac:dyDescent="0.25">
      <c r="A481" t="s">
        <v>1939</v>
      </c>
      <c r="B481" t="s">
        <v>1940</v>
      </c>
      <c r="F481">
        <v>0</v>
      </c>
      <c r="G481" t="s">
        <v>42</v>
      </c>
      <c r="H481" t="str">
        <f>VLOOKUP(canais!G481,categorias!$C$2:$F$8,2,FALSE)</f>
        <v>music</v>
      </c>
      <c r="I481" t="str">
        <f>VLOOKUP(canais!G481,categorias!$C$2:$G$8,5,FALSE)</f>
        <v>ObjectId("5ed979f4474ed51eb3dbb26b")</v>
      </c>
      <c r="L481" t="str">
        <f t="shared" si="15"/>
        <v>{"nome": "Limão com Mel" ,"idYoutube": "UCESwBZaWSnDcJjdqouSWFog" ,"idFacebook": "" ,"idVimeo": "" ,"idTwitch": "" ,"status": 0,"categoria": {"nome":"Música", "url": "music", "_id": ObjectId("5ed979f4474ed51eb3dbb26b")}},</v>
      </c>
      <c r="N481" t="str">
        <f t="shared" si="14"/>
        <v>5ed981e2474ed51eb3dbb466</v>
      </c>
      <c r="P481" t="s">
        <v>2333</v>
      </c>
      <c r="AK481">
        <v>1126</v>
      </c>
    </row>
    <row r="482" spans="1:37" x14ac:dyDescent="0.25">
      <c r="A482" t="s">
        <v>1941</v>
      </c>
      <c r="B482" t="s">
        <v>1942</v>
      </c>
      <c r="F482">
        <v>0</v>
      </c>
      <c r="G482" t="s">
        <v>42</v>
      </c>
      <c r="H482" t="str">
        <f>VLOOKUP(canais!G482,categorias!$C$2:$F$8,2,FALSE)</f>
        <v>music</v>
      </c>
      <c r="I482" t="str">
        <f>VLOOKUP(canais!G482,categorias!$C$2:$G$8,5,FALSE)</f>
        <v>ObjectId("5ed979f4474ed51eb3dbb26b")</v>
      </c>
      <c r="L482" t="str">
        <f t="shared" si="15"/>
        <v>{"nome": "Regis Danese" ,"idYoutube": "UCu5ZIeVKmDU2M_XCTErxYAA" ,"idFacebook": "" ,"idVimeo": "" ,"idTwitch": "" ,"status": 0,"categoria": {"nome":"Música", "url": "music", "_id": ObjectId("5ed979f4474ed51eb3dbb26b")}},</v>
      </c>
      <c r="N482" t="str">
        <f t="shared" si="14"/>
        <v>5ed981e2474ed51eb3dbb467</v>
      </c>
      <c r="P482" t="s">
        <v>2334</v>
      </c>
      <c r="AK482">
        <v>1127</v>
      </c>
    </row>
    <row r="483" spans="1:37" x14ac:dyDescent="0.25">
      <c r="A483" t="s">
        <v>1943</v>
      </c>
      <c r="B483" t="s">
        <v>1944</v>
      </c>
      <c r="F483">
        <v>0</v>
      </c>
      <c r="G483" t="s">
        <v>42</v>
      </c>
      <c r="H483" t="str">
        <f>VLOOKUP(canais!G483,categorias!$C$2:$F$8,2,FALSE)</f>
        <v>music</v>
      </c>
      <c r="I483" t="str">
        <f>VLOOKUP(canais!G483,categorias!$C$2:$G$8,5,FALSE)</f>
        <v>ObjectId("5ed979f4474ed51eb3dbb26b")</v>
      </c>
      <c r="L483" t="str">
        <f t="shared" si="15"/>
        <v>{"nome": "Lagosta Bronzeada" ,"idYoutube": "UCGz5OT7qXFVF2A1gDU-Eq5g" ,"idFacebook": "" ,"idVimeo": "" ,"idTwitch": "" ,"status": 0,"categoria": {"nome":"Música", "url": "music", "_id": ObjectId("5ed979f4474ed51eb3dbb26b")}},</v>
      </c>
      <c r="N483" t="str">
        <f t="shared" si="14"/>
        <v>5ed981e2474ed51eb3dbb468</v>
      </c>
      <c r="P483" t="s">
        <v>2335</v>
      </c>
      <c r="AK483">
        <v>1128</v>
      </c>
    </row>
    <row r="484" spans="1:37" x14ac:dyDescent="0.25">
      <c r="A484" t="s">
        <v>1945</v>
      </c>
      <c r="B484" t="s">
        <v>1946</v>
      </c>
      <c r="F484">
        <v>0</v>
      </c>
      <c r="G484" t="s">
        <v>42</v>
      </c>
      <c r="H484" t="str">
        <f>VLOOKUP(canais!G484,categorias!$C$2:$F$8,2,FALSE)</f>
        <v>music</v>
      </c>
      <c r="I484" t="str">
        <f>VLOOKUP(canais!G484,categorias!$C$2:$G$8,5,FALSE)</f>
        <v>ObjectId("5ed979f4474ed51eb3dbb26b")</v>
      </c>
      <c r="L484" t="str">
        <f t="shared" si="15"/>
        <v>{"nome": "Luan Estilizado" ,"idYoutube": "UCuALiXClyqNNKGRYGGU8WfA" ,"idFacebook": "" ,"idVimeo": "" ,"idTwitch": "" ,"status": 0,"categoria": {"nome":"Música", "url": "music", "_id": ObjectId("5ed979f4474ed51eb3dbb26b")}},</v>
      </c>
      <c r="N484" t="str">
        <f t="shared" si="14"/>
        <v>5ed981e2474ed51eb3dbb469</v>
      </c>
      <c r="P484" t="s">
        <v>2336</v>
      </c>
      <c r="AK484">
        <v>1129</v>
      </c>
    </row>
    <row r="485" spans="1:37" x14ac:dyDescent="0.25">
      <c r="A485" t="s">
        <v>1947</v>
      </c>
      <c r="B485" t="s">
        <v>1948</v>
      </c>
      <c r="F485">
        <v>0</v>
      </c>
      <c r="G485" t="s">
        <v>42</v>
      </c>
      <c r="H485" t="str">
        <f>VLOOKUP(canais!G485,categorias!$C$2:$F$8,2,FALSE)</f>
        <v>music</v>
      </c>
      <c r="I485" t="str">
        <f>VLOOKUP(canais!G485,categorias!$C$2:$G$8,5,FALSE)</f>
        <v>ObjectId("5ed979f4474ed51eb3dbb26b")</v>
      </c>
      <c r="L485" t="str">
        <f t="shared" si="15"/>
        <v>{"nome": "DJ Schipper" ,"idYoutube": "UCO-Il0Hjh0AfcMFixGAPhBA" ,"idFacebook": "" ,"idVimeo": "" ,"idTwitch": "" ,"status": 0,"categoria": {"nome":"Música", "url": "music", "_id": ObjectId("5ed979f4474ed51eb3dbb26b")}},</v>
      </c>
      <c r="N485" t="str">
        <f t="shared" si="14"/>
        <v>5ed981e2474ed51eb3dbb46a</v>
      </c>
      <c r="P485" t="s">
        <v>2337</v>
      </c>
      <c r="AK485">
        <v>1130</v>
      </c>
    </row>
    <row r="486" spans="1:37" x14ac:dyDescent="0.25">
      <c r="A486" t="s">
        <v>1949</v>
      </c>
      <c r="B486" t="s">
        <v>1950</v>
      </c>
      <c r="F486">
        <v>0</v>
      </c>
      <c r="G486" t="s">
        <v>42</v>
      </c>
      <c r="H486" t="str">
        <f>VLOOKUP(canais!G486,categorias!$C$2:$F$8,2,FALSE)</f>
        <v>music</v>
      </c>
      <c r="I486" t="str">
        <f>VLOOKUP(canais!G486,categorias!$C$2:$G$8,5,FALSE)</f>
        <v>ObjectId("5ed979f4474ed51eb3dbb26b")</v>
      </c>
      <c r="L486" t="str">
        <f t="shared" si="15"/>
        <v>{"nome": "Grupo Revelação" ,"idYoutube": "UCXdrR3YwPnWtPp9gIQ_dKzQ" ,"idFacebook": "" ,"idVimeo": "" ,"idTwitch": "" ,"status": 0,"categoria": {"nome":"Música", "url": "music", "_id": ObjectId("5ed979f4474ed51eb3dbb26b")}},</v>
      </c>
      <c r="N486" t="str">
        <f t="shared" si="14"/>
        <v>5ed981e2474ed51eb3dbb46b</v>
      </c>
      <c r="P486" t="s">
        <v>2338</v>
      </c>
      <c r="AK486">
        <v>1131</v>
      </c>
    </row>
    <row r="487" spans="1:37" x14ac:dyDescent="0.25">
      <c r="A487" t="s">
        <v>1951</v>
      </c>
      <c r="B487" t="s">
        <v>1952</v>
      </c>
      <c r="F487">
        <v>0</v>
      </c>
      <c r="G487" t="s">
        <v>42</v>
      </c>
      <c r="H487" t="str">
        <f>VLOOKUP(canais!G487,categorias!$C$2:$F$8,2,FALSE)</f>
        <v>music</v>
      </c>
      <c r="I487" t="str">
        <f>VLOOKUP(canais!G487,categorias!$C$2:$G$8,5,FALSE)</f>
        <v>ObjectId("5ed979f4474ed51eb3dbb26b")</v>
      </c>
      <c r="L487" t="str">
        <f t="shared" si="15"/>
        <v>{"nome": "Léo Pain" ,"idYoutube": "UC2tqPDLaJacBICwAQELV-gg" ,"idFacebook": "" ,"idVimeo": "" ,"idTwitch": "" ,"status": 0,"categoria": {"nome":"Música", "url": "music", "_id": ObjectId("5ed979f4474ed51eb3dbb26b")}},</v>
      </c>
      <c r="N487" t="str">
        <f t="shared" si="14"/>
        <v>5ed981e2474ed51eb3dbb46c</v>
      </c>
      <c r="P487" t="s">
        <v>2339</v>
      </c>
      <c r="AK487">
        <v>1132</v>
      </c>
    </row>
    <row r="488" spans="1:37" x14ac:dyDescent="0.25">
      <c r="A488" t="s">
        <v>1953</v>
      </c>
      <c r="B488" t="s">
        <v>1954</v>
      </c>
      <c r="F488">
        <v>0</v>
      </c>
      <c r="G488" t="s">
        <v>42</v>
      </c>
      <c r="H488" t="str">
        <f>VLOOKUP(canais!G488,categorias!$C$2:$F$8,2,FALSE)</f>
        <v>music</v>
      </c>
      <c r="I488" t="str">
        <f>VLOOKUP(canais!G488,categorias!$C$2:$G$8,5,FALSE)</f>
        <v>ObjectId("5ed979f4474ed51eb3dbb26b")</v>
      </c>
      <c r="L488" t="str">
        <f t="shared" si="15"/>
        <v>{"nome": "Kleo Dibah" ,"idYoutube": "UCdpb7tVQRVDVMDRylqM6Qfw" ,"idFacebook": "" ,"idVimeo": "" ,"idTwitch": "" ,"status": 0,"categoria": {"nome":"Música", "url": "music", "_id": ObjectId("5ed979f4474ed51eb3dbb26b")}},</v>
      </c>
      <c r="N488" t="str">
        <f t="shared" si="14"/>
        <v>5ed981e2474ed51eb3dbb46d</v>
      </c>
      <c r="P488" t="s">
        <v>2340</v>
      </c>
      <c r="AK488">
        <v>1133</v>
      </c>
    </row>
    <row r="489" spans="1:37" x14ac:dyDescent="0.25">
      <c r="A489" t="s">
        <v>1955</v>
      </c>
      <c r="B489" t="s">
        <v>1956</v>
      </c>
      <c r="F489">
        <v>0</v>
      </c>
      <c r="G489" t="s">
        <v>42</v>
      </c>
      <c r="H489" t="str">
        <f>VLOOKUP(canais!G489,categorias!$C$2:$F$8,2,FALSE)</f>
        <v>music</v>
      </c>
      <c r="I489" t="str">
        <f>VLOOKUP(canais!G489,categorias!$C$2:$G$8,5,FALSE)</f>
        <v>ObjectId("5ed979f4474ed51eb3dbb26b")</v>
      </c>
      <c r="L489" t="str">
        <f t="shared" si="15"/>
        <v>{"nome": "Samba Junior" ,"idYoutube": "UCxBnyPeyu0SznYiXSZW2fdg" ,"idFacebook": "" ,"idVimeo": "" ,"idTwitch": "" ,"status": 0,"categoria": {"nome":"Música", "url": "music", "_id": ObjectId("5ed979f4474ed51eb3dbb26b")}},</v>
      </c>
      <c r="N489" t="str">
        <f t="shared" si="14"/>
        <v>5ed981e2474ed51eb3dbb46e</v>
      </c>
      <c r="P489" t="s">
        <v>2341</v>
      </c>
      <c r="AK489">
        <v>1134</v>
      </c>
    </row>
    <row r="490" spans="1:37" x14ac:dyDescent="0.25">
      <c r="A490" t="s">
        <v>1957</v>
      </c>
      <c r="B490" t="s">
        <v>1958</v>
      </c>
      <c r="F490">
        <v>0</v>
      </c>
      <c r="G490" t="s">
        <v>42</v>
      </c>
      <c r="H490" t="str">
        <f>VLOOKUP(canais!G490,categorias!$C$2:$F$8,2,FALSE)</f>
        <v>music</v>
      </c>
      <c r="I490" t="str">
        <f>VLOOKUP(canais!G490,categorias!$C$2:$G$8,5,FALSE)</f>
        <v>ObjectId("5ed979f4474ed51eb3dbb26b")</v>
      </c>
      <c r="L490" t="str">
        <f t="shared" si="15"/>
        <v>{"nome": "Banda Balalaica" ,"idYoutube": "UC1OP-en-YegLIcRvKPGWlVw" ,"idFacebook": "" ,"idVimeo": "" ,"idTwitch": "" ,"status": 0,"categoria": {"nome":"Música", "url": "music", "_id": ObjectId("5ed979f4474ed51eb3dbb26b")}},</v>
      </c>
      <c r="N490" t="str">
        <f t="shared" si="14"/>
        <v>5ed981e2474ed51eb3dbb46f</v>
      </c>
      <c r="P490" t="s">
        <v>2342</v>
      </c>
      <c r="AK490">
        <v>1135</v>
      </c>
    </row>
    <row r="491" spans="1:37" x14ac:dyDescent="0.25">
      <c r="A491" t="s">
        <v>1959</v>
      </c>
      <c r="B491" t="s">
        <v>1960</v>
      </c>
      <c r="F491">
        <v>0</v>
      </c>
      <c r="G491" t="s">
        <v>42</v>
      </c>
      <c r="H491" t="str">
        <f>VLOOKUP(canais!G491,categorias!$C$2:$F$8,2,FALSE)</f>
        <v>music</v>
      </c>
      <c r="I491" t="str">
        <f>VLOOKUP(canais!G491,categorias!$C$2:$G$8,5,FALSE)</f>
        <v>ObjectId("5ed979f4474ed51eb3dbb26b")</v>
      </c>
      <c r="L491" t="str">
        <f t="shared" si="15"/>
        <v>{"nome": "Gilberto e Gilmar" ,"idYoutube": "UC5p6lPEq1L3Zi6e8_UZ-bzg" ,"idFacebook": "" ,"idVimeo": "" ,"idTwitch": "" ,"status": 0,"categoria": {"nome":"Música", "url": "music", "_id": ObjectId("5ed979f4474ed51eb3dbb26b")}},</v>
      </c>
      <c r="N491" t="str">
        <f t="shared" si="14"/>
        <v>5ed981e2474ed51eb3dbb470</v>
      </c>
      <c r="P491" t="s">
        <v>2343</v>
      </c>
      <c r="AK491">
        <v>1136</v>
      </c>
    </row>
    <row r="492" spans="1:37" x14ac:dyDescent="0.25">
      <c r="A492" t="s">
        <v>1961</v>
      </c>
      <c r="B492" t="s">
        <v>1962</v>
      </c>
      <c r="F492">
        <v>0</v>
      </c>
      <c r="G492" t="s">
        <v>42</v>
      </c>
      <c r="H492" t="str">
        <f>VLOOKUP(canais!G492,categorias!$C$2:$F$8,2,FALSE)</f>
        <v>music</v>
      </c>
      <c r="I492" t="str">
        <f>VLOOKUP(canais!G492,categorias!$C$2:$G$8,5,FALSE)</f>
        <v>ObjectId("5ed979f4474ed51eb3dbb26b")</v>
      </c>
      <c r="L492" t="str">
        <f t="shared" si="15"/>
        <v>{"nome": "Ricardo Capra" ,"idYoutube": "UCE1uiTg6NtiUk7XUNhpyWgQ" ,"idFacebook": "" ,"idVimeo": "" ,"idTwitch": "" ,"status": 0,"categoria": {"nome":"Música", "url": "music", "_id": ObjectId("5ed979f4474ed51eb3dbb26b")}},</v>
      </c>
      <c r="N492" t="str">
        <f t="shared" si="14"/>
        <v>5ed981e2474ed51eb3dbb471</v>
      </c>
      <c r="P492" t="s">
        <v>2344</v>
      </c>
      <c r="AK492">
        <v>1137</v>
      </c>
    </row>
    <row r="493" spans="1:37" x14ac:dyDescent="0.25">
      <c r="A493" t="s">
        <v>1963</v>
      </c>
      <c r="B493" t="s">
        <v>1964</v>
      </c>
      <c r="F493">
        <v>0</v>
      </c>
      <c r="G493" t="s">
        <v>42</v>
      </c>
      <c r="H493" t="str">
        <f>VLOOKUP(canais!G493,categorias!$C$2:$F$8,2,FALSE)</f>
        <v>music</v>
      </c>
      <c r="I493" t="str">
        <f>VLOOKUP(canais!G493,categorias!$C$2:$G$8,5,FALSE)</f>
        <v>ObjectId("5ed979f4474ed51eb3dbb26b")</v>
      </c>
      <c r="L493" t="str">
        <f t="shared" si="15"/>
        <v>{"nome": "Mariana Pimenta" ,"idYoutube": "UC1TxoThFGd0wUz0Dlo6OnsQ" ,"idFacebook": "" ,"idVimeo": "" ,"idTwitch": "" ,"status": 0,"categoria": {"nome":"Música", "url": "music", "_id": ObjectId("5ed979f4474ed51eb3dbb26b")}},</v>
      </c>
      <c r="N493" t="str">
        <f t="shared" si="14"/>
        <v>5ed981e2474ed51eb3dbb472</v>
      </c>
      <c r="P493" t="s">
        <v>2345</v>
      </c>
      <c r="AK493">
        <v>1138</v>
      </c>
    </row>
    <row r="494" spans="1:37" x14ac:dyDescent="0.25">
      <c r="A494" t="s">
        <v>1965</v>
      </c>
      <c r="B494" t="s">
        <v>1966</v>
      </c>
      <c r="F494">
        <v>0</v>
      </c>
      <c r="G494" t="s">
        <v>42</v>
      </c>
      <c r="H494" t="str">
        <f>VLOOKUP(canais!G494,categorias!$C$2:$F$8,2,FALSE)</f>
        <v>music</v>
      </c>
      <c r="I494" t="str">
        <f>VLOOKUP(canais!G494,categorias!$C$2:$G$8,5,FALSE)</f>
        <v>ObjectId("5ed979f4474ed51eb3dbb26b")</v>
      </c>
      <c r="L494" t="str">
        <f t="shared" si="15"/>
        <v>{"nome": "Alcione" ,"idYoutube": "UCx82UOmo_weaW2A-ieAWJAg" ,"idFacebook": "" ,"idVimeo": "" ,"idTwitch": "" ,"status": 0,"categoria": {"nome":"Música", "url": "music", "_id": ObjectId("5ed979f4474ed51eb3dbb26b")}},</v>
      </c>
      <c r="N494" t="str">
        <f t="shared" si="14"/>
        <v>5ed981e2474ed51eb3dbb473</v>
      </c>
      <c r="P494" t="s">
        <v>2346</v>
      </c>
      <c r="AK494">
        <v>1139</v>
      </c>
    </row>
    <row r="495" spans="1:37" x14ac:dyDescent="0.25">
      <c r="A495" t="s">
        <v>1967</v>
      </c>
      <c r="B495" t="s">
        <v>1968</v>
      </c>
      <c r="F495">
        <v>0</v>
      </c>
      <c r="G495" t="s">
        <v>42</v>
      </c>
      <c r="H495" t="str">
        <f>VLOOKUP(canais!G495,categorias!$C$2:$F$8,2,FALSE)</f>
        <v>music</v>
      </c>
      <c r="I495" t="str">
        <f>VLOOKUP(canais!G495,categorias!$C$2:$G$8,5,FALSE)</f>
        <v>ObjectId("5ed979f4474ed51eb3dbb26b")</v>
      </c>
      <c r="L495" t="str">
        <f t="shared" si="15"/>
        <v>{"nome": "Pinha Presidente" ,"idYoutube": "UCHiP3H6oOXjN1QybD0HAq5w" ,"idFacebook": "" ,"idVimeo": "" ,"idTwitch": "" ,"status": 0,"categoria": {"nome":"Música", "url": "music", "_id": ObjectId("5ed979f4474ed51eb3dbb26b")}},</v>
      </c>
      <c r="N495" t="str">
        <f t="shared" si="14"/>
        <v>5ed981e2474ed51eb3dbb474</v>
      </c>
      <c r="P495" t="s">
        <v>2347</v>
      </c>
      <c r="AK495">
        <v>1140</v>
      </c>
    </row>
    <row r="496" spans="1:37" x14ac:dyDescent="0.25">
      <c r="A496" t="s">
        <v>1969</v>
      </c>
      <c r="B496" t="s">
        <v>1970</v>
      </c>
      <c r="F496">
        <v>0</v>
      </c>
      <c r="G496" t="s">
        <v>42</v>
      </c>
      <c r="H496" t="str">
        <f>VLOOKUP(canais!G496,categorias!$C$2:$F$8,2,FALSE)</f>
        <v>music</v>
      </c>
      <c r="I496" t="str">
        <f>VLOOKUP(canais!G496,categorias!$C$2:$G$8,5,FALSE)</f>
        <v>ObjectId("5ed979f4474ed51eb3dbb26b")</v>
      </c>
      <c r="L496" t="str">
        <f t="shared" si="15"/>
        <v>{"nome": "Old Chevy" ,"idYoutube": "UCKpfRCu2MwTG23r5XyaEbtg" ,"idFacebook": "" ,"idVimeo": "" ,"idTwitch": "" ,"status": 0,"categoria": {"nome":"Música", "url": "music", "_id": ObjectId("5ed979f4474ed51eb3dbb26b")}},</v>
      </c>
      <c r="N496" t="str">
        <f t="shared" si="14"/>
        <v>5ed981e2474ed51eb3dbb475</v>
      </c>
      <c r="P496" t="s">
        <v>2348</v>
      </c>
      <c r="AK496">
        <v>1141</v>
      </c>
    </row>
    <row r="497" spans="1:37" x14ac:dyDescent="0.25">
      <c r="A497" t="s">
        <v>1971</v>
      </c>
      <c r="F497">
        <v>0</v>
      </c>
      <c r="G497" t="s">
        <v>42</v>
      </c>
      <c r="H497" t="str">
        <f>VLOOKUP(canais!G497,categorias!$C$2:$F$8,2,FALSE)</f>
        <v>music</v>
      </c>
      <c r="I497" t="str">
        <f>VLOOKUP(canais!G497,categorias!$C$2:$G$8,5,FALSE)</f>
        <v>ObjectId("5ed979f4474ed51eb3dbb26b")</v>
      </c>
      <c r="L497" t="str">
        <f t="shared" si="15"/>
        <v>{"nome": "Agência Haute" ,"idYoutube": "" ,"idFacebook": "" ,"idVimeo": "" ,"idTwitch": "" ,"status": 0,"categoria": {"nome":"Música", "url": "music", "_id": ObjectId("5ed979f4474ed51eb3dbb26b")}},</v>
      </c>
      <c r="N497" t="str">
        <f t="shared" si="14"/>
        <v>5ed981e2474ed51eb3dbb476</v>
      </c>
      <c r="P497" t="s">
        <v>2349</v>
      </c>
      <c r="AK497">
        <v>1142</v>
      </c>
    </row>
    <row r="498" spans="1:37" x14ac:dyDescent="0.25">
      <c r="A498" t="s">
        <v>1972</v>
      </c>
      <c r="B498" t="s">
        <v>1973</v>
      </c>
      <c r="F498">
        <v>0</v>
      </c>
      <c r="G498" t="s">
        <v>42</v>
      </c>
      <c r="H498" t="str">
        <f>VLOOKUP(canais!G498,categorias!$C$2:$F$8,2,FALSE)</f>
        <v>music</v>
      </c>
      <c r="I498" t="str">
        <f>VLOOKUP(canais!G498,categorias!$C$2:$G$8,5,FALSE)</f>
        <v>ObjectId("5ed979f4474ed51eb3dbb26b")</v>
      </c>
      <c r="L498" t="str">
        <f t="shared" si="15"/>
        <v>{"nome": "Danilo Gentili" ,"idYoutube": "UCMN82si2EdJ_eROdcJfSmtw" ,"idFacebook": "" ,"idVimeo": "" ,"idTwitch": "" ,"status": 0,"categoria": {"nome":"Música", "url": "music", "_id": ObjectId("5ed979f4474ed51eb3dbb26b")}},</v>
      </c>
      <c r="N498" t="str">
        <f t="shared" si="14"/>
        <v>5ed981e2474ed51eb3dbb477</v>
      </c>
      <c r="P498" t="s">
        <v>2350</v>
      </c>
      <c r="AK498">
        <v>1143</v>
      </c>
    </row>
    <row r="499" spans="1:37" x14ac:dyDescent="0.25">
      <c r="A499" t="s">
        <v>1974</v>
      </c>
      <c r="B499" t="s">
        <v>1975</v>
      </c>
      <c r="F499">
        <v>0</v>
      </c>
      <c r="G499" t="s">
        <v>42</v>
      </c>
      <c r="H499" t="str">
        <f>VLOOKUP(canais!G499,categorias!$C$2:$F$8,2,FALSE)</f>
        <v>music</v>
      </c>
      <c r="I499" t="str">
        <f>VLOOKUP(canais!G499,categorias!$C$2:$G$8,5,FALSE)</f>
        <v>ObjectId("5ed979f4474ed51eb3dbb26b")</v>
      </c>
      <c r="L499" t="str">
        <f t="shared" si="15"/>
        <v>{"nome": "Primeiramente" ,"idYoutube": "UC8AQoDWb4h9dqeoxCLax_GA" ,"idFacebook": "" ,"idVimeo": "" ,"idTwitch": "" ,"status": 0,"categoria": {"nome":"Música", "url": "music", "_id": ObjectId("5ed979f4474ed51eb3dbb26b")}},</v>
      </c>
      <c r="N499" t="str">
        <f t="shared" si="14"/>
        <v>5ed981e2474ed51eb3dbb478</v>
      </c>
      <c r="P499" t="s">
        <v>2351</v>
      </c>
      <c r="AK499">
        <v>1144</v>
      </c>
    </row>
    <row r="500" spans="1:37" x14ac:dyDescent="0.25">
      <c r="A500" t="s">
        <v>1976</v>
      </c>
      <c r="B500" t="s">
        <v>1977</v>
      </c>
      <c r="F500">
        <v>0</v>
      </c>
      <c r="G500" t="s">
        <v>42</v>
      </c>
      <c r="H500" t="str">
        <f>VLOOKUP(canais!G500,categorias!$C$2:$F$8,2,FALSE)</f>
        <v>music</v>
      </c>
      <c r="I500" t="str">
        <f>VLOOKUP(canais!G500,categorias!$C$2:$G$8,5,FALSE)</f>
        <v>ObjectId("5ed979f4474ed51eb3dbb26b")</v>
      </c>
      <c r="L500" t="str">
        <f t="shared" si="15"/>
        <v>{"nome": "João Gabriel" ,"idYoutube": "UCbVm477Dx2pzdcC7fXzQU9Q" ,"idFacebook": "" ,"idVimeo": "" ,"idTwitch": "" ,"status": 0,"categoria": {"nome":"Música", "url": "music", "_id": ObjectId("5ed979f4474ed51eb3dbb26b")}},</v>
      </c>
      <c r="N500" t="str">
        <f t="shared" si="14"/>
        <v>5ed981e2474ed51eb3dbb479</v>
      </c>
      <c r="P500" t="s">
        <v>2352</v>
      </c>
      <c r="AK500">
        <v>1145</v>
      </c>
    </row>
    <row r="501" spans="1:37" x14ac:dyDescent="0.25">
      <c r="A501" t="s">
        <v>1978</v>
      </c>
      <c r="B501" t="s">
        <v>1979</v>
      </c>
      <c r="F501">
        <v>0</v>
      </c>
      <c r="G501" t="s">
        <v>42</v>
      </c>
      <c r="H501" t="str">
        <f>VLOOKUP(canais!G501,categorias!$C$2:$F$8,2,FALSE)</f>
        <v>music</v>
      </c>
      <c r="I501" t="str">
        <f>VLOOKUP(canais!G501,categorias!$C$2:$G$8,5,FALSE)</f>
        <v>ObjectId("5ed979f4474ed51eb3dbb26b")</v>
      </c>
      <c r="L501" t="str">
        <f t="shared" si="15"/>
        <v>{"nome": "Ana Cañas" ,"idYoutube": "UCS1jh87Nl__BNTFryqyreEA" ,"idFacebook": "" ,"idVimeo": "" ,"idTwitch": "" ,"status": 0,"categoria": {"nome":"Música", "url": "music", "_id": ObjectId("5ed979f4474ed51eb3dbb26b")}},</v>
      </c>
      <c r="N501" t="str">
        <f t="shared" si="14"/>
        <v>5ed981e2474ed51eb3dbb47a</v>
      </c>
      <c r="P501" t="s">
        <v>2353</v>
      </c>
      <c r="AK501">
        <v>1146</v>
      </c>
    </row>
    <row r="502" spans="1:37" x14ac:dyDescent="0.25">
      <c r="A502" t="s">
        <v>1980</v>
      </c>
      <c r="B502" t="s">
        <v>1981</v>
      </c>
      <c r="F502">
        <v>0</v>
      </c>
      <c r="G502" t="s">
        <v>42</v>
      </c>
      <c r="H502" t="str">
        <f>VLOOKUP(canais!G502,categorias!$C$2:$F$8,2,FALSE)</f>
        <v>music</v>
      </c>
      <c r="I502" t="str">
        <f>VLOOKUP(canais!G502,categorias!$C$2:$G$8,5,FALSE)</f>
        <v>ObjectId("5ed979f4474ed51eb3dbb26b")</v>
      </c>
      <c r="L502" t="str">
        <f t="shared" si="15"/>
        <v>{"nome": "Bhaskar" ,"idYoutube": "UC6vBjDXGA4v1xO8W51n7MKQ" ,"idFacebook": "" ,"idVimeo": "" ,"idTwitch": "" ,"status": 0,"categoria": {"nome":"Música", "url": "music", "_id": ObjectId("5ed979f4474ed51eb3dbb26b")}},</v>
      </c>
      <c r="N502" t="str">
        <f t="shared" si="14"/>
        <v>5ed981e2474ed51eb3dbb47b</v>
      </c>
      <c r="P502" t="s">
        <v>2354</v>
      </c>
      <c r="AK502">
        <v>1147</v>
      </c>
    </row>
    <row r="503" spans="1:37" x14ac:dyDescent="0.25">
      <c r="A503" t="s">
        <v>1982</v>
      </c>
      <c r="B503" t="s">
        <v>1983</v>
      </c>
      <c r="F503">
        <v>0</v>
      </c>
      <c r="G503" t="s">
        <v>42</v>
      </c>
      <c r="H503" t="str">
        <f>VLOOKUP(canais!G503,categorias!$C$2:$F$8,2,FALSE)</f>
        <v>music</v>
      </c>
      <c r="I503" t="str">
        <f>VLOOKUP(canais!G503,categorias!$C$2:$G$8,5,FALSE)</f>
        <v>ObjectId("5ed979f4474ed51eb3dbb26b")</v>
      </c>
      <c r="L503" t="str">
        <f t="shared" si="15"/>
        <v>{"nome": "Nando Reis" ,"idYoutube": "UCIVr9fNs-68pYiHcft3gtAw" ,"idFacebook": "" ,"idVimeo": "" ,"idTwitch": "" ,"status": 0,"categoria": {"nome":"Música", "url": "music", "_id": ObjectId("5ed979f4474ed51eb3dbb26b")}},</v>
      </c>
      <c r="N503" t="str">
        <f t="shared" si="14"/>
        <v>5ed981e2474ed51eb3dbb47c</v>
      </c>
      <c r="P503" t="s">
        <v>2355</v>
      </c>
      <c r="AK503">
        <v>1148</v>
      </c>
    </row>
    <row r="504" spans="1:37" x14ac:dyDescent="0.25">
      <c r="A504" t="s">
        <v>1984</v>
      </c>
      <c r="B504" t="s">
        <v>1985</v>
      </c>
      <c r="F504">
        <v>0</v>
      </c>
      <c r="G504" t="s">
        <v>42</v>
      </c>
      <c r="H504" t="str">
        <f>VLOOKUP(canais!G504,categorias!$C$2:$F$8,2,FALSE)</f>
        <v>music</v>
      </c>
      <c r="I504" t="str">
        <f>VLOOKUP(canais!G504,categorias!$C$2:$G$8,5,FALSE)</f>
        <v>ObjectId("5ed979f4474ed51eb3dbb26b")</v>
      </c>
      <c r="L504" t="str">
        <f t="shared" si="15"/>
        <v>{"nome": "Malla 100 Alça" ,"idYoutube": "UCLUZc2fVvdMwhJ7D09HdXTg" ,"idFacebook": "" ,"idVimeo": "" ,"idTwitch": "" ,"status": 0,"categoria": {"nome":"Música", "url": "music", "_id": ObjectId("5ed979f4474ed51eb3dbb26b")}},</v>
      </c>
      <c r="N504" t="str">
        <f t="shared" si="14"/>
        <v>5ed981e2474ed51eb3dbb47d</v>
      </c>
      <c r="P504" t="s">
        <v>2356</v>
      </c>
      <c r="AK504">
        <v>1149</v>
      </c>
    </row>
    <row r="505" spans="1:37" x14ac:dyDescent="0.25">
      <c r="A505" t="s">
        <v>1986</v>
      </c>
      <c r="B505" t="s">
        <v>1987</v>
      </c>
      <c r="F505">
        <v>0</v>
      </c>
      <c r="G505" t="s">
        <v>42</v>
      </c>
      <c r="H505" t="str">
        <f>VLOOKUP(canais!G505,categorias!$C$2:$F$8,2,FALSE)</f>
        <v>music</v>
      </c>
      <c r="I505" t="str">
        <f>VLOOKUP(canais!G505,categorias!$C$2:$G$8,5,FALSE)</f>
        <v>ObjectId("5ed979f4474ed51eb3dbb26b")</v>
      </c>
      <c r="L505" t="str">
        <f t="shared" si="15"/>
        <v>{"nome": "Matheus Henrique e Gabriel" ,"idYoutube": "UCeILWoa5ZxpkacdcbTlMwsQ" ,"idFacebook": "" ,"idVimeo": "" ,"idTwitch": "" ,"status": 0,"categoria": {"nome":"Música", "url": "music", "_id": ObjectId("5ed979f4474ed51eb3dbb26b")}},</v>
      </c>
      <c r="N505" t="str">
        <f t="shared" si="14"/>
        <v>5ed981e2474ed51eb3dbb47e</v>
      </c>
      <c r="P505" t="s">
        <v>2357</v>
      </c>
      <c r="AK505">
        <v>1150</v>
      </c>
    </row>
    <row r="506" spans="1:37" x14ac:dyDescent="0.25">
      <c r="A506" t="s">
        <v>1988</v>
      </c>
      <c r="B506" t="s">
        <v>1989</v>
      </c>
      <c r="F506">
        <v>0</v>
      </c>
      <c r="G506" t="s">
        <v>42</v>
      </c>
      <c r="H506" t="str">
        <f>VLOOKUP(canais!G506,categorias!$C$2:$F$8,2,FALSE)</f>
        <v>music</v>
      </c>
      <c r="I506" t="str">
        <f>VLOOKUP(canais!G506,categorias!$C$2:$G$8,5,FALSE)</f>
        <v>ObjectId("5ed979f4474ed51eb3dbb26b")</v>
      </c>
      <c r="L506" t="str">
        <f t="shared" si="15"/>
        <v>{"nome": "Swing e Simpatia" ,"idYoutube": "UCGY-HODGPqXE3EkFFKF4p9A" ,"idFacebook": "" ,"idVimeo": "" ,"idTwitch": "" ,"status": 0,"categoria": {"nome":"Música", "url": "music", "_id": ObjectId("5ed979f4474ed51eb3dbb26b")}},</v>
      </c>
      <c r="N506" t="str">
        <f t="shared" si="14"/>
        <v>5ed981e2474ed51eb3dbb47f</v>
      </c>
      <c r="P506" t="s">
        <v>2358</v>
      </c>
      <c r="AK506">
        <v>1151</v>
      </c>
    </row>
    <row r="507" spans="1:37" x14ac:dyDescent="0.25">
      <c r="A507" t="s">
        <v>1990</v>
      </c>
      <c r="B507" t="s">
        <v>1991</v>
      </c>
      <c r="F507">
        <v>0</v>
      </c>
      <c r="G507" t="s">
        <v>42</v>
      </c>
      <c r="H507" t="str">
        <f>VLOOKUP(canais!G507,categorias!$C$2:$F$8,2,FALSE)</f>
        <v>music</v>
      </c>
      <c r="I507" t="str">
        <f>VLOOKUP(canais!G507,categorias!$C$2:$G$8,5,FALSE)</f>
        <v>ObjectId("5ed979f4474ed51eb3dbb26b")</v>
      </c>
      <c r="L507" t="str">
        <f t="shared" si="15"/>
        <v>{"nome": "BRKsEDU" ,"idYoutube": "UCWKtHaeXVzUscYGcm0hEunw" ,"idFacebook": "" ,"idVimeo": "" ,"idTwitch": "" ,"status": 0,"categoria": {"nome":"Música", "url": "music", "_id": ObjectId("5ed979f4474ed51eb3dbb26b")}},</v>
      </c>
      <c r="N507" t="str">
        <f t="shared" si="14"/>
        <v>5ed981e2474ed51eb3dbb480</v>
      </c>
      <c r="P507" t="s">
        <v>2359</v>
      </c>
      <c r="AK507">
        <v>1152</v>
      </c>
    </row>
    <row r="508" spans="1:37" x14ac:dyDescent="0.25">
      <c r="A508" t="s">
        <v>1992</v>
      </c>
      <c r="B508" t="s">
        <v>1993</v>
      </c>
      <c r="F508">
        <v>0</v>
      </c>
      <c r="G508" t="s">
        <v>42</v>
      </c>
      <c r="H508" t="str">
        <f>VLOOKUP(canais!G508,categorias!$C$2:$F$8,2,FALSE)</f>
        <v>music</v>
      </c>
      <c r="I508" t="str">
        <f>VLOOKUP(canais!G508,categorias!$C$2:$G$8,5,FALSE)</f>
        <v>ObjectId("5ed979f4474ed51eb3dbb26b")</v>
      </c>
      <c r="L508" t="str">
        <f t="shared" si="15"/>
        <v>{"nome": "Fabio Brazza" ,"idYoutube": "UCMu7RftCnR1LTXw_jKPDzuw" ,"idFacebook": "" ,"idVimeo": "" ,"idTwitch": "" ,"status": 0,"categoria": {"nome":"Música", "url": "music", "_id": ObjectId("5ed979f4474ed51eb3dbb26b")}},</v>
      </c>
      <c r="N508" t="str">
        <f t="shared" si="14"/>
        <v>5ed981e2474ed51eb3dbb481</v>
      </c>
      <c r="P508" t="s">
        <v>2360</v>
      </c>
      <c r="AK508">
        <v>1153</v>
      </c>
    </row>
    <row r="509" spans="1:37" x14ac:dyDescent="0.25">
      <c r="A509" t="s">
        <v>1994</v>
      </c>
      <c r="B509" t="s">
        <v>1995</v>
      </c>
      <c r="F509">
        <v>0</v>
      </c>
      <c r="G509" t="s">
        <v>42</v>
      </c>
      <c r="H509" t="str">
        <f>VLOOKUP(canais!G509,categorias!$C$2:$F$8,2,FALSE)</f>
        <v>music</v>
      </c>
      <c r="I509" t="str">
        <f>VLOOKUP(canais!G509,categorias!$C$2:$G$8,5,FALSE)</f>
        <v>ObjectId("5ed979f4474ed51eb3dbb26b")</v>
      </c>
      <c r="L509" t="str">
        <f t="shared" si="15"/>
        <v>{"nome": "Mariana Aydar" ,"idYoutube": "UCzYCoHzYTX-Bf5iPcthNBSw" ,"idFacebook": "" ,"idVimeo": "" ,"idTwitch": "" ,"status": 0,"categoria": {"nome":"Música", "url": "music", "_id": ObjectId("5ed979f4474ed51eb3dbb26b")}},</v>
      </c>
      <c r="N509" t="str">
        <f t="shared" si="14"/>
        <v>5ed981e2474ed51eb3dbb482</v>
      </c>
      <c r="P509" t="s">
        <v>2361</v>
      </c>
      <c r="AK509">
        <v>1154</v>
      </c>
    </row>
    <row r="510" spans="1:37" x14ac:dyDescent="0.25">
      <c r="A510" t="s">
        <v>1996</v>
      </c>
      <c r="B510" t="s">
        <v>1997</v>
      </c>
      <c r="F510">
        <v>0</v>
      </c>
      <c r="G510" t="s">
        <v>42</v>
      </c>
      <c r="H510" t="str">
        <f>VLOOKUP(canais!G510,categorias!$C$2:$F$8,2,FALSE)</f>
        <v>music</v>
      </c>
      <c r="I510" t="str">
        <f>VLOOKUP(canais!G510,categorias!$C$2:$G$8,5,FALSE)</f>
        <v>ObjectId("5ed979f4474ed51eb3dbb26b")</v>
      </c>
      <c r="L510" t="str">
        <f t="shared" si="15"/>
        <v>{"nome": "Playing For Change" ,"idYoutube": "UCn25nZ12HEZq_w_m_1DmbbA" ,"idFacebook": "" ,"idVimeo": "" ,"idTwitch": "" ,"status": 0,"categoria": {"nome":"Música", "url": "music", "_id": ObjectId("5ed979f4474ed51eb3dbb26b")}},</v>
      </c>
      <c r="N510" t="str">
        <f t="shared" si="14"/>
        <v>5ed981e2474ed51eb3dbb483</v>
      </c>
      <c r="P510" t="s">
        <v>2362</v>
      </c>
      <c r="AK510">
        <v>1155</v>
      </c>
    </row>
    <row r="511" spans="1:37" x14ac:dyDescent="0.25">
      <c r="A511" t="s">
        <v>1998</v>
      </c>
      <c r="B511" t="s">
        <v>1999</v>
      </c>
      <c r="F511">
        <v>0</v>
      </c>
      <c r="G511" t="s">
        <v>42</v>
      </c>
      <c r="H511" t="str">
        <f>VLOOKUP(canais!G511,categorias!$C$2:$F$8,2,FALSE)</f>
        <v>music</v>
      </c>
      <c r="I511" t="str">
        <f>VLOOKUP(canais!G511,categorias!$C$2:$G$8,5,FALSE)</f>
        <v>ObjectId("5ed979f4474ed51eb3dbb26b")</v>
      </c>
      <c r="L511" t="str">
        <f t="shared" si="15"/>
        <v>{"nome": "Grupo Intimistas" ,"idYoutube": "UCxzDbqdyN2l-7qkX2Oe1rtw" ,"idFacebook": "" ,"idVimeo": "" ,"idTwitch": "" ,"status": 0,"categoria": {"nome":"Música", "url": "music", "_id": ObjectId("5ed979f4474ed51eb3dbb26b")}},</v>
      </c>
      <c r="N511" t="str">
        <f t="shared" si="14"/>
        <v>5ed981e2474ed51eb3dbb484</v>
      </c>
      <c r="P511" t="s">
        <v>2363</v>
      </c>
      <c r="AK511">
        <v>1156</v>
      </c>
    </row>
    <row r="512" spans="1:37" x14ac:dyDescent="0.25">
      <c r="A512" t="s">
        <v>2000</v>
      </c>
      <c r="B512" t="s">
        <v>2001</v>
      </c>
      <c r="F512">
        <v>0</v>
      </c>
      <c r="G512" t="s">
        <v>42</v>
      </c>
      <c r="H512" t="str">
        <f>VLOOKUP(canais!G512,categorias!$C$2:$F$8,2,FALSE)</f>
        <v>music</v>
      </c>
      <c r="I512" t="str">
        <f>VLOOKUP(canais!G512,categorias!$C$2:$G$8,5,FALSE)</f>
        <v>ObjectId("5ed979f4474ed51eb3dbb26b")</v>
      </c>
      <c r="L512" t="str">
        <f t="shared" si="15"/>
        <v>{"nome": "Theo Rubia" ,"idYoutube": "UCz47owLttsWIx5b9PX3itHg" ,"idFacebook": "" ,"idVimeo": "" ,"idTwitch": "" ,"status": 0,"categoria": {"nome":"Música", "url": "music", "_id": ObjectId("5ed979f4474ed51eb3dbb26b")}},</v>
      </c>
      <c r="N512" t="str">
        <f t="shared" si="14"/>
        <v>5ed981e2474ed51eb3dbb485</v>
      </c>
      <c r="P512" t="s">
        <v>2364</v>
      </c>
      <c r="AK512">
        <v>1157</v>
      </c>
    </row>
    <row r="513" spans="1:37" x14ac:dyDescent="0.25">
      <c r="A513" t="s">
        <v>2002</v>
      </c>
      <c r="B513" t="s">
        <v>2003</v>
      </c>
      <c r="F513">
        <v>0</v>
      </c>
      <c r="G513" t="s">
        <v>42</v>
      </c>
      <c r="H513" t="str">
        <f>VLOOKUP(canais!G513,categorias!$C$2:$F$8,2,FALSE)</f>
        <v>music</v>
      </c>
      <c r="I513" t="str">
        <f>VLOOKUP(canais!G513,categorias!$C$2:$G$8,5,FALSE)</f>
        <v>ObjectId("5ed979f4474ed51eb3dbb26b")</v>
      </c>
      <c r="L513" t="str">
        <f t="shared" si="15"/>
        <v>{"nome": "Manutti" ,"idYoutube": "UCCKh7ZoRmEoo5vzvW7zUZ4A" ,"idFacebook": "" ,"idVimeo": "" ,"idTwitch": "" ,"status": 0,"categoria": {"nome":"Música", "url": "music", "_id": ObjectId("5ed979f4474ed51eb3dbb26b")}},</v>
      </c>
      <c r="N513" t="str">
        <f t="shared" si="14"/>
        <v>5ed981e2474ed51eb3dbb486</v>
      </c>
      <c r="P513" t="s">
        <v>2365</v>
      </c>
      <c r="AK513">
        <v>1158</v>
      </c>
    </row>
    <row r="514" spans="1:37" x14ac:dyDescent="0.25">
      <c r="A514" t="s">
        <v>2004</v>
      </c>
      <c r="B514" t="s">
        <v>2005</v>
      </c>
      <c r="F514">
        <v>0</v>
      </c>
      <c r="G514" t="s">
        <v>42</v>
      </c>
      <c r="H514" t="str">
        <f>VLOOKUP(canais!G514,categorias!$C$2:$F$8,2,FALSE)</f>
        <v>music</v>
      </c>
      <c r="I514" t="str">
        <f>VLOOKUP(canais!G514,categorias!$C$2:$G$8,5,FALSE)</f>
        <v>ObjectId("5ed979f4474ed51eb3dbb26b")</v>
      </c>
      <c r="L514" t="str">
        <f t="shared" si="15"/>
        <v>{"nome": "Gil Bala" ,"idYoutube": "UCRBiqx90scYwYaJRQHTaCTA" ,"idFacebook": "" ,"idVimeo": "" ,"idTwitch": "" ,"status": 0,"categoria": {"nome":"Música", "url": "music", "_id": ObjectId("5ed979f4474ed51eb3dbb26b")}},</v>
      </c>
      <c r="N514" t="str">
        <f t="shared" ref="N514:N577" si="16">LOWER(CONCATENATE($N$1,DEC2HEX(AK514)))</f>
        <v>5ed981e2474ed51eb3dbb487</v>
      </c>
      <c r="P514" t="s">
        <v>2366</v>
      </c>
      <c r="AK514">
        <v>1159</v>
      </c>
    </row>
    <row r="515" spans="1:37" x14ac:dyDescent="0.25">
      <c r="A515" t="s">
        <v>2006</v>
      </c>
      <c r="B515" t="s">
        <v>2007</v>
      </c>
      <c r="F515">
        <v>0</v>
      </c>
      <c r="G515" t="s">
        <v>42</v>
      </c>
      <c r="H515" t="str">
        <f>VLOOKUP(canais!G515,categorias!$C$2:$F$8,2,FALSE)</f>
        <v>music</v>
      </c>
      <c r="I515" t="str">
        <f>VLOOKUP(canais!G515,categorias!$C$2:$G$8,5,FALSE)</f>
        <v>ObjectId("5ed979f4474ed51eb3dbb26b")</v>
      </c>
      <c r="L515" t="str">
        <f t="shared" ref="L515:L578" si="17">$A$1&amp;A515&amp;$B$1&amp;B515&amp;$C$1&amp;C515&amp;$D$1&amp;D515&amp;$E$1&amp;E515&amp;$F$1&amp;F515&amp;$G$1&amp;G515&amp;$H$1&amp;H515&amp;$I$1&amp;I515&amp;$J$1</f>
        <v>{"nome": "Supla" ,"idYoutube": "UCWqF6DxLVnj26Y00gj89mcg" ,"idFacebook": "" ,"idVimeo": "" ,"idTwitch": "" ,"status": 0,"categoria": {"nome":"Música", "url": "music", "_id": ObjectId("5ed979f4474ed51eb3dbb26b")}},</v>
      </c>
      <c r="N515" t="str">
        <f t="shared" si="16"/>
        <v>5ed981e2474ed51eb3dbb488</v>
      </c>
      <c r="P515" t="s">
        <v>2367</v>
      </c>
      <c r="AK515">
        <v>1160</v>
      </c>
    </row>
    <row r="516" spans="1:37" x14ac:dyDescent="0.25">
      <c r="A516" t="s">
        <v>2008</v>
      </c>
      <c r="B516" t="s">
        <v>2009</v>
      </c>
      <c r="F516">
        <v>0</v>
      </c>
      <c r="G516" t="s">
        <v>42</v>
      </c>
      <c r="H516" t="str">
        <f>VLOOKUP(canais!G516,categorias!$C$2:$F$8,2,FALSE)</f>
        <v>music</v>
      </c>
      <c r="I516" t="str">
        <f>VLOOKUP(canais!G516,categorias!$C$2:$G$8,5,FALSE)</f>
        <v>ObjectId("5ed979f4474ed51eb3dbb26b")</v>
      </c>
      <c r="L516" t="str">
        <f t="shared" si="17"/>
        <v>{"nome": "Skank" ,"idYoutube": "UC8S4HeMHjm4yrmTuq3ceyxg" ,"idFacebook": "" ,"idVimeo": "" ,"idTwitch": "" ,"status": 0,"categoria": {"nome":"Música", "url": "music", "_id": ObjectId("5ed979f4474ed51eb3dbb26b")}},</v>
      </c>
      <c r="N516" t="str">
        <f t="shared" si="16"/>
        <v>5ed981e2474ed51eb3dbb489</v>
      </c>
      <c r="P516" t="s">
        <v>2368</v>
      </c>
      <c r="AK516">
        <v>1161</v>
      </c>
    </row>
    <row r="517" spans="1:37" x14ac:dyDescent="0.25">
      <c r="A517" t="s">
        <v>2010</v>
      </c>
      <c r="C517" t="s">
        <v>2011</v>
      </c>
      <c r="F517">
        <v>0</v>
      </c>
      <c r="G517" t="s">
        <v>42</v>
      </c>
      <c r="H517" t="str">
        <f>VLOOKUP(canais!G517,categorias!$C$2:$F$8,2,FALSE)</f>
        <v>music</v>
      </c>
      <c r="I517" t="str">
        <f>VLOOKUP(canais!G517,categorias!$C$2:$G$8,5,FALSE)</f>
        <v>ObjectId("5ed979f4474ed51eb3dbb26b")</v>
      </c>
      <c r="L517" t="str">
        <f t="shared" si="17"/>
        <v>{"nome": "Vans Brasil" ,"idYoutube": "" ,"idFacebook": "vansbrasil" ,"idVimeo": "" ,"idTwitch": "" ,"status": 0,"categoria": {"nome":"Música", "url": "music", "_id": ObjectId("5ed979f4474ed51eb3dbb26b")}},</v>
      </c>
      <c r="N517" t="str">
        <f t="shared" si="16"/>
        <v>5ed981e2474ed51eb3dbb48a</v>
      </c>
      <c r="P517" t="s">
        <v>2369</v>
      </c>
      <c r="AK517">
        <v>1162</v>
      </c>
    </row>
    <row r="518" spans="1:37" x14ac:dyDescent="0.25">
      <c r="A518" t="s">
        <v>2012</v>
      </c>
      <c r="B518" t="s">
        <v>2013</v>
      </c>
      <c r="F518">
        <v>0</v>
      </c>
      <c r="G518" t="s">
        <v>42</v>
      </c>
      <c r="H518" t="str">
        <f>VLOOKUP(canais!G518,categorias!$C$2:$F$8,2,FALSE)</f>
        <v>music</v>
      </c>
      <c r="I518" t="str">
        <f>VLOOKUP(canais!G518,categorias!$C$2:$G$8,5,FALSE)</f>
        <v>ObjectId("5ed979f4474ed51eb3dbb26b")</v>
      </c>
      <c r="L518" t="str">
        <f t="shared" si="17"/>
        <v>{"nome": "Camila Cabello" ,"idYoutube": "UCio_FVgKVgqcHrRiXDpnqbw" ,"idFacebook": "" ,"idVimeo": "" ,"idTwitch": "" ,"status": 0,"categoria": {"nome":"Música", "url": "music", "_id": ObjectId("5ed979f4474ed51eb3dbb26b")}},</v>
      </c>
      <c r="N518" t="str">
        <f t="shared" si="16"/>
        <v>5ed981e2474ed51eb3dbb48b</v>
      </c>
      <c r="P518" t="s">
        <v>2370</v>
      </c>
      <c r="AK518">
        <v>1163</v>
      </c>
    </row>
    <row r="519" spans="1:37" x14ac:dyDescent="0.25">
      <c r="A519" t="s">
        <v>2014</v>
      </c>
      <c r="B519" t="s">
        <v>2015</v>
      </c>
      <c r="F519">
        <v>0</v>
      </c>
      <c r="G519" t="s">
        <v>42</v>
      </c>
      <c r="H519" t="str">
        <f>VLOOKUP(canais!G519,categorias!$C$2:$F$8,2,FALSE)</f>
        <v>music</v>
      </c>
      <c r="I519" t="str">
        <f>VLOOKUP(canais!G519,categorias!$C$2:$G$8,5,FALSE)</f>
        <v>ObjectId("5ed979f4474ed51eb3dbb26b")</v>
      </c>
      <c r="L519" t="str">
        <f t="shared" si="17"/>
        <v>{"nome": "TURNTABLE RADIO SHOW" ,"idYoutube": "UCgx2-m-22voM_3sfGgsgzLw" ,"idFacebook": "" ,"idVimeo": "" ,"idTwitch": "" ,"status": 0,"categoria": {"nome":"Música", "url": "music", "_id": ObjectId("5ed979f4474ed51eb3dbb26b")}},</v>
      </c>
      <c r="N519" t="str">
        <f t="shared" si="16"/>
        <v>5ed981e2474ed51eb3dbb48c</v>
      </c>
      <c r="P519" t="s">
        <v>2371</v>
      </c>
      <c r="AK519">
        <v>1164</v>
      </c>
    </row>
    <row r="520" spans="1:37" x14ac:dyDescent="0.25">
      <c r="A520" t="s">
        <v>2016</v>
      </c>
      <c r="B520" t="s">
        <v>2017</v>
      </c>
      <c r="F520">
        <v>0</v>
      </c>
      <c r="G520" t="s">
        <v>42</v>
      </c>
      <c r="H520" t="str">
        <f>VLOOKUP(canais!G520,categorias!$C$2:$F$8,2,FALSE)</f>
        <v>music</v>
      </c>
      <c r="I520" t="str">
        <f>VLOOKUP(canais!G520,categorias!$C$2:$G$8,5,FALSE)</f>
        <v>ObjectId("5ed979f4474ed51eb3dbb26b")</v>
      </c>
      <c r="L520" t="str">
        <f t="shared" si="17"/>
        <v>{"nome": "Marlon e Daniel" ,"idYoutube": "UC80JeyTlVjZONCDbG_jXRBQ" ,"idFacebook": "" ,"idVimeo": "" ,"idTwitch": "" ,"status": 0,"categoria": {"nome":"Música", "url": "music", "_id": ObjectId("5ed979f4474ed51eb3dbb26b")}},</v>
      </c>
      <c r="N520" t="str">
        <f t="shared" si="16"/>
        <v>5ed981e2474ed51eb3dbb48d</v>
      </c>
      <c r="P520" t="s">
        <v>2372</v>
      </c>
      <c r="AK520">
        <v>1165</v>
      </c>
    </row>
    <row r="521" spans="1:37" x14ac:dyDescent="0.25">
      <c r="A521" t="s">
        <v>2018</v>
      </c>
      <c r="B521" t="s">
        <v>2019</v>
      </c>
      <c r="F521">
        <v>0</v>
      </c>
      <c r="G521" t="s">
        <v>42</v>
      </c>
      <c r="H521" t="str">
        <f>VLOOKUP(canais!G521,categorias!$C$2:$F$8,2,FALSE)</f>
        <v>music</v>
      </c>
      <c r="I521" t="str">
        <f>VLOOKUP(canais!G521,categorias!$C$2:$G$8,5,FALSE)</f>
        <v>ObjectId("5ed979f4474ed51eb3dbb26b")</v>
      </c>
      <c r="L521" t="str">
        <f t="shared" si="17"/>
        <v>{"nome": "Brazil at Silicon Valley" ,"idYoutube": "UCAdejwDLMUlKjOwYyHzMvAA" ,"idFacebook": "" ,"idVimeo": "" ,"idTwitch": "" ,"status": 0,"categoria": {"nome":"Música", "url": "music", "_id": ObjectId("5ed979f4474ed51eb3dbb26b")}},</v>
      </c>
      <c r="N521" t="str">
        <f t="shared" si="16"/>
        <v>5ed981e2474ed51eb3dbb48e</v>
      </c>
      <c r="P521" t="s">
        <v>2373</v>
      </c>
      <c r="AK521">
        <v>1166</v>
      </c>
    </row>
    <row r="522" spans="1:37" x14ac:dyDescent="0.25">
      <c r="A522" t="s">
        <v>2020</v>
      </c>
      <c r="B522" t="s">
        <v>2021</v>
      </c>
      <c r="F522">
        <v>0</v>
      </c>
      <c r="G522" t="s">
        <v>42</v>
      </c>
      <c r="H522" t="str">
        <f>VLOOKUP(canais!G522,categorias!$C$2:$F$8,2,FALSE)</f>
        <v>music</v>
      </c>
      <c r="I522" t="str">
        <f>VLOOKUP(canais!G522,categorias!$C$2:$G$8,5,FALSE)</f>
        <v>ObjectId("5ed979f4474ed51eb3dbb26b")</v>
      </c>
      <c r="L522" t="str">
        <f t="shared" si="17"/>
        <v>{"nome": "Rico" ,"idYoutube": "UCMxHrjxWWWJ9_i8y9Qm6qmA" ,"idFacebook": "" ,"idVimeo": "" ,"idTwitch": "" ,"status": 0,"categoria": {"nome":"Música", "url": "music", "_id": ObjectId("5ed979f4474ed51eb3dbb26b")}},</v>
      </c>
      <c r="N522" t="str">
        <f t="shared" si="16"/>
        <v>5ed981e2474ed51eb3dbb48f</v>
      </c>
      <c r="P522" t="s">
        <v>2374</v>
      </c>
      <c r="AK522">
        <v>1167</v>
      </c>
    </row>
    <row r="523" spans="1:37" x14ac:dyDescent="0.25">
      <c r="A523" t="s">
        <v>2022</v>
      </c>
      <c r="B523" t="s">
        <v>2023</v>
      </c>
      <c r="F523">
        <v>0</v>
      </c>
      <c r="G523" t="s">
        <v>42</v>
      </c>
      <c r="H523" t="str">
        <f>VLOOKUP(canais!G523,categorias!$C$2:$F$8,2,FALSE)</f>
        <v>music</v>
      </c>
      <c r="I523" t="str">
        <f>VLOOKUP(canais!G523,categorias!$C$2:$G$8,5,FALSE)</f>
        <v>ObjectId("5ed979f4474ed51eb3dbb26b")</v>
      </c>
      <c r="L523" t="str">
        <f t="shared" si="17"/>
        <v>{"nome": "Noisey" ,"idYoutube": "UC0iwHRFpv2_fpojZgQhElEQ" ,"idFacebook": "" ,"idVimeo": "" ,"idTwitch": "" ,"status": 0,"categoria": {"nome":"Música", "url": "music", "_id": ObjectId("5ed979f4474ed51eb3dbb26b")}},</v>
      </c>
      <c r="N523" t="str">
        <f t="shared" si="16"/>
        <v>5ed981e2474ed51eb3dbb490</v>
      </c>
      <c r="P523" t="s">
        <v>2375</v>
      </c>
      <c r="AK523">
        <v>1168</v>
      </c>
    </row>
    <row r="524" spans="1:37" x14ac:dyDescent="0.25">
      <c r="A524" t="s">
        <v>2024</v>
      </c>
      <c r="B524" t="s">
        <v>2025</v>
      </c>
      <c r="F524">
        <v>0</v>
      </c>
      <c r="G524" t="s">
        <v>42</v>
      </c>
      <c r="H524" t="str">
        <f>VLOOKUP(canais!G524,categorias!$C$2:$F$8,2,FALSE)</f>
        <v>music</v>
      </c>
      <c r="I524" t="str">
        <f>VLOOKUP(canais!G524,categorias!$C$2:$G$8,5,FALSE)</f>
        <v>ObjectId("5ed979f4474ed51eb3dbb26b")</v>
      </c>
      <c r="L524" t="str">
        <f t="shared" si="17"/>
        <v>{"nome": "Louis The Child" ,"idYoutube": "UCtRM-xc1IMDR8Hb6HJJFlKQ" ,"idFacebook": "" ,"idVimeo": "" ,"idTwitch": "" ,"status": 0,"categoria": {"nome":"Música", "url": "music", "_id": ObjectId("5ed979f4474ed51eb3dbb26b")}},</v>
      </c>
      <c r="N524" t="str">
        <f t="shared" si="16"/>
        <v>5ed981e2474ed51eb3dbb491</v>
      </c>
      <c r="P524" t="s">
        <v>2376</v>
      </c>
      <c r="AK524">
        <v>1169</v>
      </c>
    </row>
    <row r="525" spans="1:37" x14ac:dyDescent="0.25">
      <c r="A525" t="s">
        <v>2026</v>
      </c>
      <c r="F525">
        <v>0</v>
      </c>
      <c r="G525" t="s">
        <v>42</v>
      </c>
      <c r="H525" t="str">
        <f>VLOOKUP(canais!G525,categorias!$C$2:$F$8,2,FALSE)</f>
        <v>music</v>
      </c>
      <c r="I525" t="str">
        <f>VLOOKUP(canais!G525,categorias!$C$2:$G$8,5,FALSE)</f>
        <v>ObjectId("5ed979f4474ed51eb3dbb26b")</v>
      </c>
      <c r="L525" t="str">
        <f t="shared" si="17"/>
        <v>{"nome": "Pribe" ,"idYoutube": "" ,"idFacebook": "" ,"idVimeo": "" ,"idTwitch": "" ,"status": 0,"categoria": {"nome":"Música", "url": "music", "_id": ObjectId("5ed979f4474ed51eb3dbb26b")}},</v>
      </c>
      <c r="N525" t="str">
        <f t="shared" si="16"/>
        <v>5ed981e2474ed51eb3dbb492</v>
      </c>
      <c r="P525" t="s">
        <v>2377</v>
      </c>
      <c r="AK525">
        <v>1170</v>
      </c>
    </row>
    <row r="526" spans="1:37" x14ac:dyDescent="0.25">
      <c r="A526" t="s">
        <v>2027</v>
      </c>
      <c r="B526" t="s">
        <v>2028</v>
      </c>
      <c r="F526">
        <v>0</v>
      </c>
      <c r="G526" t="s">
        <v>42</v>
      </c>
      <c r="H526" t="str">
        <f>VLOOKUP(canais!G526,categorias!$C$2:$F$8,2,FALSE)</f>
        <v>music</v>
      </c>
      <c r="I526" t="str">
        <f>VLOOKUP(canais!G526,categorias!$C$2:$G$8,5,FALSE)</f>
        <v>ObjectId("5ed979f4474ed51eb3dbb26b")</v>
      </c>
      <c r="L526" t="str">
        <f t="shared" si="17"/>
        <v>{"nome": "Plano C" ,"idYoutube": "UCFpgbaiTwcczXcXnAtpbTqg" ,"idFacebook": "" ,"idVimeo": "" ,"idTwitch": "" ,"status": 0,"categoria": {"nome":"Música", "url": "music", "_id": ObjectId("5ed979f4474ed51eb3dbb26b")}},</v>
      </c>
      <c r="N526" t="str">
        <f t="shared" si="16"/>
        <v>5ed981e2474ed51eb3dbb493</v>
      </c>
      <c r="P526" t="s">
        <v>2378</v>
      </c>
      <c r="AK526">
        <v>1171</v>
      </c>
    </row>
    <row r="527" spans="1:37" x14ac:dyDescent="0.25">
      <c r="A527" t="s">
        <v>2029</v>
      </c>
      <c r="B527" t="s">
        <v>2030</v>
      </c>
      <c r="F527">
        <v>0</v>
      </c>
      <c r="G527" t="s">
        <v>42</v>
      </c>
      <c r="H527" t="str">
        <f>VLOOKUP(canais!G527,categorias!$C$2:$F$8,2,FALSE)</f>
        <v>music</v>
      </c>
      <c r="I527" t="str">
        <f>VLOOKUP(canais!G527,categorias!$C$2:$G$8,5,FALSE)</f>
        <v>ObjectId("5ed979f4474ed51eb3dbb26b")</v>
      </c>
      <c r="L527" t="str">
        <f t="shared" si="17"/>
        <v>{"nome": "PineappleStormTV" ,"idYoutube": "UCqrFwa5vueOTzGZ7NSlnvlQ" ,"idFacebook": "" ,"idVimeo": "" ,"idTwitch": "" ,"status": 0,"categoria": {"nome":"Música", "url": "music", "_id": ObjectId("5ed979f4474ed51eb3dbb26b")}},</v>
      </c>
      <c r="N527" t="str">
        <f t="shared" si="16"/>
        <v>5ed981e2474ed51eb3dbb494</v>
      </c>
      <c r="P527" t="s">
        <v>2379</v>
      </c>
      <c r="AK527">
        <v>1172</v>
      </c>
    </row>
    <row r="528" spans="1:37" x14ac:dyDescent="0.25">
      <c r="A528" t="s">
        <v>2031</v>
      </c>
      <c r="B528" t="s">
        <v>2032</v>
      </c>
      <c r="F528">
        <v>0</v>
      </c>
      <c r="G528" t="s">
        <v>42</v>
      </c>
      <c r="H528" t="str">
        <f>VLOOKUP(canais!G528,categorias!$C$2:$F$8,2,FALSE)</f>
        <v>music</v>
      </c>
      <c r="I528" t="str">
        <f>VLOOKUP(canais!G528,categorias!$C$2:$G$8,5,FALSE)</f>
        <v>ObjectId("5ed979f4474ed51eb3dbb26b")</v>
      </c>
      <c r="L528" t="str">
        <f t="shared" si="17"/>
        <v>{"nome": "Eric Land" ,"idYoutube": "UC0yuLCFgxWvStiWS6srzt6A" ,"idFacebook": "" ,"idVimeo": "" ,"idTwitch": "" ,"status": 0,"categoria": {"nome":"Música", "url": "music", "_id": ObjectId("5ed979f4474ed51eb3dbb26b")}},</v>
      </c>
      <c r="N528" t="str">
        <f t="shared" si="16"/>
        <v>5ed981e2474ed51eb3dbb495</v>
      </c>
      <c r="P528" t="s">
        <v>2380</v>
      </c>
      <c r="AK528">
        <v>1173</v>
      </c>
    </row>
    <row r="529" spans="1:37" x14ac:dyDescent="0.25">
      <c r="A529" t="s">
        <v>2033</v>
      </c>
      <c r="F529">
        <v>0</v>
      </c>
      <c r="G529" t="s">
        <v>42</v>
      </c>
      <c r="H529" t="str">
        <f>VLOOKUP(canais!G529,categorias!$C$2:$F$8,2,FALSE)</f>
        <v>music</v>
      </c>
      <c r="I529" t="str">
        <f>VLOOKUP(canais!G529,categorias!$C$2:$G$8,5,FALSE)</f>
        <v>ObjectId("5ed979f4474ed51eb3dbb26b")</v>
      </c>
      <c r="L529" t="str">
        <f t="shared" si="17"/>
        <v>{"nome": "Nani Azevedo" ,"idYoutube": "" ,"idFacebook": "" ,"idVimeo": "" ,"idTwitch": "" ,"status": 0,"categoria": {"nome":"Música", "url": "music", "_id": ObjectId("5ed979f4474ed51eb3dbb26b")}},</v>
      </c>
      <c r="N529" t="str">
        <f t="shared" si="16"/>
        <v>5ed981e2474ed51eb3dbb496</v>
      </c>
      <c r="P529" t="s">
        <v>2381</v>
      </c>
      <c r="AK529">
        <v>1174</v>
      </c>
    </row>
    <row r="530" spans="1:37" x14ac:dyDescent="0.25">
      <c r="A530" t="s">
        <v>2034</v>
      </c>
      <c r="B530" t="s">
        <v>2035</v>
      </c>
      <c r="F530">
        <v>0</v>
      </c>
      <c r="G530" t="s">
        <v>42</v>
      </c>
      <c r="H530" t="str">
        <f>VLOOKUP(canais!G530,categorias!$C$2:$F$8,2,FALSE)</f>
        <v>music</v>
      </c>
      <c r="I530" t="str">
        <f>VLOOKUP(canais!G530,categorias!$C$2:$G$8,5,FALSE)</f>
        <v>ObjectId("5ed979f4474ed51eb3dbb26b")</v>
      </c>
      <c r="L530" t="str">
        <f t="shared" si="17"/>
        <v>{"nome": "Doce Encontro" ,"idYoutube": "UCojskxWWLYHKOwRh8OiK24A" ,"idFacebook": "" ,"idVimeo": "" ,"idTwitch": "" ,"status": 0,"categoria": {"nome":"Música", "url": "music", "_id": ObjectId("5ed979f4474ed51eb3dbb26b")}},</v>
      </c>
      <c r="N530" t="str">
        <f t="shared" si="16"/>
        <v>5ed981e2474ed51eb3dbb497</v>
      </c>
      <c r="P530" t="s">
        <v>2382</v>
      </c>
      <c r="AK530">
        <v>1175</v>
      </c>
    </row>
    <row r="531" spans="1:37" x14ac:dyDescent="0.25">
      <c r="A531" t="s">
        <v>2036</v>
      </c>
      <c r="B531" t="s">
        <v>2037</v>
      </c>
      <c r="F531">
        <v>0</v>
      </c>
      <c r="G531" t="s">
        <v>42</v>
      </c>
      <c r="H531" t="str">
        <f>VLOOKUP(canais!G531,categorias!$C$2:$F$8,2,FALSE)</f>
        <v>music</v>
      </c>
      <c r="I531" t="str">
        <f>VLOOKUP(canais!G531,categorias!$C$2:$G$8,5,FALSE)</f>
        <v>ObjectId("5ed979f4474ed51eb3dbb26b")</v>
      </c>
      <c r="L531" t="str">
        <f t="shared" si="17"/>
        <v>{"nome": "Daniela Mercury" ,"idYoutube": "UCgRPqm2sq6_4VZPs6-6fYDw" ,"idFacebook": "" ,"idVimeo": "" ,"idTwitch": "" ,"status": 0,"categoria": {"nome":"Música", "url": "music", "_id": ObjectId("5ed979f4474ed51eb3dbb26b")}},</v>
      </c>
      <c r="N531" t="str">
        <f t="shared" si="16"/>
        <v>5ed981e2474ed51eb3dbb498</v>
      </c>
      <c r="P531" t="s">
        <v>2383</v>
      </c>
      <c r="AK531">
        <v>1176</v>
      </c>
    </row>
    <row r="532" spans="1:37" x14ac:dyDescent="0.25">
      <c r="A532" t="s">
        <v>2038</v>
      </c>
      <c r="B532" t="s">
        <v>2039</v>
      </c>
      <c r="F532">
        <v>0</v>
      </c>
      <c r="G532" t="s">
        <v>42</v>
      </c>
      <c r="H532" t="str">
        <f>VLOOKUP(canais!G532,categorias!$C$2:$F$8,2,FALSE)</f>
        <v>music</v>
      </c>
      <c r="I532" t="str">
        <f>VLOOKUP(canais!G532,categorias!$C$2:$G$8,5,FALSE)</f>
        <v>ObjectId("5ed979f4474ed51eb3dbb26b")</v>
      </c>
      <c r="L532" t="str">
        <f t="shared" si="17"/>
        <v>{"nome": "Pink Floyd Experience" ,"idYoutube": "UCVBHYe-JcgXI5nnGjNbF8Vw" ,"idFacebook": "" ,"idVimeo": "" ,"idTwitch": "" ,"status": 0,"categoria": {"nome":"Música", "url": "music", "_id": ObjectId("5ed979f4474ed51eb3dbb26b")}},</v>
      </c>
      <c r="N532" t="str">
        <f t="shared" si="16"/>
        <v>5ed981e2474ed51eb3dbb499</v>
      </c>
      <c r="P532" t="s">
        <v>2384</v>
      </c>
      <c r="AK532">
        <v>1177</v>
      </c>
    </row>
    <row r="533" spans="1:37" x14ac:dyDescent="0.25">
      <c r="A533" t="s">
        <v>2040</v>
      </c>
      <c r="B533" t="s">
        <v>2041</v>
      </c>
      <c r="F533">
        <v>0</v>
      </c>
      <c r="G533" t="s">
        <v>42</v>
      </c>
      <c r="H533" t="str">
        <f>VLOOKUP(canais!G533,categorias!$C$2:$F$8,2,FALSE)</f>
        <v>music</v>
      </c>
      <c r="I533" t="str">
        <f>VLOOKUP(canais!G533,categorias!$C$2:$G$8,5,FALSE)</f>
        <v>ObjectId("5ed979f4474ed51eb3dbb26b")</v>
      </c>
      <c r="L533" t="str">
        <f t="shared" si="17"/>
        <v>{"nome": "Guilherme Mecca" ,"idYoutube": "UCkgnrbcIefX4m0a5dfQISDw" ,"idFacebook": "" ,"idVimeo": "" ,"idTwitch": "" ,"status": 0,"categoria": {"nome":"Música", "url": "music", "_id": ObjectId("5ed979f4474ed51eb3dbb26b")}},</v>
      </c>
      <c r="N533" t="str">
        <f t="shared" si="16"/>
        <v>5ed981e2474ed51eb3dbb49a</v>
      </c>
      <c r="P533" t="s">
        <v>2385</v>
      </c>
      <c r="AK533">
        <v>1178</v>
      </c>
    </row>
    <row r="534" spans="1:37" x14ac:dyDescent="0.25">
      <c r="A534" t="s">
        <v>2042</v>
      </c>
      <c r="B534" t="s">
        <v>2043</v>
      </c>
      <c r="F534">
        <v>0</v>
      </c>
      <c r="G534" t="s">
        <v>42</v>
      </c>
      <c r="H534" t="str">
        <f>VLOOKUP(canais!G534,categorias!$C$2:$F$8,2,FALSE)</f>
        <v>music</v>
      </c>
      <c r="I534" t="str">
        <f>VLOOKUP(canais!G534,categorias!$C$2:$G$8,5,FALSE)</f>
        <v>ObjectId("5ed979f4474ed51eb3dbb26b")</v>
      </c>
      <c r="L534" t="str">
        <f t="shared" si="17"/>
        <v>{"nome": "Diogo Silva" ,"idYoutube": "UCG1BYrnGFpiuksCVZMhgZdw" ,"idFacebook": "" ,"idVimeo": "" ,"idTwitch": "" ,"status": 0,"categoria": {"nome":"Música", "url": "music", "_id": ObjectId("5ed979f4474ed51eb3dbb26b")}},</v>
      </c>
      <c r="N534" t="str">
        <f t="shared" si="16"/>
        <v>5ed981e2474ed51eb3dbb49b</v>
      </c>
      <c r="P534" t="s">
        <v>2386</v>
      </c>
      <c r="AK534">
        <v>1179</v>
      </c>
    </row>
    <row r="535" spans="1:37" x14ac:dyDescent="0.25">
      <c r="A535" t="s">
        <v>2044</v>
      </c>
      <c r="B535" t="s">
        <v>2045</v>
      </c>
      <c r="F535">
        <v>0</v>
      </c>
      <c r="G535" t="s">
        <v>42</v>
      </c>
      <c r="H535" t="str">
        <f>VLOOKUP(canais!G535,categorias!$C$2:$F$8,2,FALSE)</f>
        <v>music</v>
      </c>
      <c r="I535" t="str">
        <f>VLOOKUP(canais!G535,categorias!$C$2:$G$8,5,FALSE)</f>
        <v>ObjectId("5ed979f4474ed51eb3dbb26b")</v>
      </c>
      <c r="L535" t="str">
        <f t="shared" si="17"/>
        <v>{"nome": "PH e Michel" ,"idYoutube": "UCw7mxE_lz0Ft1XmsHWjQNkw" ,"idFacebook": "" ,"idVimeo": "" ,"idTwitch": "" ,"status": 0,"categoria": {"nome":"Música", "url": "music", "_id": ObjectId("5ed979f4474ed51eb3dbb26b")}},</v>
      </c>
      <c r="N535" t="str">
        <f t="shared" si="16"/>
        <v>5ed981e2474ed51eb3dbb49c</v>
      </c>
      <c r="P535" t="s">
        <v>2387</v>
      </c>
      <c r="AK535">
        <v>1180</v>
      </c>
    </row>
    <row r="536" spans="1:37" x14ac:dyDescent="0.25">
      <c r="A536" t="s">
        <v>2046</v>
      </c>
      <c r="B536" t="s">
        <v>2047</v>
      </c>
      <c r="F536">
        <v>0</v>
      </c>
      <c r="G536" t="s">
        <v>42</v>
      </c>
      <c r="H536" t="str">
        <f>VLOOKUP(canais!G536,categorias!$C$2:$F$8,2,FALSE)</f>
        <v>music</v>
      </c>
      <c r="I536" t="str">
        <f>VLOOKUP(canais!G536,categorias!$C$2:$G$8,5,FALSE)</f>
        <v>ObjectId("5ed979f4474ed51eb3dbb26b")</v>
      </c>
      <c r="L536" t="str">
        <f t="shared" si="17"/>
        <v>{"nome": "Rita de Cássia" ,"idYoutube": "UCJrwTLp4-GaWuYzdMHpS0Yw" ,"idFacebook": "" ,"idVimeo": "" ,"idTwitch": "" ,"status": 0,"categoria": {"nome":"Música", "url": "music", "_id": ObjectId("5ed979f4474ed51eb3dbb26b")}},</v>
      </c>
      <c r="N536" t="str">
        <f t="shared" si="16"/>
        <v>5ed981e2474ed51eb3dbb49d</v>
      </c>
      <c r="P536" t="s">
        <v>2388</v>
      </c>
      <c r="AK536">
        <v>1181</v>
      </c>
    </row>
    <row r="537" spans="1:37" x14ac:dyDescent="0.25">
      <c r="A537" t="s">
        <v>2048</v>
      </c>
      <c r="B537" t="s">
        <v>2049</v>
      </c>
      <c r="F537">
        <v>0</v>
      </c>
      <c r="G537" t="s">
        <v>42</v>
      </c>
      <c r="H537" t="str">
        <f>VLOOKUP(canais!G537,categorias!$C$2:$F$8,2,FALSE)</f>
        <v>music</v>
      </c>
      <c r="I537" t="str">
        <f>VLOOKUP(canais!G537,categorias!$C$2:$G$8,5,FALSE)</f>
        <v>ObjectId("5ed979f4474ed51eb3dbb26b")</v>
      </c>
      <c r="L537" t="str">
        <f t="shared" si="17"/>
        <v>{"nome": "Kalli" ,"idYoutube": "UCA7yCHMUyM-ZUL_lSX1UDuQ" ,"idFacebook": "" ,"idVimeo": "" ,"idTwitch": "" ,"status": 0,"categoria": {"nome":"Música", "url": "music", "_id": ObjectId("5ed979f4474ed51eb3dbb26b")}},</v>
      </c>
      <c r="N537" t="str">
        <f t="shared" si="16"/>
        <v>5ed981e2474ed51eb3dbb49e</v>
      </c>
      <c r="P537" t="s">
        <v>2389</v>
      </c>
      <c r="AK537">
        <v>1182</v>
      </c>
    </row>
    <row r="538" spans="1:37" x14ac:dyDescent="0.25">
      <c r="A538" t="s">
        <v>2050</v>
      </c>
      <c r="B538" t="s">
        <v>2051</v>
      </c>
      <c r="F538">
        <v>0</v>
      </c>
      <c r="G538" t="s">
        <v>42</v>
      </c>
      <c r="H538" t="str">
        <f>VLOOKUP(canais!G538,categorias!$C$2:$F$8,2,FALSE)</f>
        <v>music</v>
      </c>
      <c r="I538" t="str">
        <f>VLOOKUP(canais!G538,categorias!$C$2:$G$8,5,FALSE)</f>
        <v>ObjectId("5ed979f4474ed51eb3dbb26b")</v>
      </c>
      <c r="L538" t="str">
        <f t="shared" si="17"/>
        <v>{"nome": "Anjos de Resgate" ,"idYoutube": "UCtIxDsC67dtrXthgjeTK0zQ" ,"idFacebook": "" ,"idVimeo": "" ,"idTwitch": "" ,"status": 0,"categoria": {"nome":"Música", "url": "music", "_id": ObjectId("5ed979f4474ed51eb3dbb26b")}},</v>
      </c>
      <c r="N538" t="str">
        <f t="shared" si="16"/>
        <v>5ed981e2474ed51eb3dbb49f</v>
      </c>
      <c r="P538" t="s">
        <v>2390</v>
      </c>
      <c r="AK538">
        <v>1183</v>
      </c>
    </row>
    <row r="539" spans="1:37" x14ac:dyDescent="0.25">
      <c r="A539" t="s">
        <v>2052</v>
      </c>
      <c r="B539" t="s">
        <v>2053</v>
      </c>
      <c r="F539">
        <v>0</v>
      </c>
      <c r="G539" t="s">
        <v>42</v>
      </c>
      <c r="H539" t="str">
        <f>VLOOKUP(canais!G539,categorias!$C$2:$F$8,2,FALSE)</f>
        <v>music</v>
      </c>
      <c r="I539" t="str">
        <f>VLOOKUP(canais!G539,categorias!$C$2:$G$8,5,FALSE)</f>
        <v>ObjectId("5ed979f4474ed51eb3dbb26b")</v>
      </c>
      <c r="L539" t="str">
        <f t="shared" si="17"/>
        <v>{"nome": "Menos é Mais" ,"idYoutube": "UCmkSzYG4ykYKFE4Ow0030zw" ,"idFacebook": "" ,"idVimeo": "" ,"idTwitch": "" ,"status": 0,"categoria": {"nome":"Música", "url": "music", "_id": ObjectId("5ed979f4474ed51eb3dbb26b")}},</v>
      </c>
      <c r="N539" t="str">
        <f t="shared" si="16"/>
        <v>5ed981e2474ed51eb3dbb4a0</v>
      </c>
      <c r="P539" t="s">
        <v>2391</v>
      </c>
      <c r="AK539">
        <v>1184</v>
      </c>
    </row>
    <row r="540" spans="1:37" x14ac:dyDescent="0.25">
      <c r="A540" t="s">
        <v>2054</v>
      </c>
      <c r="B540" t="s">
        <v>2055</v>
      </c>
      <c r="F540">
        <v>0</v>
      </c>
      <c r="G540" t="s">
        <v>42</v>
      </c>
      <c r="H540" t="str">
        <f>VLOOKUP(canais!G540,categorias!$C$2:$F$8,2,FALSE)</f>
        <v>music</v>
      </c>
      <c r="I540" t="str">
        <f>VLOOKUP(canais!G540,categorias!$C$2:$G$8,5,FALSE)</f>
        <v>ObjectId("5ed979f4474ed51eb3dbb26b")</v>
      </c>
      <c r="L540" t="str">
        <f t="shared" si="17"/>
        <v>{"nome": "Thullio Milionário" ,"idYoutube": "UCsZqRJQNy_shJ6eMl3zjTrg" ,"idFacebook": "" ,"idVimeo": "" ,"idTwitch": "" ,"status": 0,"categoria": {"nome":"Música", "url": "music", "_id": ObjectId("5ed979f4474ed51eb3dbb26b")}},</v>
      </c>
      <c r="N540" t="str">
        <f t="shared" si="16"/>
        <v>5ed981e2474ed51eb3dbb4a1</v>
      </c>
      <c r="P540" t="s">
        <v>2392</v>
      </c>
      <c r="AK540">
        <v>1185</v>
      </c>
    </row>
    <row r="541" spans="1:37" x14ac:dyDescent="0.25">
      <c r="A541" t="s">
        <v>2056</v>
      </c>
      <c r="B541" t="s">
        <v>2057</v>
      </c>
      <c r="F541">
        <v>0</v>
      </c>
      <c r="G541" t="s">
        <v>42</v>
      </c>
      <c r="H541" t="str">
        <f>VLOOKUP(canais!G541,categorias!$C$2:$F$8,2,FALSE)</f>
        <v>music</v>
      </c>
      <c r="I541" t="str">
        <f>VLOOKUP(canais!G541,categorias!$C$2:$G$8,5,FALSE)</f>
        <v>ObjectId("5ed979f4474ed51eb3dbb26b")</v>
      </c>
      <c r="L541" t="str">
        <f t="shared" si="17"/>
        <v>{"nome": "Gabi Martins" ,"idYoutube": "UCume61lDLhmneFra5PRr5AA" ,"idFacebook": "" ,"idVimeo": "" ,"idTwitch": "" ,"status": 0,"categoria": {"nome":"Música", "url": "music", "_id": ObjectId("5ed979f4474ed51eb3dbb26b")}},</v>
      </c>
      <c r="N541" t="str">
        <f t="shared" si="16"/>
        <v>5ed981e2474ed51eb3dbb4a2</v>
      </c>
      <c r="P541" t="s">
        <v>2393</v>
      </c>
      <c r="AK541">
        <v>1186</v>
      </c>
    </row>
    <row r="542" spans="1:37" x14ac:dyDescent="0.25">
      <c r="A542" t="s">
        <v>2058</v>
      </c>
      <c r="B542" t="s">
        <v>2059</v>
      </c>
      <c r="F542">
        <v>0</v>
      </c>
      <c r="G542" t="s">
        <v>42</v>
      </c>
      <c r="H542" t="str">
        <f>VLOOKUP(canais!G542,categorias!$C$2:$F$8,2,FALSE)</f>
        <v>music</v>
      </c>
      <c r="I542" t="str">
        <f>VLOOKUP(canais!G542,categorias!$C$2:$G$8,5,FALSE)</f>
        <v>ObjectId("5ed979f4474ed51eb3dbb26b")</v>
      </c>
      <c r="L542" t="str">
        <f t="shared" si="17"/>
        <v>{"nome": "David Guetta" ,"idYoutube": "UC1l7wYrva1qCH-wgqcHaaRg" ,"idFacebook": "" ,"idVimeo": "" ,"idTwitch": "" ,"status": 0,"categoria": {"nome":"Música", "url": "music", "_id": ObjectId("5ed979f4474ed51eb3dbb26b")}},</v>
      </c>
      <c r="N542" t="str">
        <f t="shared" si="16"/>
        <v>5ed981e2474ed51eb3dbb4a3</v>
      </c>
      <c r="P542" t="s">
        <v>2394</v>
      </c>
      <c r="AK542">
        <v>1187</v>
      </c>
    </row>
    <row r="543" spans="1:37" x14ac:dyDescent="0.25">
      <c r="A543" t="s">
        <v>2060</v>
      </c>
      <c r="B543" t="s">
        <v>2061</v>
      </c>
      <c r="F543">
        <v>0</v>
      </c>
      <c r="G543" t="s">
        <v>42</v>
      </c>
      <c r="H543" t="str">
        <f>VLOOKUP(canais!G543,categorias!$C$2:$F$8,2,FALSE)</f>
        <v>music</v>
      </c>
      <c r="I543" t="str">
        <f>VLOOKUP(canais!G543,categorias!$C$2:$G$8,5,FALSE)</f>
        <v>ObjectId("5ed979f4474ed51eb3dbb26b")</v>
      </c>
      <c r="L543" t="str">
        <f t="shared" si="17"/>
        <v>{"nome": "PortalPOPline" ,"idYoutube": "UC2lLodNQemksn94E-JYV_jw" ,"idFacebook": "" ,"idVimeo": "" ,"idTwitch": "" ,"status": 0,"categoria": {"nome":"Música", "url": "music", "_id": ObjectId("5ed979f4474ed51eb3dbb26b")}},</v>
      </c>
      <c r="N543" t="str">
        <f t="shared" si="16"/>
        <v>5ed981e2474ed51eb3dbb4a4</v>
      </c>
      <c r="P543" t="s">
        <v>2395</v>
      </c>
      <c r="AK543">
        <v>1188</v>
      </c>
    </row>
    <row r="544" spans="1:37" x14ac:dyDescent="0.25">
      <c r="A544" t="s">
        <v>2062</v>
      </c>
      <c r="B544" t="s">
        <v>2063</v>
      </c>
      <c r="F544">
        <v>0</v>
      </c>
      <c r="G544" t="s">
        <v>42</v>
      </c>
      <c r="H544" t="str">
        <f>VLOOKUP(canais!G544,categorias!$C$2:$F$8,2,FALSE)</f>
        <v>music</v>
      </c>
      <c r="I544" t="str">
        <f>VLOOKUP(canais!G544,categorias!$C$2:$G$8,5,FALSE)</f>
        <v>ObjectId("5ed979f4474ed51eb3dbb26b")</v>
      </c>
      <c r="L544" t="str">
        <f t="shared" si="17"/>
        <v>{"nome": "Tonny Francis" ,"idYoutube": "UCi5oOZ-DU_rJXThOwFIPIxQ" ,"idFacebook": "" ,"idVimeo": "" ,"idTwitch": "" ,"status": 0,"categoria": {"nome":"Música", "url": "music", "_id": ObjectId("5ed979f4474ed51eb3dbb26b")}},</v>
      </c>
      <c r="N544" t="str">
        <f t="shared" si="16"/>
        <v>5ed981e2474ed51eb3dbb4a5</v>
      </c>
      <c r="P544" t="s">
        <v>2396</v>
      </c>
      <c r="AK544">
        <v>1189</v>
      </c>
    </row>
    <row r="545" spans="1:37" x14ac:dyDescent="0.25">
      <c r="A545" t="s">
        <v>2064</v>
      </c>
      <c r="B545" t="s">
        <v>2065</v>
      </c>
      <c r="F545">
        <v>0</v>
      </c>
      <c r="G545" t="s">
        <v>42</v>
      </c>
      <c r="H545" t="str">
        <f>VLOOKUP(canais!G545,categorias!$C$2:$F$8,2,FALSE)</f>
        <v>music</v>
      </c>
      <c r="I545" t="str">
        <f>VLOOKUP(canais!G545,categorias!$C$2:$G$8,5,FALSE)</f>
        <v>ObjectId("5ed979f4474ed51eb3dbb26b")</v>
      </c>
      <c r="L545" t="str">
        <f t="shared" si="17"/>
        <v>{"nome": "Vou Pro Sereno" ,"idYoutube": "UCOn8lnKiECWZHCd5FEUzJAQ" ,"idFacebook": "" ,"idVimeo": "" ,"idTwitch": "" ,"status": 0,"categoria": {"nome":"Música", "url": "music", "_id": ObjectId("5ed979f4474ed51eb3dbb26b")}},</v>
      </c>
      <c r="N545" t="str">
        <f t="shared" si="16"/>
        <v>5ed981e2474ed51eb3dbb4a6</v>
      </c>
      <c r="P545" t="s">
        <v>2397</v>
      </c>
      <c r="AK545">
        <v>1190</v>
      </c>
    </row>
    <row r="546" spans="1:37" x14ac:dyDescent="0.25">
      <c r="A546" t="s">
        <v>2066</v>
      </c>
      <c r="B546" t="s">
        <v>2067</v>
      </c>
      <c r="F546">
        <v>0</v>
      </c>
      <c r="G546" t="s">
        <v>42</v>
      </c>
      <c r="H546" t="str">
        <f>VLOOKUP(canais!G546,categorias!$C$2:$F$8,2,FALSE)</f>
        <v>music</v>
      </c>
      <c r="I546" t="str">
        <f>VLOOKUP(canais!G546,categorias!$C$2:$G$8,5,FALSE)</f>
        <v>ObjectId("5ed979f4474ed51eb3dbb26b")</v>
      </c>
      <c r="L546" t="str">
        <f t="shared" si="17"/>
        <v>{"nome": "Yasmin Santos" ,"idYoutube": "UCffAk8sNlHAawDPXCUCBa7g" ,"idFacebook": "" ,"idVimeo": "" ,"idTwitch": "" ,"status": 0,"categoria": {"nome":"Música", "url": "music", "_id": ObjectId("5ed979f4474ed51eb3dbb26b")}},</v>
      </c>
      <c r="N546" t="str">
        <f t="shared" si="16"/>
        <v>5ed981e2474ed51eb3dbb4a7</v>
      </c>
      <c r="P546" t="s">
        <v>2398</v>
      </c>
      <c r="AK546">
        <v>1191</v>
      </c>
    </row>
    <row r="547" spans="1:37" x14ac:dyDescent="0.25">
      <c r="A547" t="s">
        <v>2068</v>
      </c>
      <c r="E547" t="s">
        <v>2069</v>
      </c>
      <c r="F547">
        <v>0</v>
      </c>
      <c r="G547" t="s">
        <v>42</v>
      </c>
      <c r="H547" t="str">
        <f>VLOOKUP(canais!G547,categorias!$C$2:$F$8,2,FALSE)</f>
        <v>music</v>
      </c>
      <c r="I547" t="str">
        <f>VLOOKUP(canais!G547,categorias!$C$2:$G$8,5,FALSE)</f>
        <v>ObjectId("5ed979f4474ed51eb3dbb26b")</v>
      </c>
      <c r="L547" t="str">
        <f t="shared" si="17"/>
        <v>{"nome": "GirlPowerDJs" ,"idYoutube": "" ,"idFacebook": "" ,"idVimeo": "" ,"idTwitch": "girlpowerdjs" ,"status": 0,"categoria": {"nome":"Música", "url": "music", "_id": ObjectId("5ed979f4474ed51eb3dbb26b")}},</v>
      </c>
      <c r="N547" t="str">
        <f t="shared" si="16"/>
        <v>5ed981e2474ed51eb3dbb4a8</v>
      </c>
      <c r="P547" t="s">
        <v>2399</v>
      </c>
      <c r="AK547">
        <v>1192</v>
      </c>
    </row>
    <row r="548" spans="1:37" x14ac:dyDescent="0.25">
      <c r="A548" t="s">
        <v>2070</v>
      </c>
      <c r="B548" t="s">
        <v>2071</v>
      </c>
      <c r="F548">
        <v>0</v>
      </c>
      <c r="G548" t="s">
        <v>42</v>
      </c>
      <c r="H548" t="str">
        <f>VLOOKUP(canais!G548,categorias!$C$2:$F$8,2,FALSE)</f>
        <v>music</v>
      </c>
      <c r="I548" t="str">
        <f>VLOOKUP(canais!G548,categorias!$C$2:$G$8,5,FALSE)</f>
        <v>ObjectId("5ed979f4474ed51eb3dbb26b")</v>
      </c>
      <c r="L548" t="str">
        <f t="shared" si="17"/>
        <v>{"nome": "Astrix" ,"idYoutube": "UCsBSMQZsiLprSY6GqhI25Jw" ,"idFacebook": "" ,"idVimeo": "" ,"idTwitch": "" ,"status": 0,"categoria": {"nome":"Música", "url": "music", "_id": ObjectId("5ed979f4474ed51eb3dbb26b")}},</v>
      </c>
      <c r="N548" t="str">
        <f t="shared" si="16"/>
        <v>5ed981e2474ed51eb3dbb4a9</v>
      </c>
      <c r="P548" t="s">
        <v>2400</v>
      </c>
      <c r="AK548">
        <v>1193</v>
      </c>
    </row>
    <row r="549" spans="1:37" x14ac:dyDescent="0.25">
      <c r="A549" t="s">
        <v>2072</v>
      </c>
      <c r="B549" t="s">
        <v>2073</v>
      </c>
      <c r="F549">
        <v>0</v>
      </c>
      <c r="G549" t="s">
        <v>48</v>
      </c>
      <c r="H549" t="str">
        <f>VLOOKUP(canais!G549,categorias!$C$2:$F$8,2,FALSE)</f>
        <v>comedia</v>
      </c>
      <c r="I549" t="str">
        <f>VLOOKUP(canais!G549,categorias!$C$2:$G$8,5,FALSE)</f>
        <v>ObjectId("5ed979f4474ed51eb3dbb26f")</v>
      </c>
      <c r="L549" t="str">
        <f t="shared" si="17"/>
        <v>{"nome": "Humor Multishow" ,"idYoutube": "UC11JFCoslUUMTuAsUPH8RdQ" ,"idFacebook": "" ,"idVimeo": "" ,"idTwitch": "" ,"status": 0,"categoria": {"nome":"Comédia", "url": "comedia", "_id": ObjectId("5ed979f4474ed51eb3dbb26f")}},</v>
      </c>
      <c r="N549" t="str">
        <f t="shared" si="16"/>
        <v>5ed981e2474ed51eb3dbb4aa</v>
      </c>
      <c r="P549" t="s">
        <v>2401</v>
      </c>
      <c r="AK549">
        <v>1194</v>
      </c>
    </row>
    <row r="550" spans="1:37" x14ac:dyDescent="0.25">
      <c r="A550" t="s">
        <v>2074</v>
      </c>
      <c r="B550" t="s">
        <v>2075</v>
      </c>
      <c r="F550">
        <v>0</v>
      </c>
      <c r="G550" t="s">
        <v>42</v>
      </c>
      <c r="H550" t="str">
        <f>VLOOKUP(canais!G550,categorias!$C$2:$F$8,2,FALSE)</f>
        <v>music</v>
      </c>
      <c r="I550" t="str">
        <f>VLOOKUP(canais!G550,categorias!$C$2:$G$8,5,FALSE)</f>
        <v>ObjectId("5ed979f4474ed51eb3dbb26b")</v>
      </c>
      <c r="L550" t="str">
        <f t="shared" si="17"/>
        <v>{"nome": "Banda Som e Louvor" ,"idYoutube": "UCppni2ByG5guZvpvovSBArA" ,"idFacebook": "" ,"idVimeo": "" ,"idTwitch": "" ,"status": 0,"categoria": {"nome":"Música", "url": "music", "_id": ObjectId("5ed979f4474ed51eb3dbb26b")}},</v>
      </c>
      <c r="N550" t="str">
        <f t="shared" si="16"/>
        <v>5ed981e2474ed51eb3dbb4ab</v>
      </c>
      <c r="P550" t="s">
        <v>2402</v>
      </c>
      <c r="AK550">
        <v>1195</v>
      </c>
    </row>
    <row r="551" spans="1:37" x14ac:dyDescent="0.25">
      <c r="A551" t="s">
        <v>2076</v>
      </c>
      <c r="B551" t="s">
        <v>2077</v>
      </c>
      <c r="F551">
        <v>0</v>
      </c>
      <c r="G551" t="s">
        <v>42</v>
      </c>
      <c r="H551" t="str">
        <f>VLOOKUP(canais!G551,categorias!$C$2:$F$8,2,FALSE)</f>
        <v>music</v>
      </c>
      <c r="I551" t="str">
        <f>VLOOKUP(canais!G551,categorias!$C$2:$G$8,5,FALSE)</f>
        <v>ObjectId("5ed979f4474ed51eb3dbb26b")</v>
      </c>
      <c r="L551" t="str">
        <f t="shared" si="17"/>
        <v>{"nome": "Zélia Duncan" ,"idYoutube": "UCB81AUoD8Qj_XHG-zj261Iw" ,"idFacebook": "" ,"idVimeo": "" ,"idTwitch": "" ,"status": 0,"categoria": {"nome":"Música", "url": "music", "_id": ObjectId("5ed979f4474ed51eb3dbb26b")}},</v>
      </c>
      <c r="N551" t="str">
        <f t="shared" si="16"/>
        <v>5ed981e2474ed51eb3dbb4ac</v>
      </c>
      <c r="P551" t="s">
        <v>2403</v>
      </c>
      <c r="AK551">
        <v>1196</v>
      </c>
    </row>
    <row r="552" spans="1:37" x14ac:dyDescent="0.25">
      <c r="A552" t="s">
        <v>2078</v>
      </c>
      <c r="B552" t="s">
        <v>2079</v>
      </c>
      <c r="F552">
        <v>0</v>
      </c>
      <c r="G552" t="s">
        <v>42</v>
      </c>
      <c r="H552" t="str">
        <f>VLOOKUP(canais!G552,categorias!$C$2:$F$8,2,FALSE)</f>
        <v>music</v>
      </c>
      <c r="I552" t="str">
        <f>VLOOKUP(canais!G552,categorias!$C$2:$G$8,5,FALSE)</f>
        <v>ObjectId("5ed979f4474ed51eb3dbb26b")</v>
      </c>
      <c r="L552" t="str">
        <f t="shared" si="17"/>
        <v>{"nome": "Vitreo" ,"idYoutube": "UCefDbEAgQMsW1N0YjBqTrhg" ,"idFacebook": "" ,"idVimeo": "" ,"idTwitch": "" ,"status": 0,"categoria": {"nome":"Música", "url": "music", "_id": ObjectId("5ed979f4474ed51eb3dbb26b")}},</v>
      </c>
      <c r="N552" t="str">
        <f t="shared" si="16"/>
        <v>5ed981e2474ed51eb3dbb4ad</v>
      </c>
      <c r="P552" t="s">
        <v>2404</v>
      </c>
      <c r="AK552">
        <v>1197</v>
      </c>
    </row>
    <row r="553" spans="1:37" x14ac:dyDescent="0.25">
      <c r="A553" t="s">
        <v>2080</v>
      </c>
      <c r="F553">
        <v>0</v>
      </c>
      <c r="G553" t="s">
        <v>46</v>
      </c>
      <c r="H553" t="str">
        <f>VLOOKUP(canais!G553,categorias!$C$2:$F$8,2,FALSE)</f>
        <v>educacao</v>
      </c>
      <c r="I553" t="str">
        <f>VLOOKUP(canais!G553,categorias!$C$2:$G$8,5,FALSE)</f>
        <v>ObjectId("5ed979f4474ed51eb3dbb26d")</v>
      </c>
      <c r="L553" t="str">
        <f t="shared" si="17"/>
        <v>{"nome": "Engenharia de Software" ,"idYoutube": "" ,"idFacebook": "" ,"idVimeo": "" ,"idTwitch": "" ,"status": 0,"categoria": {"nome":"Educação", "url": "educacao", "_id": ObjectId("5ed979f4474ed51eb3dbb26d")}},</v>
      </c>
      <c r="N553" t="str">
        <f t="shared" si="16"/>
        <v>5ed981e2474ed51eb3dbb4ae</v>
      </c>
      <c r="P553" t="s">
        <v>2405</v>
      </c>
      <c r="AK553">
        <v>1198</v>
      </c>
    </row>
    <row r="554" spans="1:37" x14ac:dyDescent="0.25">
      <c r="A554" t="s">
        <v>2081</v>
      </c>
      <c r="B554" t="s">
        <v>2082</v>
      </c>
      <c r="F554">
        <v>0</v>
      </c>
      <c r="G554" t="s">
        <v>42</v>
      </c>
      <c r="H554" t="str">
        <f>VLOOKUP(canais!G554,categorias!$C$2:$F$8,2,FALSE)</f>
        <v>music</v>
      </c>
      <c r="I554" t="str">
        <f>VLOOKUP(canais!G554,categorias!$C$2:$G$8,5,FALSE)</f>
        <v>ObjectId("5ed979f4474ed51eb3dbb26b")</v>
      </c>
      <c r="L554" t="str">
        <f t="shared" si="17"/>
        <v>{"nome": "Tiago Iorc" ,"idYoutube": "UC_aoNApcsdzwaWaQQS2spvg" ,"idFacebook": "" ,"idVimeo": "" ,"idTwitch": "" ,"status": 0,"categoria": {"nome":"Música", "url": "music", "_id": ObjectId("5ed979f4474ed51eb3dbb26b")}},</v>
      </c>
      <c r="N554" t="str">
        <f t="shared" si="16"/>
        <v>5ed981e2474ed51eb3dbb4af</v>
      </c>
      <c r="P554" t="s">
        <v>2406</v>
      </c>
      <c r="AK554">
        <v>1199</v>
      </c>
    </row>
    <row r="555" spans="1:37" x14ac:dyDescent="0.25">
      <c r="A555" t="s">
        <v>2083</v>
      </c>
      <c r="B555" t="s">
        <v>2084</v>
      </c>
      <c r="F555">
        <v>0</v>
      </c>
      <c r="G555" t="s">
        <v>42</v>
      </c>
      <c r="H555" t="str">
        <f>VLOOKUP(canais!G555,categorias!$C$2:$F$8,2,FALSE)</f>
        <v>music</v>
      </c>
      <c r="I555" t="str">
        <f>VLOOKUP(canais!G555,categorias!$C$2:$G$8,5,FALSE)</f>
        <v>ObjectId("5ed979f4474ed51eb3dbb26b")</v>
      </c>
      <c r="L555" t="str">
        <f t="shared" si="17"/>
        <v>{"nome": "Rei da Cacimbinha" ,"idYoutube": "UCGkwTME3ocTHSKMRJIN071w" ,"idFacebook": "" ,"idVimeo": "" ,"idTwitch": "" ,"status": 0,"categoria": {"nome":"Música", "url": "music", "_id": ObjectId("5ed979f4474ed51eb3dbb26b")}},</v>
      </c>
      <c r="N555" t="str">
        <f t="shared" si="16"/>
        <v>5ed981e2474ed51eb3dbb4b0</v>
      </c>
      <c r="P555" t="s">
        <v>2407</v>
      </c>
      <c r="AK555">
        <v>1200</v>
      </c>
    </row>
    <row r="556" spans="1:37" x14ac:dyDescent="0.25">
      <c r="A556" t="s">
        <v>2085</v>
      </c>
      <c r="B556" t="s">
        <v>2086</v>
      </c>
      <c r="F556">
        <v>0</v>
      </c>
      <c r="G556" t="s">
        <v>42</v>
      </c>
      <c r="H556" t="str">
        <f>VLOOKUP(canais!G556,categorias!$C$2:$F$8,2,FALSE)</f>
        <v>music</v>
      </c>
      <c r="I556" t="str">
        <f>VLOOKUP(canais!G556,categorias!$C$2:$G$8,5,FALSE)</f>
        <v>ObjectId("5ed979f4474ed51eb3dbb26b")</v>
      </c>
      <c r="L556" t="str">
        <f t="shared" si="17"/>
        <v>{"nome": "Sua Música" ,"idYoutube": "UCWh6Rqp-mO38iPJbAVNflvQ" ,"idFacebook": "" ,"idVimeo": "" ,"idTwitch": "" ,"status": 0,"categoria": {"nome":"Música", "url": "music", "_id": ObjectId("5ed979f4474ed51eb3dbb26b")}},</v>
      </c>
      <c r="N556" t="str">
        <f t="shared" si="16"/>
        <v>5ed981e2474ed51eb3dbb4b1</v>
      </c>
      <c r="P556" t="s">
        <v>2408</v>
      </c>
      <c r="AK556">
        <v>1201</v>
      </c>
    </row>
    <row r="557" spans="1:37" x14ac:dyDescent="0.25">
      <c r="A557" t="s">
        <v>2087</v>
      </c>
      <c r="B557" t="s">
        <v>2088</v>
      </c>
      <c r="F557">
        <v>0</v>
      </c>
      <c r="G557" t="s">
        <v>42</v>
      </c>
      <c r="H557" t="str">
        <f>VLOOKUP(canais!G557,categorias!$C$2:$F$8,2,FALSE)</f>
        <v>music</v>
      </c>
      <c r="I557" t="str">
        <f>VLOOKUP(canais!G557,categorias!$C$2:$G$8,5,FALSE)</f>
        <v>ObjectId("5ed979f4474ed51eb3dbb26b")</v>
      </c>
      <c r="L557" t="str">
        <f t="shared" si="17"/>
        <v>{"nome": "Bob Léo Mercadoria" ,"idYoutube": "UC1YdHQpVvxQKbGsDwB5sO3Q" ,"idFacebook": "" ,"idVimeo": "" ,"idTwitch": "" ,"status": 0,"categoria": {"nome":"Música", "url": "music", "_id": ObjectId("5ed979f4474ed51eb3dbb26b")}},</v>
      </c>
      <c r="N557" t="str">
        <f t="shared" si="16"/>
        <v>5ed981e2474ed51eb3dbb4b2</v>
      </c>
      <c r="P557" t="s">
        <v>2409</v>
      </c>
      <c r="AK557">
        <v>1202</v>
      </c>
    </row>
    <row r="558" spans="1:37" x14ac:dyDescent="0.25">
      <c r="A558" t="s">
        <v>2089</v>
      </c>
      <c r="F558">
        <v>0</v>
      </c>
      <c r="G558" t="s">
        <v>42</v>
      </c>
      <c r="H558" t="str">
        <f>VLOOKUP(canais!G558,categorias!$C$2:$F$8,2,FALSE)</f>
        <v>music</v>
      </c>
      <c r="I558" t="str">
        <f>VLOOKUP(canais!G558,categorias!$C$2:$G$8,5,FALSE)</f>
        <v>ObjectId("5ed979f4474ed51eb3dbb26b")</v>
      </c>
      <c r="L558" t="str">
        <f t="shared" si="17"/>
        <v>{"nome": "Arautos do Rei" ,"idYoutube": "" ,"idFacebook": "" ,"idVimeo": "" ,"idTwitch": "" ,"status": 0,"categoria": {"nome":"Música", "url": "music", "_id": ObjectId("5ed979f4474ed51eb3dbb26b")}},</v>
      </c>
      <c r="N558" t="str">
        <f t="shared" si="16"/>
        <v>5ed981e2474ed51eb3dbb4b3</v>
      </c>
      <c r="P558" t="s">
        <v>2410</v>
      </c>
      <c r="AK558">
        <v>1203</v>
      </c>
    </row>
    <row r="559" spans="1:37" x14ac:dyDescent="0.25">
      <c r="A559" t="s">
        <v>2090</v>
      </c>
      <c r="B559" t="s">
        <v>2091</v>
      </c>
      <c r="F559">
        <v>0</v>
      </c>
      <c r="G559" t="s">
        <v>42</v>
      </c>
      <c r="H559" t="str">
        <f>VLOOKUP(canais!G559,categorias!$C$2:$F$8,2,FALSE)</f>
        <v>music</v>
      </c>
      <c r="I559" t="str">
        <f>VLOOKUP(canais!G559,categorias!$C$2:$G$8,5,FALSE)</f>
        <v>ObjectId("5ed979f4474ed51eb3dbb26b")</v>
      </c>
      <c r="L559" t="str">
        <f t="shared" si="17"/>
        <v>{"nome": "Bruno e Breno" ,"idYoutube": "UCWN0DbKlK_gcrHl-zh1mk5w" ,"idFacebook": "" ,"idVimeo": "" ,"idTwitch": "" ,"status": 0,"categoria": {"nome":"Música", "url": "music", "_id": ObjectId("5ed979f4474ed51eb3dbb26b")}},</v>
      </c>
      <c r="N559" t="str">
        <f t="shared" si="16"/>
        <v>5ed981e2474ed51eb3dbb4b4</v>
      </c>
      <c r="P559" t="s">
        <v>2411</v>
      </c>
      <c r="AK559">
        <v>1204</v>
      </c>
    </row>
    <row r="560" spans="1:37" x14ac:dyDescent="0.25">
      <c r="A560" t="s">
        <v>2092</v>
      </c>
      <c r="B560" t="s">
        <v>2093</v>
      </c>
      <c r="F560">
        <v>0</v>
      </c>
      <c r="G560" t="s">
        <v>42</v>
      </c>
      <c r="H560" t="str">
        <f>VLOOKUP(canais!G560,categorias!$C$2:$F$8,2,FALSE)</f>
        <v>music</v>
      </c>
      <c r="I560" t="str">
        <f>VLOOKUP(canais!G560,categorias!$C$2:$G$8,5,FALSE)</f>
        <v>ObjectId("5ed979f4474ed51eb3dbb26b")</v>
      </c>
      <c r="L560" t="str">
        <f t="shared" si="17"/>
        <v>{"nome": "Mateus e Cristiano" ,"idYoutube": "UC4rXr3aUfcBHLTCH5eH-U5A" ,"idFacebook": "" ,"idVimeo": "" ,"idTwitch": "" ,"status": 0,"categoria": {"nome":"Música", "url": "music", "_id": ObjectId("5ed979f4474ed51eb3dbb26b")}},</v>
      </c>
      <c r="N560" t="str">
        <f t="shared" si="16"/>
        <v>5ed981e2474ed51eb3dbb4b5</v>
      </c>
      <c r="P560" t="s">
        <v>2412</v>
      </c>
      <c r="AK560">
        <v>1205</v>
      </c>
    </row>
    <row r="561" spans="1:37" x14ac:dyDescent="0.25">
      <c r="A561" t="s">
        <v>2094</v>
      </c>
      <c r="B561" t="s">
        <v>2095</v>
      </c>
      <c r="F561">
        <v>0</v>
      </c>
      <c r="G561" t="s">
        <v>42</v>
      </c>
      <c r="H561" t="str">
        <f>VLOOKUP(canais!G561,categorias!$C$2:$F$8,2,FALSE)</f>
        <v>music</v>
      </c>
      <c r="I561" t="str">
        <f>VLOOKUP(canais!G561,categorias!$C$2:$G$8,5,FALSE)</f>
        <v>ObjectId("5ed979f4474ed51eb3dbb26b")</v>
      </c>
      <c r="L561" t="str">
        <f t="shared" si="17"/>
        <v>{"nome": "Andre e Andrade" ,"idYoutube": "UCWuliQQdfuSUEPEhLCMM51w" ,"idFacebook": "" ,"idVimeo": "" ,"idTwitch": "" ,"status": 0,"categoria": {"nome":"Música", "url": "music", "_id": ObjectId("5ed979f4474ed51eb3dbb26b")}},</v>
      </c>
      <c r="N561" t="str">
        <f t="shared" si="16"/>
        <v>5ed981e2474ed51eb3dbb4b6</v>
      </c>
      <c r="P561" t="s">
        <v>2413</v>
      </c>
      <c r="AK561">
        <v>1206</v>
      </c>
    </row>
    <row r="562" spans="1:37" x14ac:dyDescent="0.25">
      <c r="A562" t="s">
        <v>2096</v>
      </c>
      <c r="B562" t="s">
        <v>2097</v>
      </c>
      <c r="F562">
        <v>0</v>
      </c>
      <c r="G562" t="s">
        <v>42</v>
      </c>
      <c r="H562" t="str">
        <f>VLOOKUP(canais!G562,categorias!$C$2:$F$8,2,FALSE)</f>
        <v>music</v>
      </c>
      <c r="I562" t="str">
        <f>VLOOKUP(canais!G562,categorias!$C$2:$G$8,5,FALSE)</f>
        <v>ObjectId("5ed979f4474ed51eb3dbb26b")</v>
      </c>
      <c r="L562" t="str">
        <f t="shared" si="17"/>
        <v>{"nome": "Kaike Ramos" ,"idYoutube": "UCDktOoniMkaZNOLO6UMIaqg" ,"idFacebook": "" ,"idVimeo": "" ,"idTwitch": "" ,"status": 0,"categoria": {"nome":"Música", "url": "music", "_id": ObjectId("5ed979f4474ed51eb3dbb26b")}},</v>
      </c>
      <c r="N562" t="str">
        <f t="shared" si="16"/>
        <v>5ed981e2474ed51eb3dbb4b7</v>
      </c>
      <c r="P562" t="s">
        <v>2414</v>
      </c>
      <c r="AK562">
        <v>1207</v>
      </c>
    </row>
    <row r="563" spans="1:37" x14ac:dyDescent="0.25">
      <c r="A563" t="s">
        <v>2098</v>
      </c>
      <c r="B563" t="s">
        <v>2099</v>
      </c>
      <c r="F563">
        <v>0</v>
      </c>
      <c r="G563" t="s">
        <v>42</v>
      </c>
      <c r="H563" t="str">
        <f>VLOOKUP(canais!G563,categorias!$C$2:$F$8,2,FALSE)</f>
        <v>music</v>
      </c>
      <c r="I563" t="str">
        <f>VLOOKUP(canais!G563,categorias!$C$2:$G$8,5,FALSE)</f>
        <v>ObjectId("5ed979f4474ed51eb3dbb26b")</v>
      </c>
      <c r="L563" t="str">
        <f t="shared" si="17"/>
        <v>{"nome": "Marcelo D2" ,"idYoutube": "UCfILZ53Vr6yLfp7NVHdGc6A" ,"idFacebook": "" ,"idVimeo": "" ,"idTwitch": "" ,"status": 0,"categoria": {"nome":"Música", "url": "music", "_id": ObjectId("5ed979f4474ed51eb3dbb26b")}},</v>
      </c>
      <c r="N563" t="str">
        <f t="shared" si="16"/>
        <v>5ed981e2474ed51eb3dbb4b8</v>
      </c>
      <c r="P563" t="s">
        <v>2415</v>
      </c>
      <c r="AK563">
        <v>1208</v>
      </c>
    </row>
    <row r="564" spans="1:37" x14ac:dyDescent="0.25">
      <c r="A564" t="s">
        <v>2100</v>
      </c>
      <c r="B564" t="s">
        <v>2101</v>
      </c>
      <c r="F564">
        <v>0</v>
      </c>
      <c r="G564" t="s">
        <v>42</v>
      </c>
      <c r="H564" t="str">
        <f>VLOOKUP(canais!G564,categorias!$C$2:$F$8,2,FALSE)</f>
        <v>music</v>
      </c>
      <c r="I564" t="str">
        <f>VLOOKUP(canais!G564,categorias!$C$2:$G$8,5,FALSE)</f>
        <v>ObjectId("5ed979f4474ed51eb3dbb26b")</v>
      </c>
      <c r="L564" t="str">
        <f t="shared" si="17"/>
        <v>{"nome": "Carla Sceno" ,"idYoutube": "UCV2PFkWzRA4WtLT-sxBgKNg" ,"idFacebook": "" ,"idVimeo": "" ,"idTwitch": "" ,"status": 0,"categoria": {"nome":"Música", "url": "music", "_id": ObjectId("5ed979f4474ed51eb3dbb26b")}},</v>
      </c>
      <c r="N564" t="str">
        <f t="shared" si="16"/>
        <v>5ed981e2474ed51eb3dbb4b9</v>
      </c>
      <c r="P564" t="s">
        <v>2416</v>
      </c>
      <c r="AK564">
        <v>1209</v>
      </c>
    </row>
    <row r="565" spans="1:37" x14ac:dyDescent="0.25">
      <c r="A565" t="s">
        <v>2102</v>
      </c>
      <c r="B565" t="s">
        <v>2103</v>
      </c>
      <c r="F565">
        <v>0</v>
      </c>
      <c r="G565" t="s">
        <v>42</v>
      </c>
      <c r="H565" t="str">
        <f>VLOOKUP(canais!G565,categorias!$C$2:$F$8,2,FALSE)</f>
        <v>music</v>
      </c>
      <c r="I565" t="str">
        <f>VLOOKUP(canais!G565,categorias!$C$2:$G$8,5,FALSE)</f>
        <v>ObjectId("5ed979f4474ed51eb3dbb26b")</v>
      </c>
      <c r="L565" t="str">
        <f t="shared" si="17"/>
        <v>{"nome": "Mano Walter" ,"idYoutube": "UCVMZ4ElJeNP2w_ncofb3DRw" ,"idFacebook": "" ,"idVimeo": "" ,"idTwitch": "" ,"status": 0,"categoria": {"nome":"Música", "url": "music", "_id": ObjectId("5ed979f4474ed51eb3dbb26b")}},</v>
      </c>
      <c r="N565" t="str">
        <f t="shared" si="16"/>
        <v>5ed981e2474ed51eb3dbb4ba</v>
      </c>
      <c r="P565" t="s">
        <v>2417</v>
      </c>
      <c r="AK565">
        <v>1210</v>
      </c>
    </row>
    <row r="566" spans="1:37" x14ac:dyDescent="0.25">
      <c r="A566" t="s">
        <v>2104</v>
      </c>
      <c r="B566" t="s">
        <v>2105</v>
      </c>
      <c r="F566">
        <v>0</v>
      </c>
      <c r="G566" t="s">
        <v>42</v>
      </c>
      <c r="H566" t="str">
        <f>VLOOKUP(canais!G566,categorias!$C$2:$F$8,2,FALSE)</f>
        <v>music</v>
      </c>
      <c r="I566" t="str">
        <f>VLOOKUP(canais!G566,categorias!$C$2:$G$8,5,FALSE)</f>
        <v>ObjectId("5ed979f4474ed51eb3dbb26b")</v>
      </c>
      <c r="L566" t="str">
        <f t="shared" si="17"/>
        <v>{"nome": "Alvaro e Daniel" ,"idYoutube": "UCrBOpq91XGzm9Z83eAcAnow" ,"idFacebook": "" ,"idVimeo": "" ,"idTwitch": "" ,"status": 0,"categoria": {"nome":"Música", "url": "music", "_id": ObjectId("5ed979f4474ed51eb3dbb26b")}},</v>
      </c>
      <c r="N566" t="str">
        <f t="shared" si="16"/>
        <v>5ed981e2474ed51eb3dbb4bb</v>
      </c>
      <c r="P566" t="s">
        <v>2418</v>
      </c>
      <c r="AK566">
        <v>1211</v>
      </c>
    </row>
    <row r="567" spans="1:37" x14ac:dyDescent="0.25">
      <c r="A567" t="s">
        <v>2106</v>
      </c>
      <c r="F567">
        <v>0</v>
      </c>
      <c r="G567" t="s">
        <v>42</v>
      </c>
      <c r="H567" t="str">
        <f>VLOOKUP(canais!G567,categorias!$C$2:$F$8,2,FALSE)</f>
        <v>music</v>
      </c>
      <c r="I567" t="str">
        <f>VLOOKUP(canais!G567,categorias!$C$2:$G$8,5,FALSE)</f>
        <v>ObjectId("5ed979f4474ed51eb3dbb26b")</v>
      </c>
      <c r="L567" t="str">
        <f t="shared" si="17"/>
        <v>{"nome": "Hey God Tribute" ,"idYoutube": "" ,"idFacebook": "" ,"idVimeo": "" ,"idTwitch": "" ,"status": 0,"categoria": {"nome":"Música", "url": "music", "_id": ObjectId("5ed979f4474ed51eb3dbb26b")}},</v>
      </c>
      <c r="N567" t="str">
        <f t="shared" si="16"/>
        <v>5ed981e2474ed51eb3dbb4bc</v>
      </c>
      <c r="P567" t="s">
        <v>2419</v>
      </c>
      <c r="AK567">
        <v>1212</v>
      </c>
    </row>
    <row r="568" spans="1:37" x14ac:dyDescent="0.25">
      <c r="A568" t="s">
        <v>2107</v>
      </c>
      <c r="B568" t="s">
        <v>2108</v>
      </c>
      <c r="F568">
        <v>0</v>
      </c>
      <c r="G568" t="s">
        <v>42</v>
      </c>
      <c r="H568" t="str">
        <f>VLOOKUP(canais!G568,categorias!$C$2:$F$8,2,FALSE)</f>
        <v>music</v>
      </c>
      <c r="I568" t="str">
        <f>VLOOKUP(canais!G568,categorias!$C$2:$G$8,5,FALSE)</f>
        <v>ObjectId("5ed979f4474ed51eb3dbb26b")</v>
      </c>
      <c r="L568" t="str">
        <f t="shared" si="17"/>
        <v>{"nome": "Avine Vinny" ,"idYoutube": "UCaglTMwi_ykt4qzAe_RWOOg" ,"idFacebook": "" ,"idVimeo": "" ,"idTwitch": "" ,"status": 0,"categoria": {"nome":"Música", "url": "music", "_id": ObjectId("5ed979f4474ed51eb3dbb26b")}},</v>
      </c>
      <c r="N568" t="str">
        <f t="shared" si="16"/>
        <v>5ed981e2474ed51eb3dbb4bd</v>
      </c>
      <c r="P568" t="s">
        <v>2420</v>
      </c>
      <c r="AK568">
        <v>1213</v>
      </c>
    </row>
    <row r="569" spans="1:37" x14ac:dyDescent="0.25">
      <c r="A569" t="s">
        <v>2109</v>
      </c>
      <c r="B569" t="s">
        <v>2110</v>
      </c>
      <c r="F569">
        <v>0</v>
      </c>
      <c r="G569" t="s">
        <v>42</v>
      </c>
      <c r="H569" t="str">
        <f>VLOOKUP(canais!G569,categorias!$C$2:$F$8,2,FALSE)</f>
        <v>music</v>
      </c>
      <c r="I569" t="str">
        <f>VLOOKUP(canais!G569,categorias!$C$2:$G$8,5,FALSE)</f>
        <v>ObjectId("5ed979f4474ed51eb3dbb26b")</v>
      </c>
      <c r="L569" t="str">
        <f t="shared" si="17"/>
        <v>{"nome": "Bruna Caram" ,"idYoutube": "UCAoeKwv4SOBO6D0CfHhrZkA" ,"idFacebook": "" ,"idVimeo": "" ,"idTwitch": "" ,"status": 0,"categoria": {"nome":"Música", "url": "music", "_id": ObjectId("5ed979f4474ed51eb3dbb26b")}},</v>
      </c>
      <c r="N569" t="str">
        <f t="shared" si="16"/>
        <v>5ed981e2474ed51eb3dbb4be</v>
      </c>
      <c r="P569" t="s">
        <v>2421</v>
      </c>
      <c r="AK569">
        <v>1214</v>
      </c>
    </row>
    <row r="570" spans="1:37" x14ac:dyDescent="0.25">
      <c r="A570" t="s">
        <v>2111</v>
      </c>
      <c r="B570" t="s">
        <v>2112</v>
      </c>
      <c r="F570">
        <v>0</v>
      </c>
      <c r="G570" t="s">
        <v>42</v>
      </c>
      <c r="H570" t="str">
        <f>VLOOKUP(canais!G570,categorias!$C$2:$F$8,2,FALSE)</f>
        <v>music</v>
      </c>
      <c r="I570" t="str">
        <f>VLOOKUP(canais!G570,categorias!$C$2:$G$8,5,FALSE)</f>
        <v>ObjectId("5ed979f4474ed51eb3dbb26b")</v>
      </c>
      <c r="L570" t="str">
        <f t="shared" si="17"/>
        <v>{"nome": "Thiago e Graciano" ,"idYoutube": "UCrjfKG-qLIZNLiQ2a-92LjQ" ,"idFacebook": "" ,"idVimeo": "" ,"idTwitch": "" ,"status": 0,"categoria": {"nome":"Música", "url": "music", "_id": ObjectId("5ed979f4474ed51eb3dbb26b")}},</v>
      </c>
      <c r="N570" t="str">
        <f t="shared" si="16"/>
        <v>5ed981e2474ed51eb3dbb4bf</v>
      </c>
      <c r="P570" t="s">
        <v>2422</v>
      </c>
      <c r="AK570">
        <v>1215</v>
      </c>
    </row>
    <row r="571" spans="1:37" x14ac:dyDescent="0.25">
      <c r="A571" t="s">
        <v>2113</v>
      </c>
      <c r="B571" t="s">
        <v>2114</v>
      </c>
      <c r="F571">
        <v>0</v>
      </c>
      <c r="G571" t="s">
        <v>42</v>
      </c>
      <c r="H571" t="str">
        <f>VLOOKUP(canais!G571,categorias!$C$2:$F$8,2,FALSE)</f>
        <v>music</v>
      </c>
      <c r="I571" t="str">
        <f>VLOOKUP(canais!G571,categorias!$C$2:$G$8,5,FALSE)</f>
        <v>ObjectId("5ed979f4474ed51eb3dbb26b")</v>
      </c>
      <c r="L571" t="str">
        <f t="shared" si="17"/>
        <v>{"nome": "Gustavo Borges" ,"idYoutube": "UCl5_BzhG1Baa8vDFCxG451g" ,"idFacebook": "" ,"idVimeo": "" ,"idTwitch": "" ,"status": 0,"categoria": {"nome":"Música", "url": "music", "_id": ObjectId("5ed979f4474ed51eb3dbb26b")}},</v>
      </c>
      <c r="N571" t="str">
        <f t="shared" si="16"/>
        <v>5ed981e2474ed51eb3dbb4c0</v>
      </c>
      <c r="P571" t="s">
        <v>2423</v>
      </c>
      <c r="AK571">
        <v>1216</v>
      </c>
    </row>
    <row r="572" spans="1:37" x14ac:dyDescent="0.25">
      <c r="A572" t="s">
        <v>2115</v>
      </c>
      <c r="B572" t="s">
        <v>2116</v>
      </c>
      <c r="F572">
        <v>0</v>
      </c>
      <c r="G572" t="s">
        <v>42</v>
      </c>
      <c r="H572" t="str">
        <f>VLOOKUP(canais!G572,categorias!$C$2:$F$8,2,FALSE)</f>
        <v>music</v>
      </c>
      <c r="I572" t="str">
        <f>VLOOKUP(canais!G572,categorias!$C$2:$G$8,5,FALSE)</f>
        <v>ObjectId("5ed979f4474ed51eb3dbb26b")</v>
      </c>
      <c r="L572" t="str">
        <f t="shared" si="17"/>
        <v>{"nome": "DJ Batata" ,"idYoutube": "UCRBf27Yr1F2DGGHTSo4SPSg" ,"idFacebook": "" ,"idVimeo": "" ,"idTwitch": "" ,"status": 0,"categoria": {"nome":"Música", "url": "music", "_id": ObjectId("5ed979f4474ed51eb3dbb26b")}},</v>
      </c>
      <c r="N572" t="str">
        <f t="shared" si="16"/>
        <v>5ed981e2474ed51eb3dbb4c1</v>
      </c>
      <c r="P572" t="s">
        <v>2424</v>
      </c>
      <c r="AK572">
        <v>1217</v>
      </c>
    </row>
    <row r="573" spans="1:37" x14ac:dyDescent="0.25">
      <c r="A573" t="s">
        <v>2117</v>
      </c>
      <c r="B573" t="s">
        <v>2118</v>
      </c>
      <c r="F573">
        <v>0</v>
      </c>
      <c r="G573" t="s">
        <v>42</v>
      </c>
      <c r="H573" t="str">
        <f>VLOOKUP(canais!G573,categorias!$C$2:$F$8,2,FALSE)</f>
        <v>music</v>
      </c>
      <c r="I573" t="str">
        <f>VLOOKUP(canais!G573,categorias!$C$2:$G$8,5,FALSE)</f>
        <v>ObjectId("5ed979f4474ed51eb3dbb26b")</v>
      </c>
      <c r="L573" t="str">
        <f t="shared" si="17"/>
        <v>{"nome": "André Rio" ,"idYoutube": "UCxSc-xO37PHxrp5iVqe0pJw" ,"idFacebook": "" ,"idVimeo": "" ,"idTwitch": "" ,"status": 0,"categoria": {"nome":"Música", "url": "music", "_id": ObjectId("5ed979f4474ed51eb3dbb26b")}},</v>
      </c>
      <c r="N573" t="str">
        <f t="shared" si="16"/>
        <v>5ed981e2474ed51eb3dbb4c2</v>
      </c>
      <c r="P573" t="s">
        <v>2425</v>
      </c>
      <c r="AK573">
        <v>1218</v>
      </c>
    </row>
    <row r="574" spans="1:37" x14ac:dyDescent="0.25">
      <c r="A574" t="s">
        <v>2119</v>
      </c>
      <c r="B574" t="s">
        <v>2120</v>
      </c>
      <c r="F574">
        <v>0</v>
      </c>
      <c r="G574" t="s">
        <v>42</v>
      </c>
      <c r="H574" t="str">
        <f>VLOOKUP(canais!G574,categorias!$C$2:$F$8,2,FALSE)</f>
        <v>music</v>
      </c>
      <c r="I574" t="str">
        <f>VLOOKUP(canais!G574,categorias!$C$2:$G$8,5,FALSE)</f>
        <v>ObjectId("5ed979f4474ed51eb3dbb26b")</v>
      </c>
      <c r="L574" t="str">
        <f t="shared" si="17"/>
        <v>{"nome": "Vibrações" ,"idYoutube": "UCk4hAK6PEwoy2iAqlxCrznQ" ,"idFacebook": "" ,"idVimeo": "" ,"idTwitch": "" ,"status": 0,"categoria": {"nome":"Música", "url": "music", "_id": ObjectId("5ed979f4474ed51eb3dbb26b")}},</v>
      </c>
      <c r="N574" t="str">
        <f t="shared" si="16"/>
        <v>5ed981e2474ed51eb3dbb4c3</v>
      </c>
      <c r="P574" t="s">
        <v>2426</v>
      </c>
      <c r="AK574">
        <v>1219</v>
      </c>
    </row>
    <row r="575" spans="1:37" x14ac:dyDescent="0.25">
      <c r="A575" t="s">
        <v>2121</v>
      </c>
      <c r="B575" t="s">
        <v>2122</v>
      </c>
      <c r="F575">
        <v>0</v>
      </c>
      <c r="G575" t="s">
        <v>42</v>
      </c>
      <c r="H575" t="str">
        <f>VLOOKUP(canais!G575,categorias!$C$2:$F$8,2,FALSE)</f>
        <v>music</v>
      </c>
      <c r="I575" t="str">
        <f>VLOOKUP(canais!G575,categorias!$C$2:$G$8,5,FALSE)</f>
        <v>ObjectId("5ed979f4474ed51eb3dbb26b")</v>
      </c>
      <c r="L575" t="str">
        <f t="shared" si="17"/>
        <v>{"nome": "Margareth Menezes" ,"idYoutube": "UCtqXcI2Op40wQddw3z2ARpA" ,"idFacebook": "" ,"idVimeo": "" ,"idTwitch": "" ,"status": 0,"categoria": {"nome":"Música", "url": "music", "_id": ObjectId("5ed979f4474ed51eb3dbb26b")}},</v>
      </c>
      <c r="N575" t="str">
        <f t="shared" si="16"/>
        <v>5ed981e2474ed51eb3dbb4c4</v>
      </c>
      <c r="P575" t="s">
        <v>2427</v>
      </c>
      <c r="AK575">
        <v>1220</v>
      </c>
    </row>
    <row r="576" spans="1:37" x14ac:dyDescent="0.25">
      <c r="A576" t="s">
        <v>2123</v>
      </c>
      <c r="B576" t="s">
        <v>2124</v>
      </c>
      <c r="F576">
        <v>0</v>
      </c>
      <c r="G576" t="s">
        <v>42</v>
      </c>
      <c r="H576" t="str">
        <f>VLOOKUP(canais!G576,categorias!$C$2:$F$8,2,FALSE)</f>
        <v>music</v>
      </c>
      <c r="I576" t="str">
        <f>VLOOKUP(canais!G576,categorias!$C$2:$G$8,5,FALSE)</f>
        <v>ObjectId("5ed979f4474ed51eb3dbb26b")</v>
      </c>
      <c r="L576" t="str">
        <f t="shared" si="17"/>
        <v>{"nome": "Paulo e Nathan" ,"idYoutube": "UCv5nsiAebHi6vrtr787rcKQ" ,"idFacebook": "" ,"idVimeo": "" ,"idTwitch": "" ,"status": 0,"categoria": {"nome":"Música", "url": "music", "_id": ObjectId("5ed979f4474ed51eb3dbb26b")}},</v>
      </c>
      <c r="N576" t="str">
        <f t="shared" si="16"/>
        <v>5ed981e2474ed51eb3dbb4c5</v>
      </c>
      <c r="P576" t="s">
        <v>2428</v>
      </c>
      <c r="AK576">
        <v>1221</v>
      </c>
    </row>
    <row r="577" spans="1:37" x14ac:dyDescent="0.25">
      <c r="A577" t="s">
        <v>2125</v>
      </c>
      <c r="B577" t="s">
        <v>2126</v>
      </c>
      <c r="F577">
        <v>0</v>
      </c>
      <c r="G577" t="s">
        <v>42</v>
      </c>
      <c r="H577" t="str">
        <f>VLOOKUP(canais!G577,categorias!$C$2:$F$8,2,FALSE)</f>
        <v>music</v>
      </c>
      <c r="I577" t="str">
        <f>VLOOKUP(canais!G577,categorias!$C$2:$G$8,5,FALSE)</f>
        <v>ObjectId("5ed979f4474ed51eb3dbb26b")</v>
      </c>
      <c r="L577" t="str">
        <f t="shared" si="17"/>
        <v>{"nome": "Vitor e Melissa" ,"idYoutube": "UCaeIUt2JcW0CVqXPaNRoMbw" ,"idFacebook": "" ,"idVimeo": "" ,"idTwitch": "" ,"status": 0,"categoria": {"nome":"Música", "url": "music", "_id": ObjectId("5ed979f4474ed51eb3dbb26b")}},</v>
      </c>
      <c r="N577" t="str">
        <f t="shared" si="16"/>
        <v>5ed981e2474ed51eb3dbb4c6</v>
      </c>
      <c r="P577" t="s">
        <v>2429</v>
      </c>
      <c r="AK577">
        <v>1222</v>
      </c>
    </row>
    <row r="578" spans="1:37" x14ac:dyDescent="0.25">
      <c r="A578" t="s">
        <v>2127</v>
      </c>
      <c r="B578" t="s">
        <v>2128</v>
      </c>
      <c r="F578">
        <v>0</v>
      </c>
      <c r="G578" t="s">
        <v>42</v>
      </c>
      <c r="H578" t="str">
        <f>VLOOKUP(canais!G578,categorias!$C$2:$F$8,2,FALSE)</f>
        <v>music</v>
      </c>
      <c r="I578" t="str">
        <f>VLOOKUP(canais!G578,categorias!$C$2:$G$8,5,FALSE)</f>
        <v>ObjectId("5ed979f4474ed51eb3dbb26b")</v>
      </c>
      <c r="L578" t="str">
        <f t="shared" si="17"/>
        <v>{"nome": "Michele Andrade" ,"idYoutube": "UCv_ShtLQOyWBcPl32bkobPg" ,"idFacebook": "" ,"idVimeo": "" ,"idTwitch": "" ,"status": 0,"categoria": {"nome":"Música", "url": "music", "_id": ObjectId("5ed979f4474ed51eb3dbb26b")}},</v>
      </c>
      <c r="N578" t="str">
        <f t="shared" ref="N578:N583" si="18">LOWER(CONCATENATE($N$1,DEC2HEX(AK578)))</f>
        <v>5ed981e2474ed51eb3dbb4c7</v>
      </c>
      <c r="P578" t="s">
        <v>2430</v>
      </c>
      <c r="AK578">
        <v>1223</v>
      </c>
    </row>
    <row r="579" spans="1:37" x14ac:dyDescent="0.25">
      <c r="A579" t="s">
        <v>160</v>
      </c>
      <c r="B579" t="s">
        <v>161</v>
      </c>
      <c r="F579">
        <v>0</v>
      </c>
      <c r="G579" t="s">
        <v>42</v>
      </c>
      <c r="H579" t="str">
        <f>VLOOKUP(canais!G579,categorias!$C$2:$F$8,2,FALSE)</f>
        <v>music</v>
      </c>
      <c r="I579" t="str">
        <f>VLOOKUP(canais!G579,categorias!$C$2:$G$8,5,FALSE)</f>
        <v>ObjectId("5ed979f4474ed51eb3dbb26b")</v>
      </c>
      <c r="L579" t="str">
        <f t="shared" ref="L579:L583" si="19">$A$1&amp;A579&amp;$B$1&amp;B579&amp;$C$1&amp;C579&amp;$D$1&amp;D579&amp;$E$1&amp;E579&amp;$F$1&amp;F579&amp;$G$1&amp;G579&amp;$H$1&amp;H579&amp;$I$1&amp;I579&amp;$J$1</f>
        <v>{"nome": "Mumuzinho" ,"idYoutube": "UCVzMAZTHKcNcK9kV-wxOfIw" ,"idFacebook": "" ,"idVimeo": "" ,"idTwitch": "" ,"status": 0,"categoria": {"nome":"Música", "url": "music", "_id": ObjectId("5ed979f4474ed51eb3dbb26b")}},</v>
      </c>
      <c r="N579" t="str">
        <f t="shared" si="18"/>
        <v>5ed981e2474ed51eb3dbb4c8</v>
      </c>
      <c r="P579" t="s">
        <v>2431</v>
      </c>
      <c r="AK579">
        <v>1224</v>
      </c>
    </row>
    <row r="580" spans="1:37" x14ac:dyDescent="0.25">
      <c r="A580" t="s">
        <v>2129</v>
      </c>
      <c r="B580" t="s">
        <v>2130</v>
      </c>
      <c r="F580">
        <v>0</v>
      </c>
      <c r="G580" t="s">
        <v>42</v>
      </c>
      <c r="H580" t="str">
        <f>VLOOKUP(canais!G580,categorias!$C$2:$F$8,2,FALSE)</f>
        <v>music</v>
      </c>
      <c r="I580" t="str">
        <f>VLOOKUP(canais!G580,categorias!$C$2:$G$8,5,FALSE)</f>
        <v>ObjectId("5ed979f4474ed51eb3dbb26b")</v>
      </c>
      <c r="L580" t="str">
        <f t="shared" si="19"/>
        <v>{"nome": "Léo e Júnior" ,"idYoutube": "UCmeS5JIpUSc-WeYIgxwvlug" ,"idFacebook": "" ,"idVimeo": "" ,"idTwitch": "" ,"status": 0,"categoria": {"nome":"Música", "url": "music", "_id": ObjectId("5ed979f4474ed51eb3dbb26b")}},</v>
      </c>
      <c r="N580" t="str">
        <f t="shared" si="18"/>
        <v>5ed981e2474ed51eb3dbb4c9</v>
      </c>
      <c r="P580" t="s">
        <v>2432</v>
      </c>
      <c r="AK580">
        <v>1225</v>
      </c>
    </row>
    <row r="581" spans="1:37" x14ac:dyDescent="0.25">
      <c r="A581" t="s">
        <v>2131</v>
      </c>
      <c r="B581" t="s">
        <v>2132</v>
      </c>
      <c r="F581">
        <v>0</v>
      </c>
      <c r="G581" t="s">
        <v>42</v>
      </c>
      <c r="H581" t="str">
        <f>VLOOKUP(canais!G581,categorias!$C$2:$F$8,2,FALSE)</f>
        <v>music</v>
      </c>
      <c r="I581" t="str">
        <f>VLOOKUP(canais!G581,categorias!$C$2:$G$8,5,FALSE)</f>
        <v>ObjectId("5ed979f4474ed51eb3dbb26b")</v>
      </c>
      <c r="L581" t="str">
        <f t="shared" si="19"/>
        <v>{"nome": "Negra Li" ,"idYoutube": "UC4A3oAcbVWiTPuayIFqj-QA" ,"idFacebook": "" ,"idVimeo": "" ,"idTwitch": "" ,"status": 0,"categoria": {"nome":"Música", "url": "music", "_id": ObjectId("5ed979f4474ed51eb3dbb26b")}},</v>
      </c>
      <c r="N581" t="str">
        <f t="shared" si="18"/>
        <v>5ed981e2474ed51eb3dbb4ca</v>
      </c>
      <c r="P581" t="s">
        <v>2433</v>
      </c>
      <c r="AK581">
        <v>1226</v>
      </c>
    </row>
    <row r="582" spans="1:37" x14ac:dyDescent="0.25">
      <c r="A582" t="s">
        <v>2133</v>
      </c>
      <c r="B582" t="s">
        <v>2134</v>
      </c>
      <c r="F582">
        <v>0</v>
      </c>
      <c r="G582" t="s">
        <v>42</v>
      </c>
      <c r="H582" t="str">
        <f>VLOOKUP(canais!G582,categorias!$C$2:$F$8,2,FALSE)</f>
        <v>music</v>
      </c>
      <c r="I582" t="str">
        <f>VLOOKUP(canais!G582,categorias!$C$2:$G$8,5,FALSE)</f>
        <v>ObjectId("5ed979f4474ed51eb3dbb26b")</v>
      </c>
      <c r="L582" t="str">
        <f t="shared" si="19"/>
        <v>{"nome": "Wilson Sideral" ,"idYoutube": "UCAL7n4EZA5difjBz1ltrwDA" ,"idFacebook": "" ,"idVimeo": "" ,"idTwitch": "" ,"status": 0,"categoria": {"nome":"Música", "url": "music", "_id": ObjectId("5ed979f4474ed51eb3dbb26b")}},</v>
      </c>
      <c r="N582" t="str">
        <f t="shared" si="18"/>
        <v>5ed981e2474ed51eb3dbb4cb</v>
      </c>
      <c r="P582" t="s">
        <v>2434</v>
      </c>
      <c r="AK582">
        <v>1227</v>
      </c>
    </row>
    <row r="583" spans="1:37" x14ac:dyDescent="0.25">
      <c r="A583" t="s">
        <v>2135</v>
      </c>
      <c r="B583" t="s">
        <v>2136</v>
      </c>
      <c r="F583">
        <v>0</v>
      </c>
      <c r="G583" t="s">
        <v>42</v>
      </c>
      <c r="H583" t="str">
        <f>VLOOKUP(canais!G583,categorias!$C$2:$F$8,2,FALSE)</f>
        <v>music</v>
      </c>
      <c r="I583" t="str">
        <f>VLOOKUP(canais!G583,categorias!$C$2:$G$8,5,FALSE)</f>
        <v>ObjectId("5ed979f4474ed51eb3dbb26b")</v>
      </c>
      <c r="L583" t="str">
        <f t="shared" si="19"/>
        <v>{"nome": "Aquiles Priester" ,"idYoutube": "UCC1utebUjgkx4SaoUumGQqw" ,"idFacebook": "" ,"idVimeo": "" ,"idTwitch": "" ,"status": 0,"categoria": {"nome":"Música", "url": "music", "_id": ObjectId("5ed979f4474ed51eb3dbb26b")}},</v>
      </c>
      <c r="N583" t="str">
        <f t="shared" si="18"/>
        <v>5ed981e2474ed51eb3dbb4cc</v>
      </c>
      <c r="P583" t="s">
        <v>2435</v>
      </c>
      <c r="AK583">
        <v>1228</v>
      </c>
    </row>
    <row r="584" spans="1:37" x14ac:dyDescent="0.25">
      <c r="AK584">
        <v>1229</v>
      </c>
    </row>
    <row r="585" spans="1:37" x14ac:dyDescent="0.25">
      <c r="AK585">
        <v>1230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5"/>
  <sheetViews>
    <sheetView tabSelected="1" topLeftCell="H699" workbookViewId="0">
      <selection activeCell="P716" sqref="P716"/>
    </sheetView>
  </sheetViews>
  <sheetFormatPr defaultRowHeight="15" x14ac:dyDescent="0.25"/>
  <cols>
    <col min="3" max="3" width="28.42578125" bestFit="1" customWidth="1"/>
    <col min="5" max="5" width="10.42578125" bestFit="1" customWidth="1"/>
    <col min="7" max="7" width="37" customWidth="1"/>
    <col min="8" max="10" width="28.85546875" customWidth="1"/>
    <col min="12" max="12" width="45.85546875" customWidth="1"/>
  </cols>
  <sheetData>
    <row r="1" spans="1:23" x14ac:dyDescent="0.25">
      <c r="A1" t="s">
        <v>1746</v>
      </c>
      <c r="B1" t="s">
        <v>1750</v>
      </c>
      <c r="D1" t="s">
        <v>4098</v>
      </c>
      <c r="E1" s="6"/>
      <c r="F1" t="s">
        <v>4099</v>
      </c>
      <c r="G1" t="s">
        <v>4104</v>
      </c>
      <c r="H1" t="s">
        <v>4102</v>
      </c>
      <c r="I1" t="s">
        <v>4103</v>
      </c>
      <c r="J1" t="s">
        <v>1781</v>
      </c>
      <c r="L1" t="s">
        <v>1748</v>
      </c>
      <c r="M1" s="5" t="s">
        <v>1747</v>
      </c>
      <c r="N1" t="s">
        <v>1743</v>
      </c>
      <c r="O1" t="s">
        <v>1744</v>
      </c>
      <c r="P1" t="s">
        <v>1745</v>
      </c>
      <c r="Q1" t="s">
        <v>51</v>
      </c>
    </row>
    <row r="2" spans="1:23" x14ac:dyDescent="0.25">
      <c r="A2" t="s">
        <v>936</v>
      </c>
      <c r="B2" t="s">
        <v>79</v>
      </c>
      <c r="C2" t="s">
        <v>80</v>
      </c>
      <c r="D2" t="str">
        <f>VLOOKUP(B2,canais!$A:$N,14,FALSE)</f>
        <v>5ed981e2474ed51eb3dbb28e</v>
      </c>
      <c r="E2" s="10">
        <v>43940</v>
      </c>
      <c r="F2" t="s">
        <v>21</v>
      </c>
      <c r="G2" t="str">
        <f>VLOOKUP(F2,subcategorias!$E:$F,2,FALSE)</f>
        <v>ObjectId("5ed97cfc474ed51eb3dbb271")</v>
      </c>
      <c r="H2" t="str">
        <f>VLOOKUP(G2,subcategorias!$F:$G,2,FALSE)</f>
        <v>ObjectId("5ed979f4474ed51eb3dbb26b")</v>
      </c>
      <c r="I2" t="str">
        <f>VLOOKUP(H2,categorias!$B:$D,2,FALSE)</f>
        <v>Música</v>
      </c>
      <c r="J2" t="str">
        <f>VLOOKUP(H2,categorias!$B:$D,3,FALSE)</f>
        <v>music</v>
      </c>
      <c r="K2" s="7">
        <v>0.75</v>
      </c>
      <c r="L2" s="7" t="str">
        <f>CONCATENATE("new Date(""",TEXT(E2,"aaaa-mm-dd"),"T",TEXT(K2,"hh:MM"),"-0300"")")</f>
        <v>new Date("2020-04-19T18:00-0300")</v>
      </c>
      <c r="M2" t="s">
        <v>935</v>
      </c>
      <c r="N2" t="s">
        <v>937</v>
      </c>
      <c r="O2" t="s">
        <v>938</v>
      </c>
      <c r="P2" t="s">
        <v>2437</v>
      </c>
      <c r="W2" t="str">
        <f>$A$1&amp;A2&amp;$B$1&amp;B2&amp;$D$1&amp;D2&amp;$F$1&amp;F2&amp;$G$1&amp;G2&amp;$H$1&amp;H2&amp;$I$1&amp;I2&amp;$J$1&amp;J2&amp;$L$1&amp;L2&amp;$M$1&amp;M2&amp;$N$1&amp;N2&amp;$O$1&amp;O2&amp;$P$1&amp;P2&amp;$Q$1</f>
        <v>{"titulo": "LIVE Liberdade provisória" , "canais": [{"nome":"Henrique e Juliano", "_id": ObjectId("5ed981e2474ed51eb3dbb28e")}], "subcategorias": [{"nome":"sertanejo", "_id":ObjectId("5ed97cfc474ed51eb3dbb271")}], "categorias":[{"_id":ObjectId("5ed979f4474ed51eb3dbb26b"), "nome":"Música", "url":"music"}], "dataHora": new Date("2020-04-19T18:00-0300"),   "largeimage": "https://i.ytimg.com/vi/wMlFBxoJ1lo/mqdefault_live.jpg", "status": "offline", "videoId": "wMlFBxoJ1lo", "url": "https://www.youtube.com/watch?v=wMlFBxoJ1lo"},</v>
      </c>
    </row>
    <row r="3" spans="1:23" x14ac:dyDescent="0.25">
      <c r="A3" t="s">
        <v>940</v>
      </c>
      <c r="B3" t="s">
        <v>91</v>
      </c>
      <c r="C3" t="s">
        <v>92</v>
      </c>
      <c r="D3" t="str">
        <f>VLOOKUP(B3,canais!$A:$N,14,FALSE)</f>
        <v>5ed981e2474ed51eb3dbb292</v>
      </c>
      <c r="E3" s="10">
        <v>43943</v>
      </c>
      <c r="F3" t="s">
        <v>28</v>
      </c>
      <c r="G3" t="str">
        <f>VLOOKUP(F3,subcategorias!$E:$F,2,FALSE)</f>
        <v>ObjectId("5ed97cfc474ed51eb3dbb278")</v>
      </c>
      <c r="H3" t="str">
        <f>VLOOKUP(G3,subcategorias!$F:$G,2,FALSE)</f>
        <v>ObjectId("5ed979f4474ed51eb3dbb26b")</v>
      </c>
      <c r="I3" t="str">
        <f>VLOOKUP(H3,categorias!$B:$D,2,FALSE)</f>
        <v>Música</v>
      </c>
      <c r="J3" t="str">
        <f>VLOOKUP(H3,categorias!$B:$D,3,FALSE)</f>
        <v>music</v>
      </c>
      <c r="K3" s="7">
        <v>0.79166666666666663</v>
      </c>
      <c r="L3" s="7" t="str">
        <f t="shared" ref="L3:L66" si="0">CONCATENATE("new Date(""",TEXT(E3,"aaaa-mm-dd"),"T",TEXT(K3,"hh:MM"),"-0300"")")</f>
        <v>new Date("2020-04-22T19:00-0300")</v>
      </c>
      <c r="M3" t="s">
        <v>939</v>
      </c>
      <c r="N3" t="s">
        <v>937</v>
      </c>
      <c r="O3" t="s">
        <v>941</v>
      </c>
      <c r="P3" t="s">
        <v>2438</v>
      </c>
      <c r="W3" t="str">
        <f t="shared" ref="W3:W66" si="1">$A$1&amp;A3&amp;$B$1&amp;B3&amp;$D$1&amp;D3&amp;$F$1&amp;F3&amp;$G$1&amp;G3&amp;$H$1&amp;H3&amp;$I$1&amp;I3&amp;$J$1&amp;J3&amp;$L$1&amp;L3&amp;$M$1&amp;M3&amp;$N$1&amp;N3&amp;$O$1&amp;O3&amp;$P$1&amp;P3&amp;$Q$1</f>
        <v>{"titulo": "Live BELO em casa" , "canais": [{"nome":"Belo", "_id": ObjectId("5ed981e2474ed51eb3dbb292")}], "subcategorias": [{"nome":"pagode", "_id":ObjectId("5ed97cfc474ed51eb3dbb278")}], "categorias":[{"_id":ObjectId("5ed979f4474ed51eb3dbb26b"), "nome":"Música", "url":"music"}], "dataHora": new Date("2020-04-22T19:00-0300"),   "largeimage": "https://i.ytimg.com/vi/Pv8oNp1JC2I/mqdefault_live.jpg", "status": "offline", "videoId": "Pv8oNp1JC2I", "url": "https://www.youtube.com/watch?v=Pv8oNp1JC2I"},</v>
      </c>
    </row>
    <row r="4" spans="1:23" x14ac:dyDescent="0.25">
      <c r="A4" t="s">
        <v>943</v>
      </c>
      <c r="B4" t="s">
        <v>94</v>
      </c>
      <c r="C4" t="s">
        <v>95</v>
      </c>
      <c r="D4" t="str">
        <f>VLOOKUP(B4,canais!$A:$N,14,FALSE)</f>
        <v>5ed981e2474ed51eb3dbb293</v>
      </c>
      <c r="E4" s="10">
        <v>43943</v>
      </c>
      <c r="F4" t="s">
        <v>21</v>
      </c>
      <c r="G4" t="str">
        <f>VLOOKUP(F4,subcategorias!$E:$F,2,FALSE)</f>
        <v>ObjectId("5ed97cfc474ed51eb3dbb271")</v>
      </c>
      <c r="H4" t="str">
        <f>VLOOKUP(G4,subcategorias!$F:$G,2,FALSE)</f>
        <v>ObjectId("5ed979f4474ed51eb3dbb26b")</v>
      </c>
      <c r="I4" t="str">
        <f>VLOOKUP(H4,categorias!$B:$D,2,FALSE)</f>
        <v>Música</v>
      </c>
      <c r="J4" t="str">
        <f>VLOOKUP(H4,categorias!$B:$D,3,FALSE)</f>
        <v>music</v>
      </c>
      <c r="K4" s="7">
        <v>0.79166666666666663</v>
      </c>
      <c r="L4" s="7" t="str">
        <f t="shared" si="0"/>
        <v>new Date("2020-04-22T19:00-0300")</v>
      </c>
      <c r="M4" t="s">
        <v>942</v>
      </c>
      <c r="N4" t="s">
        <v>937</v>
      </c>
      <c r="O4" t="s">
        <v>944</v>
      </c>
      <c r="P4" t="s">
        <v>2439</v>
      </c>
      <c r="W4" t="str">
        <f t="shared" si="1"/>
        <v>{"titulo": "Live Antony e Gabriel #Barentena" , "canais": [{"nome":"Antony e Gabriel", "_id": ObjectId("5ed981e2474ed51eb3dbb293")}], "subcategorias": [{"nome":"sertanejo", "_id":ObjectId("5ed97cfc474ed51eb3dbb271")}], "categorias":[{"_id":ObjectId("5ed979f4474ed51eb3dbb26b"), "nome":"Música", "url":"music"}], "dataHora": new Date("2020-04-22T19:00-0300"),   "largeimage": "https://i.ytimg.com/vi/TyQ18mIfkFo/mqdefault_live.jpg", "status": "offline", "videoId": "TyQ18mIfkFo", "url": "https://www.youtube.com/watch?v=TyQ18mIfkFo"},</v>
      </c>
    </row>
    <row r="5" spans="1:23" x14ac:dyDescent="0.25">
      <c r="A5" t="s">
        <v>946</v>
      </c>
      <c r="B5" t="s">
        <v>97</v>
      </c>
      <c r="C5" t="s">
        <v>98</v>
      </c>
      <c r="D5" t="str">
        <f>VLOOKUP(B5,canais!$A:$N,14,FALSE)</f>
        <v>5ed981e2474ed51eb3dbb294</v>
      </c>
      <c r="E5" s="10">
        <v>43943</v>
      </c>
      <c r="F5" t="s">
        <v>21</v>
      </c>
      <c r="G5" t="str">
        <f>VLOOKUP(F5,subcategorias!$E:$F,2,FALSE)</f>
        <v>ObjectId("5ed97cfc474ed51eb3dbb271")</v>
      </c>
      <c r="H5" t="str">
        <f>VLOOKUP(G5,subcategorias!$F:$G,2,FALSE)</f>
        <v>ObjectId("5ed979f4474ed51eb3dbb26b")</v>
      </c>
      <c r="I5" t="str">
        <f>VLOOKUP(H5,categorias!$B:$D,2,FALSE)</f>
        <v>Música</v>
      </c>
      <c r="J5" t="str">
        <f>VLOOKUP(H5,categorias!$B:$D,3,FALSE)</f>
        <v>music</v>
      </c>
      <c r="K5" s="7">
        <v>0.83333333333333337</v>
      </c>
      <c r="L5" s="7" t="str">
        <f t="shared" si="0"/>
        <v>new Date("2020-04-22T20:00-0300")</v>
      </c>
      <c r="M5" t="s">
        <v>945</v>
      </c>
      <c r="N5" t="s">
        <v>937</v>
      </c>
      <c r="O5" t="s">
        <v>947</v>
      </c>
      <c r="P5" t="s">
        <v>2440</v>
      </c>
      <c r="W5" t="str">
        <f t="shared" si="1"/>
        <v>{"titulo": "Live Raízes" , "canais": [{"nome":"Diego Faria", "_id": ObjectId("5ed981e2474ed51eb3dbb294")}], "subcategorias": [{"nome":"sertanejo", "_id":ObjectId("5ed97cfc474ed51eb3dbb271")}], "categorias":[{"_id":ObjectId("5ed979f4474ed51eb3dbb26b"), "nome":"Música", "url":"music"}], "dataHora": new Date("2020-04-22T20:00-0300"),   "largeimage": "https://i.ytimg.com/vi/_3QMhghLTUE/mqdefault_live.jpg", "status": "offline", "videoId": "_3QMhghLTUE", "url": "https://www.youtube.com/watch?v=_3QMhghLTUE"},</v>
      </c>
    </row>
    <row r="6" spans="1:23" x14ac:dyDescent="0.25">
      <c r="A6" t="s">
        <v>949</v>
      </c>
      <c r="B6" t="s">
        <v>100</v>
      </c>
      <c r="C6" t="s">
        <v>101</v>
      </c>
      <c r="D6" t="str">
        <f>VLOOKUP(B6,canais!$A:$N,14,FALSE)</f>
        <v>5ed981e2474ed51eb3dbb295</v>
      </c>
      <c r="E6" s="10">
        <v>43943</v>
      </c>
      <c r="F6" t="s">
        <v>21</v>
      </c>
      <c r="G6" t="str">
        <f>VLOOKUP(F6,subcategorias!$E:$F,2,FALSE)</f>
        <v>ObjectId("5ed97cfc474ed51eb3dbb271")</v>
      </c>
      <c r="H6" t="str">
        <f>VLOOKUP(G6,subcategorias!$F:$G,2,FALSE)</f>
        <v>ObjectId("5ed979f4474ed51eb3dbb26b")</v>
      </c>
      <c r="I6" t="str">
        <f>VLOOKUP(H6,categorias!$B:$D,2,FALSE)</f>
        <v>Música</v>
      </c>
      <c r="J6" t="str">
        <f>VLOOKUP(H6,categorias!$B:$D,3,FALSE)</f>
        <v>music</v>
      </c>
      <c r="K6" s="7">
        <v>0.83333333333333337</v>
      </c>
      <c r="L6" s="7" t="str">
        <f t="shared" si="0"/>
        <v>new Date("2020-04-22T20:00-0300")</v>
      </c>
      <c r="M6" t="s">
        <v>948</v>
      </c>
      <c r="N6" t="s">
        <v>937</v>
      </c>
      <c r="O6" t="s">
        <v>950</v>
      </c>
      <c r="P6" t="s">
        <v>2441</v>
      </c>
      <c r="W6" t="str">
        <f t="shared" si="1"/>
        <v>{"titulo": "Live Bruna Viola #avioleiramaisamadadobrasil" , "canais": [{"nome":"Bruna Viola", "_id": ObjectId("5ed981e2474ed51eb3dbb295")}], "subcategorias": [{"nome":"sertanejo", "_id":ObjectId("5ed97cfc474ed51eb3dbb271")}], "categorias":[{"_id":ObjectId("5ed979f4474ed51eb3dbb26b"), "nome":"Música", "url":"music"}], "dataHora": new Date("2020-04-22T20:00-0300"),   "largeimage": "https://i.ytimg.com/vi/BnckaVypL5E/mqdefault_live.jpg", "status": "offline", "videoId": "BnckaVypL5E", "url": "https://www.youtube.com/watch?v=BnckaVypL5E"},</v>
      </c>
    </row>
    <row r="7" spans="1:23" x14ac:dyDescent="0.25">
      <c r="A7" t="s">
        <v>952</v>
      </c>
      <c r="B7" t="s">
        <v>103</v>
      </c>
      <c r="C7" t="s">
        <v>104</v>
      </c>
      <c r="D7" t="str">
        <f>VLOOKUP(B7,canais!$A:$N,14,FALSE)</f>
        <v>5ed981e2474ed51eb3dbb296</v>
      </c>
      <c r="E7" s="10">
        <v>43943</v>
      </c>
      <c r="F7" t="s">
        <v>21</v>
      </c>
      <c r="G7" t="str">
        <f>VLOOKUP(F7,subcategorias!$E:$F,2,FALSE)</f>
        <v>ObjectId("5ed97cfc474ed51eb3dbb271")</v>
      </c>
      <c r="H7" t="str">
        <f>VLOOKUP(G7,subcategorias!$F:$G,2,FALSE)</f>
        <v>ObjectId("5ed979f4474ed51eb3dbb26b")</v>
      </c>
      <c r="I7" t="str">
        <f>VLOOKUP(H7,categorias!$B:$D,2,FALSE)</f>
        <v>Música</v>
      </c>
      <c r="J7" t="str">
        <f>VLOOKUP(H7,categorias!$B:$D,3,FALSE)</f>
        <v>music</v>
      </c>
      <c r="K7" s="7">
        <v>0.89583333333333337</v>
      </c>
      <c r="L7" s="7" t="str">
        <f t="shared" si="0"/>
        <v>new Date("2020-04-22T21:30-0300")</v>
      </c>
      <c r="M7" t="s">
        <v>951</v>
      </c>
      <c r="N7" t="s">
        <v>937</v>
      </c>
      <c r="O7" t="s">
        <v>953</v>
      </c>
      <c r="P7" t="s">
        <v>2442</v>
      </c>
      <c r="W7" t="str">
        <f t="shared" si="1"/>
        <v>{"titulo": "Cleber e Cauan - Circuito Brahma Live" , "canais": [{"nome":"Cleber e Cauan", "_id": ObjectId("5ed981e2474ed51eb3dbb296")}], "subcategorias": [{"nome":"sertanejo", "_id":ObjectId("5ed97cfc474ed51eb3dbb271")}], "categorias":[{"_id":ObjectId("5ed979f4474ed51eb3dbb26b"), "nome":"Música", "url":"music"}], "dataHora": new Date("2020-04-22T21:30-0300"),   "largeimage": "https://i.ytimg.com/vi/GvcSA3yEXOY/mqdefault_live.jpg", "status": "offline", "videoId": "GvcSA3yEXOY", "url": "https://www.youtube.com/watch?v=GvcSA3yEXOY"},</v>
      </c>
    </row>
    <row r="8" spans="1:23" x14ac:dyDescent="0.25">
      <c r="A8" t="s">
        <v>955</v>
      </c>
      <c r="B8" t="s">
        <v>106</v>
      </c>
      <c r="C8" t="s">
        <v>107</v>
      </c>
      <c r="D8" t="str">
        <f>VLOOKUP(B8,canais!$A:$N,14,FALSE)</f>
        <v>5ed981e2474ed51eb3dbb297</v>
      </c>
      <c r="E8" s="10">
        <v>43944</v>
      </c>
      <c r="F8" t="s">
        <v>28</v>
      </c>
      <c r="G8" t="str">
        <f>VLOOKUP(F8,subcategorias!$E:$F,2,FALSE)</f>
        <v>ObjectId("5ed97cfc474ed51eb3dbb278")</v>
      </c>
      <c r="H8" t="str">
        <f>VLOOKUP(G8,subcategorias!$F:$G,2,FALSE)</f>
        <v>ObjectId("5ed979f4474ed51eb3dbb26b")</v>
      </c>
      <c r="I8" t="str">
        <f>VLOOKUP(H8,categorias!$B:$D,2,FALSE)</f>
        <v>Música</v>
      </c>
      <c r="J8" t="str">
        <f>VLOOKUP(H8,categorias!$B:$D,3,FALSE)</f>
        <v>music</v>
      </c>
      <c r="K8" s="7">
        <v>0.75</v>
      </c>
      <c r="L8" s="7" t="str">
        <f t="shared" si="0"/>
        <v>new Date("2020-04-23T18:00-0300")</v>
      </c>
      <c r="M8" t="s">
        <v>954</v>
      </c>
      <c r="N8" t="s">
        <v>937</v>
      </c>
      <c r="O8" t="s">
        <v>956</v>
      </c>
      <c r="P8" t="s">
        <v>2443</v>
      </c>
      <c r="W8" t="str">
        <f t="shared" si="1"/>
        <v>{"titulo": "#VibeLive - #fiqueemcasaecantecomigo" , "canais": [{"nome":"Thiaguinho", "_id": ObjectId("5ed981e2474ed51eb3dbb297")}], "subcategorias": [{"nome":"pagode", "_id":ObjectId("5ed97cfc474ed51eb3dbb278")}], "categorias":[{"_id":ObjectId("5ed979f4474ed51eb3dbb26b"), "nome":"Música", "url":"music"}], "dataHora": new Date("2020-04-23T18:00-0300"),   "largeimage": "https://i.ytimg.com/vi/U24Zb_gq_vg/mqdefault_live.jpg", "status": "offline", "videoId": "U24Zb_gq_vg", "url": "https://www.youtube.com/watch?v=U24Zb_gq_vg"},</v>
      </c>
    </row>
    <row r="9" spans="1:23" x14ac:dyDescent="0.25">
      <c r="A9" t="s">
        <v>958</v>
      </c>
      <c r="B9" t="s">
        <v>109</v>
      </c>
      <c r="C9" t="s">
        <v>110</v>
      </c>
      <c r="D9" t="str">
        <f>VLOOKUP(B9,canais!$A:$N,14,FALSE)</f>
        <v>5ed981e2474ed51eb3dbb298</v>
      </c>
      <c r="E9" s="10">
        <v>43944</v>
      </c>
      <c r="F9" t="s">
        <v>21</v>
      </c>
      <c r="G9" t="str">
        <f>VLOOKUP(F9,subcategorias!$E:$F,2,FALSE)</f>
        <v>ObjectId("5ed97cfc474ed51eb3dbb271")</v>
      </c>
      <c r="H9" t="str">
        <f>VLOOKUP(G9,subcategorias!$F:$G,2,FALSE)</f>
        <v>ObjectId("5ed979f4474ed51eb3dbb26b")</v>
      </c>
      <c r="I9" t="str">
        <f>VLOOKUP(H9,categorias!$B:$D,2,FALSE)</f>
        <v>Música</v>
      </c>
      <c r="J9" t="str">
        <f>VLOOKUP(H9,categorias!$B:$D,3,FALSE)</f>
        <v>music</v>
      </c>
      <c r="K9" s="7">
        <v>0.79166666666666663</v>
      </c>
      <c r="L9" s="7" t="str">
        <f t="shared" si="0"/>
        <v>new Date("2020-04-23T19:00-0300")</v>
      </c>
      <c r="M9" t="s">
        <v>957</v>
      </c>
      <c r="N9" t="s">
        <v>937</v>
      </c>
      <c r="O9" t="s">
        <v>959</v>
      </c>
      <c r="P9" t="s">
        <v>2444</v>
      </c>
      <c r="W9" t="str">
        <f t="shared" si="1"/>
        <v>{"titulo": "LIVE - Carreiro e Capataz" , "canais": [{"nome":"Carreiro e Capataz", "_id": ObjectId("5ed981e2474ed51eb3dbb298")}], "subcategorias": [{"nome":"sertanejo", "_id":ObjectId("5ed97cfc474ed51eb3dbb271")}], "categorias":[{"_id":ObjectId("5ed979f4474ed51eb3dbb26b"), "nome":"Música", "url":"music"}], "dataHora": new Date("2020-04-23T19:00-0300"),   "largeimage": "https://i.ytimg.com/vi/HtWks0xMlyo/mqdefault.jpg", "status": "offline", "videoId": "HtWks0xMlyo", "url": "https://www.youtube.com/watch?v=HtWks0xMlyo"},</v>
      </c>
    </row>
    <row r="10" spans="1:23" x14ac:dyDescent="0.25">
      <c r="A10" t="s">
        <v>961</v>
      </c>
      <c r="B10" t="s">
        <v>112</v>
      </c>
      <c r="C10" t="s">
        <v>113</v>
      </c>
      <c r="D10" t="str">
        <f>VLOOKUP(B10,canais!$A:$N,14,FALSE)</f>
        <v>5ed981e2474ed51eb3dbb299</v>
      </c>
      <c r="E10" s="10">
        <v>43944</v>
      </c>
      <c r="F10" t="s">
        <v>21</v>
      </c>
      <c r="G10" t="str">
        <f>VLOOKUP(F10,subcategorias!$E:$F,2,FALSE)</f>
        <v>ObjectId("5ed97cfc474ed51eb3dbb271")</v>
      </c>
      <c r="H10" t="str">
        <f>VLOOKUP(G10,subcategorias!$F:$G,2,FALSE)</f>
        <v>ObjectId("5ed979f4474ed51eb3dbb26b")</v>
      </c>
      <c r="I10" t="str">
        <f>VLOOKUP(H10,categorias!$B:$D,2,FALSE)</f>
        <v>Música</v>
      </c>
      <c r="J10" t="str">
        <f>VLOOKUP(H10,categorias!$B:$D,3,FALSE)</f>
        <v>music</v>
      </c>
      <c r="K10" s="7">
        <v>0.83333333333333337</v>
      </c>
      <c r="L10" s="7" t="str">
        <f t="shared" si="0"/>
        <v>new Date("2020-04-23T20:00-0300")</v>
      </c>
      <c r="M10" t="s">
        <v>960</v>
      </c>
      <c r="N10" t="s">
        <v>937</v>
      </c>
      <c r="P10" t="s">
        <v>2445</v>
      </c>
      <c r="W10" t="str">
        <f t="shared" si="1"/>
        <v>{"titulo": "LIVE - Thiago Brava" , "canais": [{"nome":"Thiago Brava", "_id": ObjectId("5ed981e2474ed51eb3dbb299")}], "subcategorias": [{"nome":"sertanejo", "_id":ObjectId("5ed97cfc474ed51eb3dbb271")}], "categorias":[{"_id":ObjectId("5ed979f4474ed51eb3dbb26b"), "nome":"Música", "url":"music"}], "dataHora": new Date("2020-04-23T20:00-0300"),   "largeimage": "https://lh3.googleusercontent.com/a-/AOh14GibQZs-b59rdu-nlVsfQ1c4U8yAzwB5QoN3Wayl8A=s176-c-k-c0x00ffffff-no-rj-mo", "status": "offline", "videoId": "", "url": "https://www.youtube.com/channel/UCqazFGgTcLS1nD7u7F6WUXw"},</v>
      </c>
    </row>
    <row r="11" spans="1:23" x14ac:dyDescent="0.25">
      <c r="A11" t="s">
        <v>963</v>
      </c>
      <c r="B11" t="s">
        <v>244</v>
      </c>
      <c r="C11" t="s">
        <v>245</v>
      </c>
      <c r="D11" t="str">
        <f>VLOOKUP(B11,canais!$A:$N,14,FALSE)</f>
        <v>5ed981e2474ed51eb3dbb2c5</v>
      </c>
      <c r="E11" s="10">
        <v>43944</v>
      </c>
      <c r="F11" t="s">
        <v>31</v>
      </c>
      <c r="G11" t="str">
        <f>VLOOKUP(F11,subcategorias!$E:$F,2,FALSE)</f>
        <v>ObjectId("5ed97cfc474ed51eb3dbb27b")</v>
      </c>
      <c r="H11" t="str">
        <f>VLOOKUP(G11,subcategorias!$F:$G,2,FALSE)</f>
        <v>ObjectId("5ed979f4474ed51eb3dbb26b")</v>
      </c>
      <c r="I11" t="str">
        <f>VLOOKUP(H11,categorias!$B:$D,2,FALSE)</f>
        <v>Música</v>
      </c>
      <c r="J11" t="str">
        <f>VLOOKUP(H11,categorias!$B:$D,3,FALSE)</f>
        <v>music</v>
      </c>
      <c r="K11" s="7">
        <v>0.83333333333333337</v>
      </c>
      <c r="L11" s="7" t="str">
        <f t="shared" si="0"/>
        <v>new Date("2020-04-23T20:00-0300")</v>
      </c>
      <c r="M11" t="s">
        <v>962</v>
      </c>
      <c r="N11" t="s">
        <v>964</v>
      </c>
      <c r="O11" t="s">
        <v>965</v>
      </c>
      <c r="P11" t="s">
        <v>2446</v>
      </c>
      <c r="W11" t="str">
        <f t="shared" si="1"/>
        <v>{"titulo": "#TudoVaiDarCerto - Live do Natiruts | #FiqueEmCasa e Cante #Comigo" , "canais": [{"nome":"Natiruts", "_id": ObjectId("5ed981e2474ed51eb3dbb2c5")}], "subcategorias": [{"nome":"reggae", "_id":ObjectId("5ed97cfc474ed51eb3dbb27b")}], "categorias":[{"_id":ObjectId("5ed979f4474ed51eb3dbb26b"), "nome":"Música", "url":"music"}], "dataHora": new Date("2020-04-23T20:00-0300"),   "largeimage": "https://i.ytimg.com/vi/QlL8WddseoA/default_live.jpg", "status": "online", "videoId": "QlL8WddseoA", "url": "https://www.youtube.com/watch?v=QlL8WddseoA"},</v>
      </c>
    </row>
    <row r="12" spans="1:23" x14ac:dyDescent="0.25">
      <c r="A12" t="s">
        <v>967</v>
      </c>
      <c r="B12" t="s">
        <v>118</v>
      </c>
      <c r="C12" t="s">
        <v>119</v>
      </c>
      <c r="D12" t="str">
        <f>VLOOKUP(B12,canais!$A:$N,14,FALSE)</f>
        <v>5ed981e2474ed51eb3dbb29b</v>
      </c>
      <c r="E12" s="10">
        <v>43945</v>
      </c>
      <c r="F12" t="s">
        <v>29</v>
      </c>
      <c r="G12" t="str">
        <f>VLOOKUP(F12,subcategorias!$E:$F,2,FALSE)</f>
        <v>ObjectId("5ed97cfc474ed51eb3dbb279")</v>
      </c>
      <c r="H12" t="str">
        <f>VLOOKUP(G12,subcategorias!$F:$G,2,FALSE)</f>
        <v>ObjectId("5ed979f4474ed51eb3dbb26b")</v>
      </c>
      <c r="I12" t="str">
        <f>VLOOKUP(H12,categorias!$B:$D,2,FALSE)</f>
        <v>Música</v>
      </c>
      <c r="J12" t="str">
        <f>VLOOKUP(H12,categorias!$B:$D,3,FALSE)</f>
        <v>music</v>
      </c>
      <c r="K12" s="7">
        <v>0.75</v>
      </c>
      <c r="L12" s="7" t="str">
        <f t="shared" si="0"/>
        <v>new Date("2020-04-24T18:00-0300")</v>
      </c>
      <c r="M12" t="s">
        <v>966</v>
      </c>
      <c r="N12" t="s">
        <v>937</v>
      </c>
      <c r="O12" t="s">
        <v>968</v>
      </c>
      <c r="P12" t="s">
        <v>2447</v>
      </c>
      <c r="W12" t="str">
        <f t="shared" si="1"/>
        <v>{"titulo": "Renner apresenta: #LiveDaLud - #FiqueEmCasa e cante #Comigo" , "canais": [{"nome":"Ludmilla", "_id": ObjectId("5ed981e2474ed51eb3dbb29b")}], "subcategorias": [{"nome":"funk", "_id":ObjectId("5ed97cfc474ed51eb3dbb279")}], "categorias":[{"_id":ObjectId("5ed979f4474ed51eb3dbb26b"), "nome":"Música", "url":"music"}], "dataHora": new Date("2020-04-24T18:00-0300"),   "largeimage": "https://i.ytimg.com/vi/8_5NPme6_ZY/mqdefault.jpg", "status": "offline", "videoId": "8_5NPme6_ZY", "url": "https://www.youtube.com/watch?v=8_5NPme6_ZY"},</v>
      </c>
    </row>
    <row r="13" spans="1:23" x14ac:dyDescent="0.25">
      <c r="A13" t="s">
        <v>970</v>
      </c>
      <c r="B13" t="s">
        <v>121</v>
      </c>
      <c r="C13" t="s">
        <v>122</v>
      </c>
      <c r="D13" t="str">
        <f>VLOOKUP(B13,canais!$A:$N,14,FALSE)</f>
        <v>5ed981e2474ed51eb3dbb29c</v>
      </c>
      <c r="E13" s="10">
        <v>43945</v>
      </c>
      <c r="F13" t="s">
        <v>32</v>
      </c>
      <c r="G13" t="str">
        <f>VLOOKUP(F13,subcategorias!$E:$F,2,FALSE)</f>
        <v>ObjectId("5ed97cfc474ed51eb3dbb27c")</v>
      </c>
      <c r="H13" t="str">
        <f>VLOOKUP(G13,subcategorias!$F:$G,2,FALSE)</f>
        <v>ObjectId("5ed979f4474ed51eb3dbb26b")</v>
      </c>
      <c r="I13" t="str">
        <f>VLOOKUP(H13,categorias!$B:$D,2,FALSE)</f>
        <v>Música</v>
      </c>
      <c r="J13" t="str">
        <f>VLOOKUP(H13,categorias!$B:$D,3,FALSE)</f>
        <v>music</v>
      </c>
      <c r="K13" s="7">
        <v>0.79166666666666663</v>
      </c>
      <c r="L13" s="7" t="str">
        <f t="shared" si="0"/>
        <v>new Date("2020-04-24T19:00-0300")</v>
      </c>
      <c r="M13" t="s">
        <v>969</v>
      </c>
      <c r="N13" t="s">
        <v>937</v>
      </c>
      <c r="O13" t="s">
        <v>971</v>
      </c>
      <c r="P13" t="s">
        <v>2448</v>
      </c>
      <c r="W13" t="str">
        <f t="shared" si="1"/>
        <v>{"titulo": "LIVE - Barões da Pisadinha" , "canais": [{"nome":"Barões da Pisadinha", "_id": ObjectId("5ed981e2474ed51eb3dbb29c")}], "subcategorias": [{"nome":"forró", "_id":ObjectId("5ed97cfc474ed51eb3dbb27c")}], "categorias":[{"_id":ObjectId("5ed979f4474ed51eb3dbb26b"), "nome":"Música", "url":"music"}], "dataHora": new Date("2020-04-24T19:00-0300"),   "largeimage": "https://i.ytimg.com/vi/_rqwd7Db1m8/mqdefault_live.jpg", "status": "offline", "videoId": "_rqwd7Db1m8", "url": "https://www.youtube.com/watch?v=_rqwd7Db1m8"},</v>
      </c>
    </row>
    <row r="14" spans="1:23" x14ac:dyDescent="0.25">
      <c r="A14" t="s">
        <v>973</v>
      </c>
      <c r="B14" t="s">
        <v>124</v>
      </c>
      <c r="C14" t="s">
        <v>125</v>
      </c>
      <c r="D14" t="str">
        <f>VLOOKUP(B14,canais!$A:$N,14,FALSE)</f>
        <v>5ed981e2474ed51eb3dbb29d</v>
      </c>
      <c r="E14" s="10">
        <v>43945</v>
      </c>
      <c r="F14" t="s">
        <v>21</v>
      </c>
      <c r="G14" t="str">
        <f>VLOOKUP(F14,subcategorias!$E:$F,2,FALSE)</f>
        <v>ObjectId("5ed97cfc474ed51eb3dbb271")</v>
      </c>
      <c r="H14" t="str">
        <f>VLOOKUP(G14,subcategorias!$F:$G,2,FALSE)</f>
        <v>ObjectId("5ed979f4474ed51eb3dbb26b")</v>
      </c>
      <c r="I14" t="str">
        <f>VLOOKUP(H14,categorias!$B:$D,2,FALSE)</f>
        <v>Música</v>
      </c>
      <c r="J14" t="str">
        <f>VLOOKUP(H14,categorias!$B:$D,3,FALSE)</f>
        <v>music</v>
      </c>
      <c r="K14" s="7">
        <v>0.83333333333333337</v>
      </c>
      <c r="L14" s="7" t="str">
        <f t="shared" si="0"/>
        <v>new Date("2020-04-24T20:00-0300")</v>
      </c>
      <c r="M14" t="s">
        <v>972</v>
      </c>
      <c r="N14" t="s">
        <v>937</v>
      </c>
      <c r="O14" t="s">
        <v>974</v>
      </c>
      <c r="P14" t="s">
        <v>2449</v>
      </c>
      <c r="W14" t="str">
        <f t="shared" si="1"/>
        <v>{"titulo": "Diego e Victor Hugo - LIVE ON LIVE" , "canais": [{"nome":"Diego e Victor Hugo", "_id": ObjectId("5ed981e2474ed51eb3dbb29d")}], "subcategorias": [{"nome":"sertanejo", "_id":ObjectId("5ed97cfc474ed51eb3dbb271")}], "categorias":[{"_id":ObjectId("5ed979f4474ed51eb3dbb26b"), "nome":"Música", "url":"music"}], "dataHora": new Date("2020-04-24T20:00-0300"),   "largeimage": "https://i.ytimg.com/vi/h-4A8HBu1FQ/hqdefault_live.jpg", "status": "offline", "videoId": "h-4A8HBu1FQ", "url": "https://www.youtube.com/watch?v=h-4A8HBu1FQ"},</v>
      </c>
    </row>
    <row r="15" spans="1:23" x14ac:dyDescent="0.25">
      <c r="A15" t="s">
        <v>1749</v>
      </c>
      <c r="B15" t="s">
        <v>127</v>
      </c>
      <c r="C15" t="s">
        <v>128</v>
      </c>
      <c r="D15" t="str">
        <f>VLOOKUP(B15,canais!$A:$N,14,FALSE)</f>
        <v>5ed981e2474ed51eb3dbb29e</v>
      </c>
      <c r="E15" s="10">
        <v>43945</v>
      </c>
      <c r="F15" t="s">
        <v>21</v>
      </c>
      <c r="G15" t="str">
        <f>VLOOKUP(F15,subcategorias!$E:$F,2,FALSE)</f>
        <v>ObjectId("5ed97cfc474ed51eb3dbb271")</v>
      </c>
      <c r="H15" t="str">
        <f>VLOOKUP(G15,subcategorias!$F:$G,2,FALSE)</f>
        <v>ObjectId("5ed979f4474ed51eb3dbb26b")</v>
      </c>
      <c r="I15" t="str">
        <f>VLOOKUP(H15,categorias!$B:$D,2,FALSE)</f>
        <v>Música</v>
      </c>
      <c r="J15" t="str">
        <f>VLOOKUP(H15,categorias!$B:$D,3,FALSE)</f>
        <v>music</v>
      </c>
      <c r="K15" s="7">
        <v>0.875</v>
      </c>
      <c r="L15" s="7" t="str">
        <f t="shared" si="0"/>
        <v>new Date("2020-04-24T21:00-0300")</v>
      </c>
      <c r="M15" t="s">
        <v>975</v>
      </c>
      <c r="N15" t="s">
        <v>937</v>
      </c>
      <c r="O15" t="s">
        <v>976</v>
      </c>
      <c r="P15" t="s">
        <v>2450</v>
      </c>
      <c r="W15" t="str">
        <f t="shared" si="1"/>
        <v>{"titulo": "Live Simone e Simaria" , "canais": [{"nome":"Simone e Simaria", "_id": ObjectId("5ed981e2474ed51eb3dbb29e")}], "subcategorias": [{"nome":"sertanejo", "_id":ObjectId("5ed97cfc474ed51eb3dbb271")}], "categorias":[{"_id":ObjectId("5ed979f4474ed51eb3dbb26b"), "nome":"Música", "url":"music"}], "dataHora": new Date("2020-04-24T21:00-0300"),   "largeimage": "https://i.ytimg.com/vi/PYeBh6uJsxY/mqdefault_live.jpg", "status": "offline", "videoId": "PYeBh6uJsxY", "url": "https://www.youtube.com/watch?v=PYeBh6uJsxY"},</v>
      </c>
    </row>
    <row r="16" spans="1:23" x14ac:dyDescent="0.25">
      <c r="A16" t="s">
        <v>978</v>
      </c>
      <c r="B16" t="s">
        <v>130</v>
      </c>
      <c r="C16" t="s">
        <v>131</v>
      </c>
      <c r="D16" t="str">
        <f>VLOOKUP(B16,canais!$A:$N,14,FALSE)</f>
        <v>5ed981e2474ed51eb3dbb29f</v>
      </c>
      <c r="E16" s="10">
        <v>43945</v>
      </c>
      <c r="F16" t="s">
        <v>21</v>
      </c>
      <c r="G16" t="str">
        <f>VLOOKUP(F16,subcategorias!$E:$F,2,FALSE)</f>
        <v>ObjectId("5ed97cfc474ed51eb3dbb271")</v>
      </c>
      <c r="H16" t="str">
        <f>VLOOKUP(G16,subcategorias!$F:$G,2,FALSE)</f>
        <v>ObjectId("5ed979f4474ed51eb3dbb26b")</v>
      </c>
      <c r="I16" t="str">
        <f>VLOOKUP(H16,categorias!$B:$D,2,FALSE)</f>
        <v>Música</v>
      </c>
      <c r="J16" t="str">
        <f>VLOOKUP(H16,categorias!$B:$D,3,FALSE)</f>
        <v>music</v>
      </c>
      <c r="K16" s="7">
        <v>0.95833333333333337</v>
      </c>
      <c r="L16" s="7" t="str">
        <f t="shared" si="0"/>
        <v>new Date("2020-04-24T23:00-0300")</v>
      </c>
      <c r="M16" t="s">
        <v>977</v>
      </c>
      <c r="N16" t="s">
        <v>937</v>
      </c>
      <c r="P16" t="s">
        <v>2451</v>
      </c>
      <c r="W16" t="str">
        <f t="shared" si="1"/>
        <v>{"titulo": "Eu &amp; Vocês - Atrasadinha em casa" , "canais": [{"nome":"Felipe Araujo", "_id": ObjectId("5ed981e2474ed51eb3dbb29f")}], "subcategorias": [{"nome":"sertanejo", "_id":ObjectId("5ed97cfc474ed51eb3dbb271")}], "categorias":[{"_id":ObjectId("5ed979f4474ed51eb3dbb26b"), "nome":"Música", "url":"music"}], "dataHora": new Date("2020-04-24T23:00-0300"),   "largeimage": "https://yt3.ggpht.com/a/AATXAJxwNEvxaG_Ptuw4dGOSw-LW7DeH0ohr3nI8iQ=s288-c-k-c0xffffffff-no-rj-mo", "status": "offline", "videoId": "", "url": "https://www.youtube.com/channel/UCc6QyDjq9eXr4hzx_6ucY0Q"},</v>
      </c>
    </row>
    <row r="17" spans="1:23" x14ac:dyDescent="0.25">
      <c r="A17" t="s">
        <v>980</v>
      </c>
      <c r="B17" t="s">
        <v>263</v>
      </c>
      <c r="C17" t="s">
        <v>264</v>
      </c>
      <c r="D17" t="str">
        <f>VLOOKUP(B17,canais!$A:$N,14,FALSE)</f>
        <v>5ed981e2474ed51eb3dbb2ce</v>
      </c>
      <c r="E17" s="10">
        <v>43946</v>
      </c>
      <c r="F17" t="s">
        <v>28</v>
      </c>
      <c r="G17" t="str">
        <f>VLOOKUP(F17,subcategorias!$E:$F,2,FALSE)</f>
        <v>ObjectId("5ed97cfc474ed51eb3dbb278")</v>
      </c>
      <c r="H17" t="str">
        <f>VLOOKUP(G17,subcategorias!$F:$G,2,FALSE)</f>
        <v>ObjectId("5ed979f4474ed51eb3dbb26b")</v>
      </c>
      <c r="I17" t="str">
        <f>VLOOKUP(H17,categorias!$B:$D,2,FALSE)</f>
        <v>Música</v>
      </c>
      <c r="J17" t="str">
        <f>VLOOKUP(H17,categorias!$B:$D,3,FALSE)</f>
        <v>music</v>
      </c>
      <c r="K17" s="7">
        <v>0.54166666666666663</v>
      </c>
      <c r="L17" s="7" t="str">
        <f t="shared" si="0"/>
        <v>new Date("2020-04-25T13:00-0300")</v>
      </c>
      <c r="M17" t="s">
        <v>979</v>
      </c>
      <c r="N17" t="s">
        <v>937</v>
      </c>
      <c r="O17" t="s">
        <v>981</v>
      </c>
      <c r="P17" t="s">
        <v>2452</v>
      </c>
      <c r="W17" t="str">
        <f t="shared" si="1"/>
        <v>{"titulo": "#ToNaLive - Quinteto S.A." , "canais": [{"nome":"Quinteto S.A.", "_id": ObjectId("5ed981e2474ed51eb3dbb2ce")}], "subcategorias": [{"nome":"pagode", "_id":ObjectId("5ed97cfc474ed51eb3dbb278")}], "categorias":[{"_id":ObjectId("5ed979f4474ed51eb3dbb26b"), "nome":"Música", "url":"music"}], "dataHora": new Date("2020-04-25T13:00-0300"),   "largeimage": "https://i.ytimg.com/vi/axIE7QavEmM/mqdefault_live.jpg", "status": "offline", "videoId": "axIE7QavEmM", "url": "https://www.youtube.com/watch?v=axIE7QavEmM"},</v>
      </c>
    </row>
    <row r="18" spans="1:23" x14ac:dyDescent="0.25">
      <c r="A18" t="s">
        <v>983</v>
      </c>
      <c r="B18" t="s">
        <v>133</v>
      </c>
      <c r="C18" t="s">
        <v>134</v>
      </c>
      <c r="D18" t="str">
        <f>VLOOKUP(B18,canais!$A:$N,14,FALSE)</f>
        <v>5ed981e2474ed51eb3dbb2a0</v>
      </c>
      <c r="E18" s="10">
        <v>43946</v>
      </c>
      <c r="F18" t="s">
        <v>28</v>
      </c>
      <c r="G18" t="str">
        <f>VLOOKUP(F18,subcategorias!$E:$F,2,FALSE)</f>
        <v>ObjectId("5ed97cfc474ed51eb3dbb278")</v>
      </c>
      <c r="H18" t="str">
        <f>VLOOKUP(G18,subcategorias!$F:$G,2,FALSE)</f>
        <v>ObjectId("5ed979f4474ed51eb3dbb26b")</v>
      </c>
      <c r="I18" t="str">
        <f>VLOOKUP(H18,categorias!$B:$D,2,FALSE)</f>
        <v>Música</v>
      </c>
      <c r="J18" t="str">
        <f>VLOOKUP(H18,categorias!$B:$D,3,FALSE)</f>
        <v>music</v>
      </c>
      <c r="K18" s="7">
        <v>0.625</v>
      </c>
      <c r="L18" s="7" t="str">
        <f t="shared" si="0"/>
        <v>new Date("2020-04-25T15:00-0300")</v>
      </c>
      <c r="M18" t="s">
        <v>982</v>
      </c>
      <c r="N18" t="s">
        <v>937</v>
      </c>
      <c r="O18" t="s">
        <v>984</v>
      </c>
      <c r="P18" t="s">
        <v>2453</v>
      </c>
      <c r="W18" t="str">
        <f t="shared" si="1"/>
        <v>{"titulo": "LIVE - Sorriso AMA as Antigas" , "canais": [{"nome":"Sorriso Maroto", "_id": ObjectId("5ed981e2474ed51eb3dbb2a0")}], "subcategorias": [{"nome":"pagode", "_id":ObjectId("5ed97cfc474ed51eb3dbb278")}], "categorias":[{"_id":ObjectId("5ed979f4474ed51eb3dbb26b"), "nome":"Música", "url":"music"}], "dataHora": new Date("2020-04-25T15:00-0300"),   "largeimage": "https://i.ytimg.com/vi/zUql_hIWxMU/mqdefault.jpg", "status": "offline", "videoId": "zUql_hIWxMU", "url": "https://www.youtube.com/watch?v=zUql_hIWxMU"},</v>
      </c>
    </row>
    <row r="19" spans="1:23" x14ac:dyDescent="0.25">
      <c r="A19" t="s">
        <v>986</v>
      </c>
      <c r="B19" t="s">
        <v>136</v>
      </c>
      <c r="C19" t="s">
        <v>137</v>
      </c>
      <c r="D19" t="str">
        <f>VLOOKUP(B19,canais!$A:$N,14,FALSE)</f>
        <v>5ed981e2474ed51eb3dbb2a1</v>
      </c>
      <c r="E19" s="10">
        <v>43946</v>
      </c>
      <c r="F19" t="s">
        <v>21</v>
      </c>
      <c r="G19" t="str">
        <f>VLOOKUP(F19,subcategorias!$E:$F,2,FALSE)</f>
        <v>ObjectId("5ed97cfc474ed51eb3dbb271")</v>
      </c>
      <c r="H19" t="str">
        <f>VLOOKUP(G19,subcategorias!$F:$G,2,FALSE)</f>
        <v>ObjectId("5ed979f4474ed51eb3dbb26b")</v>
      </c>
      <c r="I19" t="str">
        <f>VLOOKUP(H19,categorias!$B:$D,2,FALSE)</f>
        <v>Música</v>
      </c>
      <c r="J19" t="str">
        <f>VLOOKUP(H19,categorias!$B:$D,3,FALSE)</f>
        <v>music</v>
      </c>
      <c r="K19" s="7">
        <v>0.66666666666666663</v>
      </c>
      <c r="L19" s="7" t="str">
        <f t="shared" si="0"/>
        <v>new Date("2020-04-25T16:00-0300")</v>
      </c>
      <c r="M19" t="s">
        <v>985</v>
      </c>
      <c r="N19" t="s">
        <v>937</v>
      </c>
      <c r="O19" t="s">
        <v>987</v>
      </c>
      <c r="P19" t="s">
        <v>2454</v>
      </c>
      <c r="W19" t="str">
        <f t="shared" si="1"/>
        <v>{"titulo": "LIVE SHOW (AO VIVO) - RICK E RENNER #COMIGO #BRAHMALIVE" , "canais": [{"nome":"Rick e Renner", "_id": ObjectId("5ed981e2474ed51eb3dbb2a1")}], "subcategorias": [{"nome":"sertanejo", "_id":ObjectId("5ed97cfc474ed51eb3dbb271")}], "categorias":[{"_id":ObjectId("5ed979f4474ed51eb3dbb26b"), "nome":"Música", "url":"music"}], "dataHora": new Date("2020-04-25T16:00-0300"),   "largeimage": "https://i.ytimg.com/vi/IObKsB9taoU/mqdefault_live.jpg", "status": "offline", "videoId": "IObKsB9taoU", "url": "https://www.youtube.com/watch?v=IObKsB9taoU"},</v>
      </c>
    </row>
    <row r="20" spans="1:23" x14ac:dyDescent="0.25">
      <c r="A20" t="s">
        <v>989</v>
      </c>
      <c r="B20" t="s">
        <v>139</v>
      </c>
      <c r="C20" t="s">
        <v>140</v>
      </c>
      <c r="D20" t="str">
        <f>VLOOKUP(B20,canais!$A:$N,14,FALSE)</f>
        <v>5ed981e2474ed51eb3dbb2a2</v>
      </c>
      <c r="E20" s="10">
        <v>43946</v>
      </c>
      <c r="F20" t="s">
        <v>28</v>
      </c>
      <c r="G20" t="str">
        <f>VLOOKUP(F20,subcategorias!$E:$F,2,FALSE)</f>
        <v>ObjectId("5ed97cfc474ed51eb3dbb278")</v>
      </c>
      <c r="H20" t="str">
        <f>VLOOKUP(G20,subcategorias!$F:$G,2,FALSE)</f>
        <v>ObjectId("5ed979f4474ed51eb3dbb26b")</v>
      </c>
      <c r="I20" t="str">
        <f>VLOOKUP(H20,categorias!$B:$D,2,FALSE)</f>
        <v>Música</v>
      </c>
      <c r="J20" t="str">
        <f>VLOOKUP(H20,categorias!$B:$D,3,FALSE)</f>
        <v>music</v>
      </c>
      <c r="K20" s="7">
        <v>0.66666666666666663</v>
      </c>
      <c r="L20" s="7" t="str">
        <f t="shared" si="0"/>
        <v>new Date("2020-04-25T16:00-0300")</v>
      </c>
      <c r="M20" t="s">
        <v>988</v>
      </c>
      <c r="N20" t="s">
        <v>937</v>
      </c>
      <c r="O20" t="s">
        <v>990</v>
      </c>
      <c r="P20" t="s">
        <v>2455</v>
      </c>
      <c r="W20" t="str">
        <f t="shared" si="1"/>
        <v>{"titulo": "Netinho de Paula + VemQueTem com Levi de Paula | #FiqueEmCasa e Cante #Comigo" , "canais": [{"nome":"Netinho de Paula", "_id": ObjectId("5ed981e2474ed51eb3dbb2a2")}], "subcategorias": [{"nome":"pagode", "_id":ObjectId("5ed97cfc474ed51eb3dbb278")}], "categorias":[{"_id":ObjectId("5ed979f4474ed51eb3dbb26b"), "nome":"Música", "url":"music"}], "dataHora": new Date("2020-04-25T16:00-0300"),   "largeimage": "https://i.ytimg.com/vi/ynsLcLzq0qk/mqdefault_live.jpg", "status": "offline", "videoId": "ynsLcLzq0qk", "url": "https://www.youtube.com/watch?v=ynsLcLzq0qk"},</v>
      </c>
    </row>
    <row r="21" spans="1:23" x14ac:dyDescent="0.25">
      <c r="A21" t="s">
        <v>992</v>
      </c>
      <c r="B21" t="s">
        <v>257</v>
      </c>
      <c r="C21" t="s">
        <v>258</v>
      </c>
      <c r="D21" t="str">
        <f>VLOOKUP(B21,canais!$A:$N,14,FALSE)</f>
        <v>5ed981e2474ed51eb3dbb2cb</v>
      </c>
      <c r="E21" s="10">
        <v>43946</v>
      </c>
      <c r="F21" t="s">
        <v>26</v>
      </c>
      <c r="G21" t="str">
        <f>VLOOKUP(F21,subcategorias!$E:$F,2,FALSE)</f>
        <v>ObjectId("5ed97cfc474ed51eb3dbb276")</v>
      </c>
      <c r="H21" t="str">
        <f>VLOOKUP(G21,subcategorias!$F:$G,2,FALSE)</f>
        <v>ObjectId("5ed979f4474ed51eb3dbb26b")</v>
      </c>
      <c r="I21" t="str">
        <f>VLOOKUP(H21,categorias!$B:$D,2,FALSE)</f>
        <v>Música</v>
      </c>
      <c r="J21" t="str">
        <f>VLOOKUP(H21,categorias!$B:$D,3,FALSE)</f>
        <v>music</v>
      </c>
      <c r="K21" s="7">
        <v>0.66666666666666663</v>
      </c>
      <c r="L21" s="7" t="str">
        <f t="shared" si="0"/>
        <v>new Date("2020-04-25T16:00-0300")</v>
      </c>
      <c r="M21" t="s">
        <v>991</v>
      </c>
      <c r="N21" t="s">
        <v>937</v>
      </c>
      <c r="O21" t="s">
        <v>993</v>
      </c>
      <c r="P21" t="s">
        <v>2456</v>
      </c>
      <c r="W21" t="str">
        <f t="shared" si="1"/>
        <v>{"titulo": "PlayOn Fest LIVESTREAM begins Friday 4/24 @ 12PM EST" , "canais": [{"nome":"Songkick", "_id": ObjectId("5ed981e2474ed51eb3dbb2cb")}], "subcategorias": [{"nome":"pop", "_id":ObjectId("5ed97cfc474ed51eb3dbb276")}], "categorias":[{"_id":ObjectId("5ed979f4474ed51eb3dbb26b"), "nome":"Música", "url":"music"}], "dataHora": new Date("2020-04-25T16:00-0300"),   "largeimage": "https://i.ytimg.com/vi/e3Q6vBIvuuU/mqdefault_live.jpg", "status": "offline", "videoId": "e3Q6vBIvuuU", "url": "https://www.youtube.com/watch?v=e3Q6vBIvuuU"},</v>
      </c>
    </row>
    <row r="22" spans="1:23" x14ac:dyDescent="0.25">
      <c r="A22" t="s">
        <v>995</v>
      </c>
      <c r="B22" t="s">
        <v>142</v>
      </c>
      <c r="C22" t="s">
        <v>143</v>
      </c>
      <c r="D22" t="str">
        <f>VLOOKUP(B22,canais!$A:$N,14,FALSE)</f>
        <v>5ed981e2474ed51eb3dbb2a3</v>
      </c>
      <c r="E22" s="10">
        <v>43946</v>
      </c>
      <c r="F22" t="s">
        <v>21</v>
      </c>
      <c r="G22" t="str">
        <f>VLOOKUP(F22,subcategorias!$E:$F,2,FALSE)</f>
        <v>ObjectId("5ed97cfc474ed51eb3dbb271")</v>
      </c>
      <c r="H22" t="str">
        <f>VLOOKUP(G22,subcategorias!$F:$G,2,FALSE)</f>
        <v>ObjectId("5ed979f4474ed51eb3dbb26b")</v>
      </c>
      <c r="I22" t="str">
        <f>VLOOKUP(H22,categorias!$B:$D,2,FALSE)</f>
        <v>Música</v>
      </c>
      <c r="J22" t="str">
        <f>VLOOKUP(H22,categorias!$B:$D,3,FALSE)</f>
        <v>music</v>
      </c>
      <c r="K22" s="7">
        <v>0.70833333333333337</v>
      </c>
      <c r="L22" s="7" t="str">
        <f t="shared" si="0"/>
        <v>new Date("2020-04-25T17:00-0300")</v>
      </c>
      <c r="M22" t="s">
        <v>994</v>
      </c>
      <c r="N22" t="s">
        <v>937</v>
      </c>
      <c r="O22" t="s">
        <v>996</v>
      </c>
      <c r="P22" t="s">
        <v>2457</v>
      </c>
      <c r="W22" t="str">
        <f t="shared" si="1"/>
        <v>{"titulo": "LIVE - Hugo e Guilherme #NOPELOEMCASA" , "canais": [{"nome":"Hugo e Guilherme", "_id": ObjectId("5ed981e2474ed51eb3dbb2a3")}], "subcategorias": [{"nome":"sertanejo", "_id":ObjectId("5ed97cfc474ed51eb3dbb271")}], "categorias":[{"_id":ObjectId("5ed979f4474ed51eb3dbb26b"), "nome":"Música", "url":"music"}], "dataHora": new Date("2020-04-25T17:00-0300"),   "largeimage": "https://i.ytimg.com/vi/7nSV9wv91kE/mqdefault_live.jpg", "status": "offline", "videoId": "7nSV9wv91kE", "url": "https://www.youtube.com/watch?v=7nSV9wv91kE"},</v>
      </c>
    </row>
    <row r="23" spans="1:23" x14ac:dyDescent="0.25">
      <c r="A23" t="s">
        <v>998</v>
      </c>
      <c r="B23" t="s">
        <v>145</v>
      </c>
      <c r="C23" t="s">
        <v>146</v>
      </c>
      <c r="D23" t="str">
        <f>VLOOKUP(B23,canais!$A:$N,14,FALSE)</f>
        <v>5ed981e2474ed51eb3dbb2a4</v>
      </c>
      <c r="E23" s="10">
        <v>43946</v>
      </c>
      <c r="F23" t="s">
        <v>37</v>
      </c>
      <c r="G23" t="str">
        <f>VLOOKUP(F23,subcategorias!$E:$F,2,FALSE)</f>
        <v>ObjectId("5ed97cfc474ed51eb3dbb281")</v>
      </c>
      <c r="H23" t="str">
        <f>VLOOKUP(G23,subcategorias!$F:$G,2,FALSE)</f>
        <v>ObjectId("5ed979f4474ed51eb3dbb26b")</v>
      </c>
      <c r="I23" t="str">
        <f>VLOOKUP(H23,categorias!$B:$D,2,FALSE)</f>
        <v>Música</v>
      </c>
      <c r="J23" t="str">
        <f>VLOOKUP(H23,categorias!$B:$D,3,FALSE)</f>
        <v>music</v>
      </c>
      <c r="K23" s="7">
        <v>0.70833333333333337</v>
      </c>
      <c r="L23" s="7" t="str">
        <f t="shared" si="0"/>
        <v>new Date("2020-04-25T17:00-0300")</v>
      </c>
      <c r="M23" t="s">
        <v>997</v>
      </c>
      <c r="N23" t="s">
        <v>937</v>
      </c>
      <c r="O23" t="s">
        <v>999</v>
      </c>
      <c r="P23" t="s">
        <v>2458</v>
      </c>
      <c r="W23" t="str">
        <f t="shared" si="1"/>
        <v>{"titulo": "Live - Bell Marques - Só as Antigas" , "canais": [{"nome":"Bell Marques", "_id": ObjectId("5ed981e2474ed51eb3dbb2a4")}], "subcategorias": [{"nome":"axé", "_id":ObjectId("5ed97cfc474ed51eb3dbb281")}], "categorias":[{"_id":ObjectId("5ed979f4474ed51eb3dbb26b"), "nome":"Música", "url":"music"}], "dataHora": new Date("2020-04-25T17:00-0300"),   "largeimage": "https://i.ytimg.com/vi/kg3NYBATqL0/mqdefault_live.jpg", "status": "offline", "videoId": "kg3NYBATqL0", "url": "https://www.youtube.com/watch?v=kg3NYBATqL0"},</v>
      </c>
    </row>
    <row r="24" spans="1:23" x14ac:dyDescent="0.25">
      <c r="A24" t="s">
        <v>1001</v>
      </c>
      <c r="B24" t="s">
        <v>259</v>
      </c>
      <c r="C24" t="s">
        <v>260</v>
      </c>
      <c r="D24" t="str">
        <f>VLOOKUP(B24,canais!$A:$N,14,FALSE)</f>
        <v>5ed981e2474ed51eb3dbb2cc</v>
      </c>
      <c r="E24" s="10">
        <v>43946</v>
      </c>
      <c r="F24" t="s">
        <v>26</v>
      </c>
      <c r="G24" t="str">
        <f>VLOOKUP(F24,subcategorias!$E:$F,2,FALSE)</f>
        <v>ObjectId("5ed97cfc474ed51eb3dbb276")</v>
      </c>
      <c r="H24" t="str">
        <f>VLOOKUP(G24,subcategorias!$F:$G,2,FALSE)</f>
        <v>ObjectId("5ed979f4474ed51eb3dbb26b")</v>
      </c>
      <c r="I24" t="str">
        <f>VLOOKUP(H24,categorias!$B:$D,2,FALSE)</f>
        <v>Música</v>
      </c>
      <c r="J24" t="str">
        <f>VLOOKUP(H24,categorias!$B:$D,3,FALSE)</f>
        <v>music</v>
      </c>
      <c r="K24" s="7">
        <v>0.70833333333333337</v>
      </c>
      <c r="L24" s="7" t="str">
        <f t="shared" si="0"/>
        <v>new Date("2020-04-25T17:00-0300")</v>
      </c>
      <c r="M24" t="s">
        <v>1000</v>
      </c>
      <c r="N24" t="s">
        <v>937</v>
      </c>
      <c r="O24" t="s">
        <v>1002</v>
      </c>
      <c r="P24" t="s">
        <v>2459</v>
      </c>
      <c r="W24" t="str">
        <f t="shared" si="1"/>
        <v>{"titulo": "MerleFest, presented by Window World, is happy to bring you MerleFest 2012!" , "canais": [{"nome":"MerleFest", "_id": ObjectId("5ed981e2474ed51eb3dbb2cc")}], "subcategorias": [{"nome":"pop", "_id":ObjectId("5ed97cfc474ed51eb3dbb276")}], "categorias":[{"_id":ObjectId("5ed979f4474ed51eb3dbb26b"), "nome":"Música", "url":"music"}], "dataHora": new Date("2020-04-25T17:00-0300"),   "largeimage": "https://i.ytimg.com/vi/fKfoPUero0s/mqdefault_live.jpg", "status": "offline", "videoId": "fKfoPUero0s", "url": "https://www.youtube.com/watch?v=fKfoPUero0s"},</v>
      </c>
    </row>
    <row r="25" spans="1:23" x14ac:dyDescent="0.25">
      <c r="A25" t="s">
        <v>1004</v>
      </c>
      <c r="B25" t="s">
        <v>148</v>
      </c>
      <c r="C25" t="s">
        <v>149</v>
      </c>
      <c r="D25" t="str">
        <f>VLOOKUP(B25,canais!$A:$N,14,FALSE)</f>
        <v>5ed981e2474ed51eb3dbb2a5</v>
      </c>
      <c r="E25" s="10">
        <v>43946</v>
      </c>
      <c r="F25" t="s">
        <v>21</v>
      </c>
      <c r="G25" t="str">
        <f>VLOOKUP(F25,subcategorias!$E:$F,2,FALSE)</f>
        <v>ObjectId("5ed97cfc474ed51eb3dbb271")</v>
      </c>
      <c r="H25" t="str">
        <f>VLOOKUP(G25,subcategorias!$F:$G,2,FALSE)</f>
        <v>ObjectId("5ed979f4474ed51eb3dbb26b")</v>
      </c>
      <c r="I25" t="str">
        <f>VLOOKUP(H25,categorias!$B:$D,2,FALSE)</f>
        <v>Música</v>
      </c>
      <c r="J25" t="str">
        <f>VLOOKUP(H25,categorias!$B:$D,3,FALSE)</f>
        <v>music</v>
      </c>
      <c r="K25" s="7">
        <v>0.75</v>
      </c>
      <c r="L25" s="7" t="str">
        <f t="shared" si="0"/>
        <v>new Date("2020-04-25T18:00-0300")</v>
      </c>
      <c r="M25" t="s">
        <v>1003</v>
      </c>
      <c r="N25" t="s">
        <v>937</v>
      </c>
      <c r="O25" t="s">
        <v>1005</v>
      </c>
      <c r="P25" t="s">
        <v>2460</v>
      </c>
      <c r="W25" t="str">
        <f t="shared" si="1"/>
        <v>{"titulo": "Live - Rio Negro e Solimões" , "canais": [{"nome":"Rio Negro e Solimões", "_id": ObjectId("5ed981e2474ed51eb3dbb2a5")}], "subcategorias": [{"nome":"sertanejo", "_id":ObjectId("5ed97cfc474ed51eb3dbb271")}], "categorias":[{"_id":ObjectId("5ed979f4474ed51eb3dbb26b"), "nome":"Música", "url":"music"}], "dataHora": new Date("2020-04-25T18:00-0300"),   "largeimage": "https://i.ytimg.com/vi/UAbiryWoeNk/mqdefault_live.jpg", "status": "offline", "videoId": "UAbiryWoeNk", "url": "https://www.youtube.com/watch?v=UAbiryWoeNk"},</v>
      </c>
    </row>
    <row r="26" spans="1:23" x14ac:dyDescent="0.25">
      <c r="A26" t="s">
        <v>1007</v>
      </c>
      <c r="B26" t="s">
        <v>253</v>
      </c>
      <c r="C26" t="s">
        <v>254</v>
      </c>
      <c r="D26" t="str">
        <f>VLOOKUP(B26,canais!$A:$N,14,FALSE)</f>
        <v>5ed981e2474ed51eb3dbb2c9</v>
      </c>
      <c r="E26" s="10">
        <v>43946</v>
      </c>
      <c r="F26" t="s">
        <v>31</v>
      </c>
      <c r="G26" t="str">
        <f>VLOOKUP(F26,subcategorias!$E:$F,2,FALSE)</f>
        <v>ObjectId("5ed97cfc474ed51eb3dbb27b")</v>
      </c>
      <c r="H26" t="str">
        <f>VLOOKUP(G26,subcategorias!$F:$G,2,FALSE)</f>
        <v>ObjectId("5ed979f4474ed51eb3dbb26b")</v>
      </c>
      <c r="I26" t="str">
        <f>VLOOKUP(H26,categorias!$B:$D,2,FALSE)</f>
        <v>Música</v>
      </c>
      <c r="J26" t="str">
        <f>VLOOKUP(H26,categorias!$B:$D,3,FALSE)</f>
        <v>music</v>
      </c>
      <c r="K26" s="7">
        <v>0.78125</v>
      </c>
      <c r="L26" s="7" t="str">
        <f t="shared" si="0"/>
        <v>new Date("2020-04-25T18:45-0300")</v>
      </c>
      <c r="M26" t="s">
        <v>1006</v>
      </c>
      <c r="N26" t="s">
        <v>937</v>
      </c>
      <c r="O26" t="s">
        <v>1008</v>
      </c>
      <c r="P26" t="s">
        <v>2461</v>
      </c>
      <c r="W26" t="str">
        <f t="shared" si="1"/>
        <v>{"titulo": "Heineken Home Sessions by Queremos!" , "canais": [{"nome":"Queremos! TV", "_id": ObjectId("5ed981e2474ed51eb3dbb2c9")}], "subcategorias": [{"nome":"reggae", "_id":ObjectId("5ed97cfc474ed51eb3dbb27b")}], "categorias":[{"_id":ObjectId("5ed979f4474ed51eb3dbb26b"), "nome":"Música", "url":"music"}], "dataHora": new Date("2020-04-25T18:45-0300"),   "largeimage": "https://i.ytimg.com/vi/AZXYlIk8kbk/mqdefault_live.jpg", "status": "offline", "videoId": "AZXYlIk8kbk", "url": "https://www.youtube.com/watch?v=AZXYlIk8kbk"},</v>
      </c>
    </row>
    <row r="27" spans="1:23" x14ac:dyDescent="0.25">
      <c r="A27" t="s">
        <v>1010</v>
      </c>
      <c r="B27" t="s">
        <v>82</v>
      </c>
      <c r="C27" t="s">
        <v>83</v>
      </c>
      <c r="D27" t="str">
        <f>VLOOKUP(B27,canais!$A:$N,14,FALSE)</f>
        <v>5ed981e2474ed51eb3dbb28f</v>
      </c>
      <c r="E27" s="10">
        <v>43946</v>
      </c>
      <c r="F27" t="s">
        <v>21</v>
      </c>
      <c r="G27" t="str">
        <f>VLOOKUP(F27,subcategorias!$E:$F,2,FALSE)</f>
        <v>ObjectId("5ed97cfc474ed51eb3dbb271")</v>
      </c>
      <c r="H27" t="str">
        <f>VLOOKUP(G27,subcategorias!$F:$G,2,FALSE)</f>
        <v>ObjectId("5ed979f4474ed51eb3dbb26b")</v>
      </c>
      <c r="I27" t="str">
        <f>VLOOKUP(H27,categorias!$B:$D,2,FALSE)</f>
        <v>Música</v>
      </c>
      <c r="J27" t="str">
        <f>VLOOKUP(H27,categorias!$B:$D,3,FALSE)</f>
        <v>music</v>
      </c>
      <c r="K27" s="7">
        <v>0.83333333333333337</v>
      </c>
      <c r="L27" s="7" t="str">
        <f t="shared" si="0"/>
        <v>new Date("2020-04-25T20:00-0300")</v>
      </c>
      <c r="M27" t="s">
        <v>1009</v>
      </c>
      <c r="N27" t="s">
        <v>937</v>
      </c>
      <c r="O27" t="s">
        <v>1011</v>
      </c>
      <c r="P27" t="s">
        <v>2462</v>
      </c>
      <c r="W27" t="str">
        <f t="shared" si="1"/>
        <v>{"titulo": "LIVE PÉ EM CASA" , "canais": [{"nome":"Gustavo Mioto", "_id": ObjectId("5ed981e2474ed51eb3dbb28f")}], "subcategorias": [{"nome":"sertanejo", "_id":ObjectId("5ed97cfc474ed51eb3dbb271")}], "categorias":[{"_id":ObjectId("5ed979f4474ed51eb3dbb26b"), "nome":"Música", "url":"music"}], "dataHora": new Date("2020-04-25T20:00-0300"),   "largeimage": "https://i.ytimg.com/vi/jtOOelczhMA/mqdefault_live.jpg", "status": "offline", "videoId": "jtOOelczhMA", "url": "https://www.youtube.com/watch?v=jtOOelczhMA"},</v>
      </c>
    </row>
    <row r="28" spans="1:23" x14ac:dyDescent="0.25">
      <c r="A28" t="s">
        <v>1013</v>
      </c>
      <c r="B28" t="s">
        <v>151</v>
      </c>
      <c r="C28" t="s">
        <v>152</v>
      </c>
      <c r="D28" t="str">
        <f>VLOOKUP(B28,canais!$A:$N,14,FALSE)</f>
        <v>5ed981e2474ed51eb3dbb2a6</v>
      </c>
      <c r="E28" s="10">
        <v>43946</v>
      </c>
      <c r="F28" t="s">
        <v>21</v>
      </c>
      <c r="G28" t="str">
        <f>VLOOKUP(F28,subcategorias!$E:$F,2,FALSE)</f>
        <v>ObjectId("5ed97cfc474ed51eb3dbb271")</v>
      </c>
      <c r="H28" t="str">
        <f>VLOOKUP(G28,subcategorias!$F:$G,2,FALSE)</f>
        <v>ObjectId("5ed979f4474ed51eb3dbb26b")</v>
      </c>
      <c r="I28" t="str">
        <f>VLOOKUP(H28,categorias!$B:$D,2,FALSE)</f>
        <v>Música</v>
      </c>
      <c r="J28" t="str">
        <f>VLOOKUP(H28,categorias!$B:$D,3,FALSE)</f>
        <v>music</v>
      </c>
      <c r="K28" s="7">
        <v>0.91666666666666663</v>
      </c>
      <c r="L28" s="7" t="str">
        <f t="shared" si="0"/>
        <v>new Date("2020-04-25T22:00-0300")</v>
      </c>
      <c r="M28" t="s">
        <v>1012</v>
      </c>
      <c r="N28" t="s">
        <v>937</v>
      </c>
      <c r="P28" t="s">
        <v>2463</v>
      </c>
      <c r="W28" t="str">
        <f t="shared" si="1"/>
        <v>{"titulo": "Live - Gian e Giovani" , "canais": [{"nome":"Gian e Giovani", "_id": ObjectId("5ed981e2474ed51eb3dbb2a6")}], "subcategorias": [{"nome":"sertanejo", "_id":ObjectId("5ed97cfc474ed51eb3dbb271")}], "categorias":[{"_id":ObjectId("5ed979f4474ed51eb3dbb26b"), "nome":"Música", "url":"music"}], "dataHora": new Date("2020-04-25T22:00-0300"),   "largeimage": "https://yt3.ggpht.com/a/AATXAJykFdQy_l3r1PKyGWpJ4OSaJ4OlXuMYsW3EZA=s100-c-k-c0xffffffff-no-rj-mo", "status": "offline", "videoId": "", "url": "https://www.youtube.com/channel/UCL_4PX1WmsISTkrHHA0j6qA"},</v>
      </c>
    </row>
    <row r="29" spans="1:23" x14ac:dyDescent="0.25">
      <c r="A29" t="s">
        <v>1015</v>
      </c>
      <c r="B29" t="s">
        <v>265</v>
      </c>
      <c r="C29" t="s">
        <v>266</v>
      </c>
      <c r="D29" t="str">
        <f>VLOOKUP(B29,canais!$A:$N,14,FALSE)</f>
        <v>5ed981e2474ed51eb3dbb2cf</v>
      </c>
      <c r="E29" s="10">
        <v>43946</v>
      </c>
      <c r="F29" t="s">
        <v>37</v>
      </c>
      <c r="G29" t="str">
        <f>VLOOKUP(F29,subcategorias!$E:$F,2,FALSE)</f>
        <v>ObjectId("5ed97cfc474ed51eb3dbb281")</v>
      </c>
      <c r="H29" t="str">
        <f>VLOOKUP(G29,subcategorias!$F:$G,2,FALSE)</f>
        <v>ObjectId("5ed979f4474ed51eb3dbb26b")</v>
      </c>
      <c r="I29" t="str">
        <f>VLOOKUP(H29,categorias!$B:$D,2,FALSE)</f>
        <v>Música</v>
      </c>
      <c r="J29" t="str">
        <f>VLOOKUP(H29,categorias!$B:$D,3,FALSE)</f>
        <v>music</v>
      </c>
      <c r="K29" s="7">
        <v>0.9375</v>
      </c>
      <c r="L29" s="7" t="str">
        <f t="shared" si="0"/>
        <v>new Date("2020-04-25T22:30-0300")</v>
      </c>
      <c r="M29" t="s">
        <v>1014</v>
      </c>
      <c r="N29" t="s">
        <v>937</v>
      </c>
      <c r="P29" t="s">
        <v>2464</v>
      </c>
      <c r="W29" t="str">
        <f t="shared" si="1"/>
        <v>{"titulo": "Live #IveteEmCasa" , "canais": [{"nome":"Ivete Sangalo", "_id": ObjectId("5ed981e2474ed51eb3dbb2cf")}], "subcategorias": [{"nome":"axé", "_id":ObjectId("5ed97cfc474ed51eb3dbb281")}], "categorias":[{"_id":ObjectId("5ed979f4474ed51eb3dbb26b"), "nome":"Música", "url":"music"}], "dataHora": new Date("2020-04-25T22:30-0300"),   "largeimage": "https://i.ytimg.com/vi/V57wAXkLWJ4/mqdefault_live.jpg", "status": "offline", "videoId": "", "url": "https://www.youtube.com/channel/UC4FK6Ki675LB-rkbD8O7ayg"},</v>
      </c>
    </row>
    <row r="30" spans="1:23" x14ac:dyDescent="0.25">
      <c r="A30" t="s">
        <v>1017</v>
      </c>
      <c r="B30" t="s">
        <v>154</v>
      </c>
      <c r="C30" t="s">
        <v>155</v>
      </c>
      <c r="D30" t="str">
        <f>VLOOKUP(B30,canais!$A:$N,14,FALSE)</f>
        <v>5ed981e2474ed51eb3dbb2a7</v>
      </c>
      <c r="E30" s="10">
        <v>43947</v>
      </c>
      <c r="F30" t="s">
        <v>25</v>
      </c>
      <c r="G30" t="str">
        <f>VLOOKUP(F30,subcategorias!$E:$F,2,FALSE)</f>
        <v>ObjectId("5ed97cfc474ed51eb3dbb275")</v>
      </c>
      <c r="H30" t="str">
        <f>VLOOKUP(G30,subcategorias!$F:$G,2,FALSE)</f>
        <v>ObjectId("5ed979f4474ed51eb3dbb26b")</v>
      </c>
      <c r="I30" t="str">
        <f>VLOOKUP(H30,categorias!$B:$D,2,FALSE)</f>
        <v>Música</v>
      </c>
      <c r="J30" t="str">
        <f>VLOOKUP(H30,categorias!$B:$D,3,FALSE)</f>
        <v>music</v>
      </c>
      <c r="K30" s="7">
        <v>2.0833333333333332E-2</v>
      </c>
      <c r="L30" s="7" t="str">
        <f t="shared" si="0"/>
        <v>new Date("2020-04-26T00:30-0300")</v>
      </c>
      <c r="M30" t="s">
        <v>1016</v>
      </c>
      <c r="N30" t="s">
        <v>937</v>
      </c>
      <c r="P30" t="s">
        <v>2465</v>
      </c>
      <c r="W30" t="str">
        <f t="shared" si="1"/>
        <v>{"titulo": "Live - Pedro Sampaio" , "canais": [{"nome":"Pedro Sampaio", "_id": ObjectId("5ed981e2474ed51eb3dbb2a7")}], "subcategorias": [{"nome":"eletrônica", "_id":ObjectId("5ed97cfc474ed51eb3dbb275")}], "categorias":[{"_id":ObjectId("5ed979f4474ed51eb3dbb26b"), "nome":"Música", "url":"music"}], "dataHora": new Date("2020-04-26T00:30-0300"),   "largeimage": "https://yt3.ggpht.com/a/AATXAJzykXdJ2gWo1DIDG8PwWLxkJ5__xnQ8jAQ8dw=s100-c-k-c0xffffffff-no-rj-mo", "status": "offline", "videoId": "", "url": "https://www.youtube.com/channel/UCMbytiCiUSKLHhikpOIsbxQ"},</v>
      </c>
    </row>
    <row r="31" spans="1:23" x14ac:dyDescent="0.25">
      <c r="A31" t="s">
        <v>1018</v>
      </c>
      <c r="B31" t="s">
        <v>157</v>
      </c>
      <c r="C31" t="s">
        <v>158</v>
      </c>
      <c r="D31" t="str">
        <f>VLOOKUP(B31,canais!$A:$N,14,FALSE)</f>
        <v>5ed981e2474ed51eb3dbb2a8</v>
      </c>
      <c r="E31" s="10">
        <v>43947</v>
      </c>
      <c r="F31" t="s">
        <v>30</v>
      </c>
      <c r="G31" t="str">
        <f>VLOOKUP(F31,subcategorias!$E:$F,2,FALSE)</f>
        <v>ObjectId("5ed97cfc474ed51eb3dbb27a")</v>
      </c>
      <c r="H31" t="str">
        <f>VLOOKUP(G31,subcategorias!$F:$G,2,FALSE)</f>
        <v>ObjectId("5ed979f4474ed51eb3dbb26b")</v>
      </c>
      <c r="I31" t="str">
        <f>VLOOKUP(H31,categorias!$B:$D,2,FALSE)</f>
        <v>Música</v>
      </c>
      <c r="J31" t="str">
        <f>VLOOKUP(H31,categorias!$B:$D,3,FALSE)</f>
        <v>music</v>
      </c>
      <c r="K31" s="7">
        <v>0.5</v>
      </c>
      <c r="L31" s="7" t="str">
        <f t="shared" si="0"/>
        <v>new Date("2020-04-26T12:00-0300")</v>
      </c>
      <c r="M31" t="s">
        <v>2466</v>
      </c>
      <c r="N31" t="s">
        <v>937</v>
      </c>
      <c r="O31" t="s">
        <v>1019</v>
      </c>
      <c r="P31" t="s">
        <v>2467</v>
      </c>
      <c r="W31" t="str">
        <f t="shared" si="1"/>
        <v>{"titulo": "Diogo Nogueira - Live de Aniversário"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Date("2020-04-26T12:00-0300"),   "largeimage": "https://i.ytimg.com/vi/T46C45gYk7Q/mqdefault.jpg", "status": "offline", "videoId": "T46C45gYk7Q", "url": "https://www.youtube.com/watch?v=T46C45gYk7Q"},</v>
      </c>
    </row>
    <row r="32" spans="1:23" x14ac:dyDescent="0.25">
      <c r="A32" t="s">
        <v>1021</v>
      </c>
      <c r="B32" t="s">
        <v>160</v>
      </c>
      <c r="C32" t="s">
        <v>161</v>
      </c>
      <c r="D32" t="str">
        <f>VLOOKUP(B32,canais!$A:$N,14,FALSE)</f>
        <v>5ed981e2474ed51eb3dbb2a9</v>
      </c>
      <c r="E32" s="10">
        <v>43947</v>
      </c>
      <c r="F32" t="s">
        <v>30</v>
      </c>
      <c r="G32" t="str">
        <f>VLOOKUP(F32,subcategorias!$E:$F,2,FALSE)</f>
        <v>ObjectId("5ed97cfc474ed51eb3dbb27a")</v>
      </c>
      <c r="H32" t="str">
        <f>VLOOKUP(G32,subcategorias!$F:$G,2,FALSE)</f>
        <v>ObjectId("5ed979f4474ed51eb3dbb26b")</v>
      </c>
      <c r="I32" t="str">
        <f>VLOOKUP(H32,categorias!$B:$D,2,FALSE)</f>
        <v>Música</v>
      </c>
      <c r="J32" t="str">
        <f>VLOOKUP(H32,categorias!$B:$D,3,FALSE)</f>
        <v>music</v>
      </c>
      <c r="K32" s="7">
        <v>0.66666666666666663</v>
      </c>
      <c r="L32" s="7" t="str">
        <f t="shared" si="0"/>
        <v>new Date("2020-04-26T16:00-0300")</v>
      </c>
      <c r="M32" t="s">
        <v>1020</v>
      </c>
      <c r="N32" t="s">
        <v>937</v>
      </c>
      <c r="P32" t="s">
        <v>2468</v>
      </c>
      <c r="W32" t="str">
        <f t="shared" si="1"/>
        <v>{"titulo": "Live - Mumuzinho" , "canais": [{"nome":"Mumuzinho", "_id": ObjectId("5ed981e2474ed51eb3dbb2a9")}], "subcategorias": [{"nome":"samba", "_id":ObjectId("5ed97cfc474ed51eb3dbb27a")}], "categorias":[{"_id":ObjectId("5ed979f4474ed51eb3dbb26b"), "nome":"Música", "url":"music"}], "dataHora": new Date("2020-04-26T16:00-0300"),   "largeimage": "https://yt3.ggpht.com/a/AATXAJx2IaQSKdd_hHSbigIQoQ4v0bG9YzgS9iwhWA=s100-c-k-c0xffffffff-no-rj-mo", "status": "offline", "videoId": "", "url": "https://www.youtube.com/channel/UCVzMAZTHKcNcK9kV-wxOfIw"},</v>
      </c>
    </row>
    <row r="33" spans="1:23" x14ac:dyDescent="0.25">
      <c r="A33" t="s">
        <v>992</v>
      </c>
      <c r="B33" t="s">
        <v>257</v>
      </c>
      <c r="C33" t="s">
        <v>258</v>
      </c>
      <c r="D33" t="str">
        <f>VLOOKUP(B33,canais!$A:$N,14,FALSE)</f>
        <v>5ed981e2474ed51eb3dbb2cb</v>
      </c>
      <c r="E33" s="10">
        <v>43947</v>
      </c>
      <c r="F33" t="s">
        <v>26</v>
      </c>
      <c r="G33" t="str">
        <f>VLOOKUP(F33,subcategorias!$E:$F,2,FALSE)</f>
        <v>ObjectId("5ed97cfc474ed51eb3dbb276")</v>
      </c>
      <c r="H33" t="str">
        <f>VLOOKUP(G33,subcategorias!$F:$G,2,FALSE)</f>
        <v>ObjectId("5ed979f4474ed51eb3dbb26b")</v>
      </c>
      <c r="I33" t="str">
        <f>VLOOKUP(H33,categorias!$B:$D,2,FALSE)</f>
        <v>Música</v>
      </c>
      <c r="J33" t="str">
        <f>VLOOKUP(H33,categorias!$B:$D,3,FALSE)</f>
        <v>music</v>
      </c>
      <c r="K33" s="7">
        <v>0.66666666666666663</v>
      </c>
      <c r="L33" s="7" t="str">
        <f t="shared" si="0"/>
        <v>new Date("2020-04-26T16:00-0300")</v>
      </c>
      <c r="M33" t="s">
        <v>991</v>
      </c>
      <c r="N33" t="s">
        <v>937</v>
      </c>
      <c r="O33" t="s">
        <v>993</v>
      </c>
      <c r="P33" t="s">
        <v>2456</v>
      </c>
      <c r="W33" t="str">
        <f t="shared" si="1"/>
        <v>{"titulo": "PlayOn Fest LIVESTREAM begins Friday 4/24 @ 12PM EST" , "canais": [{"nome":"Songkick", "_id": ObjectId("5ed981e2474ed51eb3dbb2cb")}], "subcategorias": [{"nome":"pop", "_id":ObjectId("5ed97cfc474ed51eb3dbb276")}], "categorias":[{"_id":ObjectId("5ed979f4474ed51eb3dbb26b"), "nome":"Música", "url":"music"}], "dataHora": new Date("2020-04-26T16:00-0300"),   "largeimage": "https://i.ytimg.com/vi/e3Q6vBIvuuU/mqdefault_live.jpg", "status": "offline", "videoId": "e3Q6vBIvuuU", "url": "https://www.youtube.com/watch?v=e3Q6vBIvuuU"},</v>
      </c>
    </row>
    <row r="34" spans="1:23" x14ac:dyDescent="0.25">
      <c r="A34" t="s">
        <v>1022</v>
      </c>
      <c r="B34" t="s">
        <v>247</v>
      </c>
      <c r="C34" t="s">
        <v>248</v>
      </c>
      <c r="D34" t="str">
        <f>VLOOKUP(B34,canais!$A:$N,14,FALSE)</f>
        <v>5ed981e2474ed51eb3dbb2c6</v>
      </c>
      <c r="E34" s="10">
        <v>43947</v>
      </c>
      <c r="F34" t="s">
        <v>29</v>
      </c>
      <c r="G34" t="str">
        <f>VLOOKUP(F34,subcategorias!$E:$F,2,FALSE)</f>
        <v>ObjectId("5ed97cfc474ed51eb3dbb279")</v>
      </c>
      <c r="H34" t="str">
        <f>VLOOKUP(G34,subcategorias!$F:$G,2,FALSE)</f>
        <v>ObjectId("5ed979f4474ed51eb3dbb26b")</v>
      </c>
      <c r="I34" t="str">
        <f>VLOOKUP(H34,categorias!$B:$D,2,FALSE)</f>
        <v>Música</v>
      </c>
      <c r="J34" t="str">
        <f>VLOOKUP(H34,categorias!$B:$D,3,FALSE)</f>
        <v>music</v>
      </c>
      <c r="K34" s="7">
        <v>0.70833333333333337</v>
      </c>
      <c r="L34" s="7" t="str">
        <f t="shared" si="0"/>
        <v>new Date("2020-04-26T17:00-0300")</v>
      </c>
      <c r="M34" t="s">
        <v>2469</v>
      </c>
      <c r="N34" t="s">
        <v>937</v>
      </c>
      <c r="O34" t="s">
        <v>1023</v>
      </c>
      <c r="P34" t="s">
        <v>2470</v>
      </c>
      <c r="W34" t="str">
        <f t="shared" si="1"/>
        <v>{"titulo": "O SHOW TEM QUE CONTINUAR" , "canais": [{"nome":"K2L", "_id": ObjectId("5ed981e2474ed51eb3dbb2c6")}], "subcategorias": [{"nome":"funk", "_id":ObjectId("5ed97cfc474ed51eb3dbb279")}], "categorias":[{"_id":ObjectId("5ed979f4474ed51eb3dbb26b"), "nome":"Música", "url":"music"}], "dataHora": new Date("2020-04-26T17:00-0300"),   "largeimage": "https://i.ytimg.com/vi/f_LbeSpcaWA/mqdefault.jpg", "status": "offline", "videoId": "f_LbeSpcaWA", "url": "https://www.youtube.com/watch?v=f_LbeSpcaWA"},</v>
      </c>
    </row>
    <row r="35" spans="1:23" x14ac:dyDescent="0.25">
      <c r="A35" t="s">
        <v>1001</v>
      </c>
      <c r="B35" t="s">
        <v>259</v>
      </c>
      <c r="C35" t="s">
        <v>260</v>
      </c>
      <c r="D35" t="str">
        <f>VLOOKUP(B35,canais!$A:$N,14,FALSE)</f>
        <v>5ed981e2474ed51eb3dbb2cc</v>
      </c>
      <c r="E35" s="10">
        <v>43947</v>
      </c>
      <c r="F35" t="s">
        <v>26</v>
      </c>
      <c r="G35" t="str">
        <f>VLOOKUP(F35,subcategorias!$E:$F,2,FALSE)</f>
        <v>ObjectId("5ed97cfc474ed51eb3dbb276")</v>
      </c>
      <c r="H35" t="str">
        <f>VLOOKUP(G35,subcategorias!$F:$G,2,FALSE)</f>
        <v>ObjectId("5ed979f4474ed51eb3dbb26b")</v>
      </c>
      <c r="I35" t="str">
        <f>VLOOKUP(H35,categorias!$B:$D,2,FALSE)</f>
        <v>Música</v>
      </c>
      <c r="J35" t="str">
        <f>VLOOKUP(H35,categorias!$B:$D,3,FALSE)</f>
        <v>music</v>
      </c>
      <c r="K35" s="7">
        <v>0.70833333333333337</v>
      </c>
      <c r="L35" s="7" t="str">
        <f t="shared" si="0"/>
        <v>new Date("2020-04-26T17:00-0300")</v>
      </c>
      <c r="M35" t="s">
        <v>1000</v>
      </c>
      <c r="N35" t="s">
        <v>937</v>
      </c>
      <c r="O35" t="s">
        <v>1002</v>
      </c>
      <c r="P35" t="s">
        <v>2459</v>
      </c>
      <c r="W35" t="str">
        <f t="shared" si="1"/>
        <v>{"titulo": "MerleFest, presented by Window World, is happy to bring you MerleFest 2012!" , "canais": [{"nome":"MerleFest", "_id": ObjectId("5ed981e2474ed51eb3dbb2cc")}], "subcategorias": [{"nome":"pop", "_id":ObjectId("5ed97cfc474ed51eb3dbb276")}], "categorias":[{"_id":ObjectId("5ed979f4474ed51eb3dbb26b"), "nome":"Música", "url":"music"}], "dataHora": new Date("2020-04-26T17:00-0300"),   "largeimage": "https://i.ytimg.com/vi/fKfoPUero0s/mqdefault_live.jpg", "status": "offline", "videoId": "fKfoPUero0s", "url": "https://www.youtube.com/watch?v=fKfoPUero0s"},</v>
      </c>
    </row>
    <row r="36" spans="1:23" x14ac:dyDescent="0.25">
      <c r="A36" t="s">
        <v>1025</v>
      </c>
      <c r="B36" t="s">
        <v>85</v>
      </c>
      <c r="C36" t="s">
        <v>86</v>
      </c>
      <c r="D36" t="str">
        <f>VLOOKUP(B36,canais!$A:$N,14,FALSE)</f>
        <v>5ed981e2474ed51eb3dbb290</v>
      </c>
      <c r="E36" s="10">
        <v>43947</v>
      </c>
      <c r="F36" t="s">
        <v>21</v>
      </c>
      <c r="G36" t="str">
        <f>VLOOKUP(F36,subcategorias!$E:$F,2,FALSE)</f>
        <v>ObjectId("5ed97cfc474ed51eb3dbb271")</v>
      </c>
      <c r="H36" t="str">
        <f>VLOOKUP(G36,subcategorias!$F:$G,2,FALSE)</f>
        <v>ObjectId("5ed979f4474ed51eb3dbb26b")</v>
      </c>
      <c r="I36" t="str">
        <f>VLOOKUP(H36,categorias!$B:$D,2,FALSE)</f>
        <v>Música</v>
      </c>
      <c r="J36" t="str">
        <f>VLOOKUP(H36,categorias!$B:$D,3,FALSE)</f>
        <v>music</v>
      </c>
      <c r="K36" s="7">
        <v>0.75</v>
      </c>
      <c r="L36" s="7" t="str">
        <f t="shared" si="0"/>
        <v>new Date("2020-04-26T18:00-0300")</v>
      </c>
      <c r="M36" t="s">
        <v>1024</v>
      </c>
      <c r="N36" t="s">
        <v>937</v>
      </c>
      <c r="O36" t="s">
        <v>1026</v>
      </c>
      <c r="P36" t="s">
        <v>2471</v>
      </c>
      <c r="W36" t="str">
        <f t="shared" si="1"/>
        <v>{"titulo": "Live LUAN - HISTÓRIA - #FiqueEmCasa e Cante #Comigo" , "canais": [{"nome":"Luan Santana", "_id": ObjectId("5ed981e2474ed51eb3dbb290")}], "subcategorias": [{"nome":"sertanejo", "_id":ObjectId("5ed97cfc474ed51eb3dbb271")}], "categorias":[{"_id":ObjectId("5ed979f4474ed51eb3dbb26b"), "nome":"Música", "url":"music"}], "dataHora": new Date("2020-04-26T18:00-0300"),   "largeimage": "https://i.ytimg.com/vi/TbDKNKZk87I/mqdefault.jpg", "status": "offline", "videoId": "TbDKNKZk87I", "url": "https://www.youtube.com/watch?v=TbDKNKZk87I"},</v>
      </c>
    </row>
    <row r="37" spans="1:23" x14ac:dyDescent="0.25">
      <c r="A37" t="s">
        <v>1027</v>
      </c>
      <c r="B37" t="s">
        <v>163</v>
      </c>
      <c r="C37" t="s">
        <v>164</v>
      </c>
      <c r="D37" t="str">
        <f>VLOOKUP(B37,canais!$A:$N,14,FALSE)</f>
        <v>5ed981e2474ed51eb3dbb2aa</v>
      </c>
      <c r="E37" s="10">
        <v>43947</v>
      </c>
      <c r="F37" t="s">
        <v>21</v>
      </c>
      <c r="G37" t="str">
        <f>VLOOKUP(F37,subcategorias!$E:$F,2,FALSE)</f>
        <v>ObjectId("5ed97cfc474ed51eb3dbb271")</v>
      </c>
      <c r="H37" t="str">
        <f>VLOOKUP(G37,subcategorias!$F:$G,2,FALSE)</f>
        <v>ObjectId("5ed979f4474ed51eb3dbb26b")</v>
      </c>
      <c r="I37" t="str">
        <f>VLOOKUP(H37,categorias!$B:$D,2,FALSE)</f>
        <v>Música</v>
      </c>
      <c r="J37" t="str">
        <f>VLOOKUP(H37,categorias!$B:$D,3,FALSE)</f>
        <v>music</v>
      </c>
      <c r="K37" s="7">
        <v>0.79166666666666663</v>
      </c>
      <c r="L37" s="7" t="str">
        <f t="shared" si="0"/>
        <v>new Date("2020-04-26T19:00-0300")</v>
      </c>
      <c r="M37" t="s">
        <v>2472</v>
      </c>
      <c r="N37" t="s">
        <v>937</v>
      </c>
      <c r="O37" t="s">
        <v>1028</v>
      </c>
      <c r="P37" t="s">
        <v>2473</v>
      </c>
      <c r="W37" t="str">
        <f t="shared" si="1"/>
        <v>{"titulo": "Live Léo - #FiqueEmCasa e Cante #Comigo" , "canais": [{"nome":"Léo Chaves", "_id": ObjectId("5ed981e2474ed51eb3dbb2aa")}], "subcategorias": [{"nome":"sertanejo", "_id":ObjectId("5ed97cfc474ed51eb3dbb271")}], "categorias":[{"_id":ObjectId("5ed979f4474ed51eb3dbb26b"), "nome":"Música", "url":"music"}], "dataHora": new Date("2020-04-26T19:00-0300"),   "largeimage": "https://i.ytimg.com/vi/v0dn2oru6rM/mqdefault.jpg", "status": "offline", "videoId": "v0dn2oru6rM", "url": "https://www.youtube.com/watch?v=v0dn2oru6rM"},</v>
      </c>
    </row>
    <row r="38" spans="1:23" x14ac:dyDescent="0.25">
      <c r="A38" t="s">
        <v>1030</v>
      </c>
      <c r="B38" t="s">
        <v>253</v>
      </c>
      <c r="C38" t="s">
        <v>254</v>
      </c>
      <c r="D38" t="str">
        <f>VLOOKUP(B38,canais!$A:$N,14,FALSE)</f>
        <v>5ed981e2474ed51eb3dbb2c9</v>
      </c>
      <c r="E38" s="10">
        <v>43948</v>
      </c>
      <c r="F38" t="s">
        <v>26</v>
      </c>
      <c r="G38" t="str">
        <f>VLOOKUP(F38,subcategorias!$E:$F,2,FALSE)</f>
        <v>ObjectId("5ed97cfc474ed51eb3dbb276")</v>
      </c>
      <c r="H38" t="str">
        <f>VLOOKUP(G38,subcategorias!$F:$G,2,FALSE)</f>
        <v>ObjectId("5ed979f4474ed51eb3dbb26b")</v>
      </c>
      <c r="I38" t="str">
        <f>VLOOKUP(H38,categorias!$B:$D,2,FALSE)</f>
        <v>Música</v>
      </c>
      <c r="J38" t="str">
        <f>VLOOKUP(H38,categorias!$B:$D,3,FALSE)</f>
        <v>music</v>
      </c>
      <c r="K38" s="7">
        <v>0</v>
      </c>
      <c r="L38" s="7" t="str">
        <f t="shared" si="0"/>
        <v>new Date("2020-04-27T00:00-0300")</v>
      </c>
      <c r="M38" t="s">
        <v>1029</v>
      </c>
      <c r="N38" t="s">
        <v>937</v>
      </c>
      <c r="O38" t="s">
        <v>1031</v>
      </c>
      <c r="P38" t="s">
        <v>2474</v>
      </c>
      <c r="W38" t="str">
        <f t="shared" si="1"/>
        <v>{"titulo": "Take Me to the World: A Sondheim 90th Birthday Celebration" , "canais": [{"nome":"Queremos! TV", "_id": ObjectId("5ed981e2474ed51eb3dbb2c9")}], "subcategorias": [{"nome":"pop", "_id":ObjectId("5ed97cfc474ed51eb3dbb276")}], "categorias":[{"_id":ObjectId("5ed979f4474ed51eb3dbb26b"), "nome":"Música", "url":"music"}], "dataHora": new Date("2020-04-27T00:00-0300"),   "largeimage": "https://i.ytimg.com/vi/fo_HpQUG37A/mqdefault_live.jpg", "status": "offline", "videoId": "fo_HpQUG37A", "url": "https://www.youtube.com/watch?v=fo_HpQUG37A"},</v>
      </c>
    </row>
    <row r="39" spans="1:23" x14ac:dyDescent="0.25">
      <c r="A39" t="s">
        <v>1032</v>
      </c>
      <c r="B39" t="s">
        <v>268</v>
      </c>
      <c r="C39" t="s">
        <v>269</v>
      </c>
      <c r="D39" t="str">
        <f>VLOOKUP(B39,canais!$A:$N,14,FALSE)</f>
        <v>5ed981e2474ed51eb3dbb2d0</v>
      </c>
      <c r="E39" s="10">
        <v>43948</v>
      </c>
      <c r="F39" t="s">
        <v>28</v>
      </c>
      <c r="G39" t="str">
        <f>VLOOKUP(F39,subcategorias!$E:$F,2,FALSE)</f>
        <v>ObjectId("5ed97cfc474ed51eb3dbb278")</v>
      </c>
      <c r="H39" t="str">
        <f>VLOOKUP(G39,subcategorias!$F:$G,2,FALSE)</f>
        <v>ObjectId("5ed979f4474ed51eb3dbb26b")</v>
      </c>
      <c r="I39" t="str">
        <f>VLOOKUP(H39,categorias!$B:$D,2,FALSE)</f>
        <v>Música</v>
      </c>
      <c r="J39" t="str">
        <f>VLOOKUP(H39,categorias!$B:$D,3,FALSE)</f>
        <v>music</v>
      </c>
      <c r="K39" s="7">
        <v>0.79166666666666663</v>
      </c>
      <c r="L39" s="7" t="str">
        <f t="shared" si="0"/>
        <v>new Date("2020-04-27T19:00-0300")</v>
      </c>
      <c r="M39" t="s">
        <v>2475</v>
      </c>
      <c r="N39" t="s">
        <v>937</v>
      </c>
      <c r="O39" t="s">
        <v>1033</v>
      </c>
      <c r="P39" t="s">
        <v>2476</v>
      </c>
      <c r="W39" t="str">
        <f t="shared" si="1"/>
        <v>{"titulo": "Thiago Martins na #LivedoTG #FiqueEmCasa e Cante #Comigo" , "canais": [{"nome":"Thiago Martins", "_id": ObjectId("5ed981e2474ed51eb3dbb2d0")}], "subcategorias": [{"nome":"pagode", "_id":ObjectId("5ed97cfc474ed51eb3dbb278")}], "categorias":[{"_id":ObjectId("5ed979f4474ed51eb3dbb26b"), "nome":"Música", "url":"music"}], "dataHora": new Date("2020-04-27T19:00-0300"),   "largeimage": "https://i.ytimg.com/vi/yJFme_74VCc/mqdefault.jpg", "status": "offline", "videoId": "yJFme_74VCc", "url": "https://www.youtube.com/watch?v=yJFme_74VCc"},</v>
      </c>
    </row>
    <row r="40" spans="1:23" x14ac:dyDescent="0.25">
      <c r="A40" t="s">
        <v>1034</v>
      </c>
      <c r="B40" t="s">
        <v>166</v>
      </c>
      <c r="C40" t="s">
        <v>167</v>
      </c>
      <c r="D40" t="str">
        <f>VLOOKUP(B40,canais!$A:$N,14,FALSE)</f>
        <v>5ed981e2474ed51eb3dbb2ab</v>
      </c>
      <c r="E40" s="10">
        <v>43949</v>
      </c>
      <c r="F40" t="s">
        <v>21</v>
      </c>
      <c r="G40" t="str">
        <f>VLOOKUP(F40,subcategorias!$E:$F,2,FALSE)</f>
        <v>ObjectId("5ed97cfc474ed51eb3dbb271")</v>
      </c>
      <c r="H40" t="str">
        <f>VLOOKUP(G40,subcategorias!$F:$G,2,FALSE)</f>
        <v>ObjectId("5ed979f4474ed51eb3dbb26b")</v>
      </c>
      <c r="I40" t="str">
        <f>VLOOKUP(H40,categorias!$B:$D,2,FALSE)</f>
        <v>Música</v>
      </c>
      <c r="J40" t="str">
        <f>VLOOKUP(H40,categorias!$B:$D,3,FALSE)</f>
        <v>music</v>
      </c>
      <c r="K40" s="7">
        <v>0.83333333333333337</v>
      </c>
      <c r="L40" s="7" t="str">
        <f t="shared" si="0"/>
        <v>new Date("2020-04-28T20:00-0300")</v>
      </c>
      <c r="M40" t="s">
        <v>2477</v>
      </c>
      <c r="N40" t="s">
        <v>937</v>
      </c>
      <c r="O40" t="s">
        <v>1035</v>
      </c>
      <c r="P40" t="s">
        <v>2478</v>
      </c>
      <c r="W40" t="str">
        <f t="shared" si="1"/>
        <v>{"titulo": "Israel Novaes - Das Antigas (Live) - Especial Bday #CircuitoBrahmalive" , "canais": [{"nome":"Israel Novaes", "_id": ObjectId("5ed981e2474ed51eb3dbb2ab")}], "subcategorias": [{"nome":"sertanejo", "_id":ObjectId("5ed97cfc474ed51eb3dbb271")}], "categorias":[{"_id":ObjectId("5ed979f4474ed51eb3dbb26b"), "nome":"Música", "url":"music"}], "dataHora": new Date("2020-04-28T20:00-0300"),   "largeimage": "https://i.ytimg.com/vi/f8VwtOYTcwk/mqdefault.jpg", "status": "offline", "videoId": "f8VwtOYTcwk", "url": "https://www.youtube.com/watch?v=f8VwtOYTcwk"},</v>
      </c>
    </row>
    <row r="41" spans="1:23" x14ac:dyDescent="0.25">
      <c r="A41" t="s">
        <v>1036</v>
      </c>
      <c r="B41" t="s">
        <v>169</v>
      </c>
      <c r="C41" t="s">
        <v>170</v>
      </c>
      <c r="D41" t="str">
        <f>VLOOKUP(B41,canais!$A:$N,14,FALSE)</f>
        <v>5ed981e2474ed51eb3dbb2ac</v>
      </c>
      <c r="E41" s="10">
        <v>43949</v>
      </c>
      <c r="F41" t="s">
        <v>28</v>
      </c>
      <c r="G41" t="str">
        <f>VLOOKUP(F41,subcategorias!$E:$F,2,FALSE)</f>
        <v>ObjectId("5ed97cfc474ed51eb3dbb278")</v>
      </c>
      <c r="H41" t="str">
        <f>VLOOKUP(G41,subcategorias!$F:$G,2,FALSE)</f>
        <v>ObjectId("5ed979f4474ed51eb3dbb26b")</v>
      </c>
      <c r="I41" t="str">
        <f>VLOOKUP(H41,categorias!$B:$D,2,FALSE)</f>
        <v>Música</v>
      </c>
      <c r="J41" t="str">
        <f>VLOOKUP(H41,categorias!$B:$D,3,FALSE)</f>
        <v>music</v>
      </c>
      <c r="K41" s="7">
        <v>0.83333333333333337</v>
      </c>
      <c r="L41" s="7" t="str">
        <f t="shared" si="0"/>
        <v>new Date("2020-04-28T20:00-0300")</v>
      </c>
      <c r="M41" t="s">
        <v>2479</v>
      </c>
      <c r="N41" t="s">
        <v>937</v>
      </c>
      <c r="O41" t="s">
        <v>1037</v>
      </c>
      <c r="P41" t="s">
        <v>2480</v>
      </c>
      <c r="W41" t="str">
        <f t="shared" si="1"/>
        <v>{"titulo": "Live Em Casa - Jeito Moleque" , "canais": [{"nome":"Jeito Moleque", "_id": ObjectId("5ed981e2474ed51eb3dbb2ac")}], "subcategorias": [{"nome":"pagode", "_id":ObjectId("5ed97cfc474ed51eb3dbb278")}], "categorias":[{"_id":ObjectId("5ed979f4474ed51eb3dbb26b"), "nome":"Música", "url":"music"}], "dataHora": new Date("2020-04-28T20:00-0300"),   "largeimage": "https://i.ytimg.com/vi/4_q7J9LBxRQ/mqdefault.jpg", "status": "offline", "videoId": "4_q7J9LBxRQ", "url": "https://www.youtube.com/watch?v=4_q7J9LBxRQ"},</v>
      </c>
    </row>
    <row r="42" spans="1:23" x14ac:dyDescent="0.25">
      <c r="A42" t="s">
        <v>1039</v>
      </c>
      <c r="B42" t="s">
        <v>309</v>
      </c>
      <c r="C42" t="s">
        <v>310</v>
      </c>
      <c r="D42" t="str">
        <f>VLOOKUP(B42,canais!$A:$N,14,FALSE)</f>
        <v>5ed981e2474ed51eb3dbb2e5</v>
      </c>
      <c r="E42" s="10">
        <v>43951</v>
      </c>
      <c r="F42" t="s">
        <v>34</v>
      </c>
      <c r="G42" t="str">
        <f>VLOOKUP(F42,subcategorias!$E:$F,2,FALSE)</f>
        <v>ObjectId("5ed97cfc474ed51eb3dbb27e")</v>
      </c>
      <c r="H42" t="str">
        <f>VLOOKUP(G42,subcategorias!$F:$G,2,FALSE)</f>
        <v>ObjectId("5ed979f4474ed51eb3dbb26b")</v>
      </c>
      <c r="I42" t="str">
        <f>VLOOKUP(H42,categorias!$B:$D,2,FALSE)</f>
        <v>Música</v>
      </c>
      <c r="J42" t="str">
        <f>VLOOKUP(H42,categorias!$B:$D,3,FALSE)</f>
        <v>music</v>
      </c>
      <c r="K42" s="7">
        <v>0.79166666666666663</v>
      </c>
      <c r="L42" s="7" t="str">
        <f t="shared" si="0"/>
        <v>new Date("2020-04-30T19:00-0300")</v>
      </c>
      <c r="M42" t="s">
        <v>1038</v>
      </c>
      <c r="N42" t="s">
        <v>937</v>
      </c>
      <c r="O42" t="s">
        <v>1040</v>
      </c>
      <c r="P42" t="s">
        <v>2481</v>
      </c>
      <c r="W42" t="str">
        <f t="shared" si="1"/>
        <v>{"titulo": "Luiza Possi - #LUIZAPOSSICHEGAMAIS" , "canais": [{"nome":"Luiza Possi", "_id": ObjectId("5ed981e2474ed51eb3dbb2e5")}], "subcategorias": [{"nome":"mpb", "_id":ObjectId("5ed97cfc474ed51eb3dbb27e")}], "categorias":[{"_id":ObjectId("5ed979f4474ed51eb3dbb26b"), "nome":"Música", "url":"music"}], "dataHora": new Date("2020-04-30T19:00-0300"),   "largeimage": "https://yt3.ggpht.com/a/AATXAJxV3f8lW2iI2rIPaKIArI3rta0Vpjf_L19b-A=s100-c-k-c0xffffffff-no-rj-mo", "status": "offline", "videoId": "Uvll5g0Nabc", "url": "https://www.youtube.com/watch?v=Uvll5g0Nabc"},</v>
      </c>
    </row>
    <row r="43" spans="1:23" x14ac:dyDescent="0.25">
      <c r="A43" t="s">
        <v>1041</v>
      </c>
      <c r="B43" t="s">
        <v>172</v>
      </c>
      <c r="C43" t="s">
        <v>173</v>
      </c>
      <c r="D43" t="str">
        <f>VLOOKUP(B43,canais!$A:$N,14,FALSE)</f>
        <v>5ed981e2474ed51eb3dbb2ad</v>
      </c>
      <c r="E43" s="10">
        <v>43950</v>
      </c>
      <c r="F43" t="s">
        <v>21</v>
      </c>
      <c r="G43" t="str">
        <f>VLOOKUP(F43,subcategorias!$E:$F,2,FALSE)</f>
        <v>ObjectId("5ed97cfc474ed51eb3dbb271")</v>
      </c>
      <c r="H43" t="str">
        <f>VLOOKUP(G43,subcategorias!$F:$G,2,FALSE)</f>
        <v>ObjectId("5ed979f4474ed51eb3dbb26b")</v>
      </c>
      <c r="I43" t="str">
        <f>VLOOKUP(H43,categorias!$B:$D,2,FALSE)</f>
        <v>Música</v>
      </c>
      <c r="J43" t="str">
        <f>VLOOKUP(H43,categorias!$B:$D,3,FALSE)</f>
        <v>music</v>
      </c>
      <c r="K43" s="7">
        <v>0.83333333333333337</v>
      </c>
      <c r="L43" s="7" t="str">
        <f t="shared" si="0"/>
        <v>new Date("2020-04-29T20:00-0300")</v>
      </c>
      <c r="M43" t="s">
        <v>2482</v>
      </c>
      <c r="N43" t="s">
        <v>937</v>
      </c>
      <c r="O43" t="s">
        <v>1042</v>
      </c>
      <c r="P43" t="s">
        <v>2483</v>
      </c>
      <c r="W43" t="str">
        <f t="shared" si="1"/>
        <v>{"titulo": "#LiveMeB - Marcos &amp; Belutti | #FiqueEmCasa e Cante #Comigo" , "canais": [{"nome":"Marcos e Belutti", "_id": ObjectId("5ed981e2474ed51eb3dbb2ad")}], "subcategorias": [{"nome":"sertanejo", "_id":ObjectId("5ed97cfc474ed51eb3dbb271")}], "categorias":[{"_id":ObjectId("5ed979f4474ed51eb3dbb26b"), "nome":"Música", "url":"music"}], "dataHora": new Date("2020-04-29T20:00-0300"),   "largeimage": "https://i.ytimg.com/vi/K88oiXnWQxQ/mqdefault.jpg", "status": "offline", "videoId": "K88oiXnWQxQ", "url": "https://www.youtube.com/watch?v=K88oiXnWQxQ"},</v>
      </c>
    </row>
    <row r="44" spans="1:23" x14ac:dyDescent="0.25">
      <c r="A44" t="s">
        <v>1043</v>
      </c>
      <c r="B44" t="s">
        <v>285</v>
      </c>
      <c r="C44" t="s">
        <v>286</v>
      </c>
      <c r="D44" t="str">
        <f>VLOOKUP(B44,canais!$A:$N,14,FALSE)</f>
        <v>5ed981e2474ed51eb3dbb2d8</v>
      </c>
      <c r="E44" s="10">
        <v>43950</v>
      </c>
      <c r="F44" t="s">
        <v>21</v>
      </c>
      <c r="G44" t="str">
        <f>VLOOKUP(F44,subcategorias!$E:$F,2,FALSE)</f>
        <v>ObjectId("5ed97cfc474ed51eb3dbb271")</v>
      </c>
      <c r="H44" t="str">
        <f>VLOOKUP(G44,subcategorias!$F:$G,2,FALSE)</f>
        <v>ObjectId("5ed979f4474ed51eb3dbb26b")</v>
      </c>
      <c r="I44" t="str">
        <f>VLOOKUP(H44,categorias!$B:$D,2,FALSE)</f>
        <v>Música</v>
      </c>
      <c r="J44" t="str">
        <f>VLOOKUP(H44,categorias!$B:$D,3,FALSE)</f>
        <v>music</v>
      </c>
      <c r="K44" s="7">
        <v>0.83333333333333337</v>
      </c>
      <c r="L44" s="7" t="str">
        <f t="shared" si="0"/>
        <v>new Date("2020-04-29T20:00-0300")</v>
      </c>
      <c r="M44" t="s">
        <v>2484</v>
      </c>
      <c r="N44" t="s">
        <v>937</v>
      </c>
      <c r="O44" t="s">
        <v>1044</v>
      </c>
      <c r="P44" t="s">
        <v>2485</v>
      </c>
      <c r="W44" t="str">
        <f t="shared" si="1"/>
        <v>{"titulo": "Live Teodoro e Sampaio" , "canais": [{"nome":"Teodoro e Sampaio", "_id": ObjectId("5ed981e2474ed51eb3dbb2d8")}], "subcategorias": [{"nome":"sertanejo", "_id":ObjectId("5ed97cfc474ed51eb3dbb271")}], "categorias":[{"_id":ObjectId("5ed979f4474ed51eb3dbb26b"), "nome":"Música", "url":"music"}], "dataHora": new Date("2020-04-29T20:00-0300"),   "largeimage": "https://i.ytimg.com/vi/99hrFaBX2YM/mqdefault.jpg", "status": "offline", "videoId": "99hrFaBX2YM", "url": "https://www.youtube.com/watch?v=99hrFaBX2YM"},</v>
      </c>
    </row>
    <row r="45" spans="1:23" x14ac:dyDescent="0.25">
      <c r="A45" t="s">
        <v>1046</v>
      </c>
      <c r="B45" t="s">
        <v>249</v>
      </c>
      <c r="C45" t="s">
        <v>250</v>
      </c>
      <c r="D45" t="str">
        <f>VLOOKUP(B45,canais!$A:$N,14,FALSE)</f>
        <v>5ed981e2474ed51eb3dbb2c7</v>
      </c>
      <c r="E45" s="10">
        <v>43950</v>
      </c>
      <c r="F45" t="s">
        <v>27</v>
      </c>
      <c r="G45" t="str">
        <f>VLOOKUP(F45,subcategorias!$E:$F,2,FALSE)</f>
        <v>ObjectId("5ed97cfc474ed51eb3dbb277")</v>
      </c>
      <c r="H45" t="str">
        <f>VLOOKUP(G45,subcategorias!$F:$G,2,FALSE)</f>
        <v>ObjectId("5ed979f4474ed51eb3dbb26b")</v>
      </c>
      <c r="I45" t="str">
        <f>VLOOKUP(H45,categorias!$B:$D,2,FALSE)</f>
        <v>Música</v>
      </c>
      <c r="J45" t="str">
        <f>VLOOKUP(H45,categorias!$B:$D,3,FALSE)</f>
        <v>music</v>
      </c>
      <c r="K45" s="7">
        <v>0.83333333333333337</v>
      </c>
      <c r="L45" s="7" t="str">
        <f t="shared" si="0"/>
        <v>new Date("2020-04-29T20:00-0300")</v>
      </c>
      <c r="M45" t="s">
        <v>1045</v>
      </c>
      <c r="N45" t="s">
        <v>937</v>
      </c>
      <c r="P45" t="s">
        <v>2486</v>
      </c>
      <c r="W45" t="str">
        <f t="shared" si="1"/>
        <v>{"titulo": "Tribo da Periferia - Live Show | #FiqueEmCasa e Cante #Comigo" , "canais": [{"nome":"Tribo da Periferia", "_id": ObjectId("5ed981e2474ed51eb3dbb2c7")}], "subcategorias": [{"nome":"rap", "_id":ObjectId("5ed97cfc474ed51eb3dbb277")}], "categorias":[{"_id":ObjectId("5ed979f4474ed51eb3dbb26b"), "nome":"Música", "url":"music"}], "dataHora": new Date("2020-04-29T20:00-0300"),   "largeimage": "https://yt3.ggpht.com/a/AATXAJz3tqF7V_fb-oN3Q5NldlsB43swFxqFD6aYSw=s100-c-k-c0xffffffff-no-rj-mo", "status": "offline", "videoId": "", "url": "https://www.youtube.com/channel/UCe5pPUSFEajlij-LrxUl19A"},</v>
      </c>
    </row>
    <row r="46" spans="1:23" x14ac:dyDescent="0.25">
      <c r="A46" t="s">
        <v>1047</v>
      </c>
      <c r="B46" t="s">
        <v>270</v>
      </c>
      <c r="C46" t="s">
        <v>271</v>
      </c>
      <c r="D46" t="str">
        <f>VLOOKUP(B46,canais!$A:$N,14,FALSE)</f>
        <v>5ed981e2474ed51eb3dbb2d1</v>
      </c>
      <c r="E46" s="10">
        <v>43951</v>
      </c>
      <c r="F46" t="s">
        <v>37</v>
      </c>
      <c r="G46" t="str">
        <f>VLOOKUP(F46,subcategorias!$E:$F,2,FALSE)</f>
        <v>ObjectId("5ed97cfc474ed51eb3dbb281")</v>
      </c>
      <c r="H46" t="str">
        <f>VLOOKUP(G46,subcategorias!$F:$G,2,FALSE)</f>
        <v>ObjectId("5ed979f4474ed51eb3dbb26b")</v>
      </c>
      <c r="I46" t="str">
        <f>VLOOKUP(H46,categorias!$B:$D,2,FALSE)</f>
        <v>Música</v>
      </c>
      <c r="J46" t="str">
        <f>VLOOKUP(H46,categorias!$B:$D,3,FALSE)</f>
        <v>music</v>
      </c>
      <c r="K46" s="7">
        <v>0.70833333333333337</v>
      </c>
      <c r="L46" s="7" t="str">
        <f t="shared" si="0"/>
        <v>new Date("2020-04-30T17:00-0300")</v>
      </c>
      <c r="M46" t="s">
        <v>2487</v>
      </c>
      <c r="N46" t="s">
        <v>937</v>
      </c>
      <c r="O46" t="s">
        <v>1048</v>
      </c>
      <c r="P46" t="s">
        <v>2488</v>
      </c>
      <c r="W46" t="str">
        <f t="shared" si="1"/>
        <v>{"titulo": "Live Beleza Rara Banda Eva" , "canais": [{"nome":"Banda Eva", "_id": ObjectId("5ed981e2474ed51eb3dbb2d1")}], "subcategorias": [{"nome":"axé", "_id":ObjectId("5ed97cfc474ed51eb3dbb281")}], "categorias":[{"_id":ObjectId("5ed979f4474ed51eb3dbb26b"), "nome":"Música", "url":"music"}], "dataHora": new Date("2020-04-30T17:00-0300"),   "largeimage": "https://i.ytimg.com/vi/cvbNmpsJVVo/mqdefault.jpg", "status": "offline", "videoId": "cvbNmpsJVVo", "url": "https://www.youtube.com/watch?v=cvbNmpsJVVo"},</v>
      </c>
    </row>
    <row r="47" spans="1:23" x14ac:dyDescent="0.25">
      <c r="A47" t="s">
        <v>2489</v>
      </c>
      <c r="B47" t="s">
        <v>175</v>
      </c>
      <c r="C47" t="s">
        <v>176</v>
      </c>
      <c r="D47" t="str">
        <f>VLOOKUP(B47,canais!$A:$N,14,FALSE)</f>
        <v>5ed981e2474ed51eb3dbb2ae</v>
      </c>
      <c r="E47" s="10">
        <v>43951</v>
      </c>
      <c r="F47" t="s">
        <v>21</v>
      </c>
      <c r="G47" t="str">
        <f>VLOOKUP(F47,subcategorias!$E:$F,2,FALSE)</f>
        <v>ObjectId("5ed97cfc474ed51eb3dbb271")</v>
      </c>
      <c r="H47" t="str">
        <f>VLOOKUP(G47,subcategorias!$F:$G,2,FALSE)</f>
        <v>ObjectId("5ed979f4474ed51eb3dbb26b")</v>
      </c>
      <c r="I47" t="str">
        <f>VLOOKUP(H47,categorias!$B:$D,2,FALSE)</f>
        <v>Música</v>
      </c>
      <c r="J47" t="str">
        <f>VLOOKUP(H47,categorias!$B:$D,3,FALSE)</f>
        <v>music</v>
      </c>
      <c r="K47" s="7">
        <v>0.79166666666666663</v>
      </c>
      <c r="L47" s="7" t="str">
        <f t="shared" si="0"/>
        <v>new Date("2020-04-30T19:00-0300")</v>
      </c>
      <c r="M47" t="s">
        <v>1049</v>
      </c>
      <c r="N47" t="s">
        <v>937</v>
      </c>
      <c r="O47" t="s">
        <v>1050</v>
      </c>
      <c r="P47" t="s">
        <v>2490</v>
      </c>
      <c r="W47" t="str">
        <f t="shared" si="1"/>
        <v>{"titulo": "Live Jefferson Moraes" , "canais": [{"nome":"Jefferson Moraes", "_id": ObjectId("5ed981e2474ed51eb3dbb2ae")}], "subcategorias": [{"nome":"sertanejo", "_id":ObjectId("5ed97cfc474ed51eb3dbb271")}], "categorias":[{"_id":ObjectId("5ed979f4474ed51eb3dbb26b"), "nome":"Música", "url":"music"}], "dataHora": new Date("2020-04-30T19:00-0300"),   "largeimage": "https://yt3.ggpht.com/a/AATXAJxZnLA63dC5HO6Xtp1TQU2cxdjAyZvteU0D9g=s100-c-k-c0xffffffff-no-rj-mo", "status": "offline", "videoId": "NnfEz0RydJo", "url": "https://www.youtube.com/watch?v=NnfEz0RydJo"},</v>
      </c>
    </row>
    <row r="48" spans="1:23" x14ac:dyDescent="0.25">
      <c r="A48" t="s">
        <v>2491</v>
      </c>
      <c r="B48" t="s">
        <v>178</v>
      </c>
      <c r="C48" t="s">
        <v>179</v>
      </c>
      <c r="D48" t="str">
        <f>VLOOKUP(B48,canais!$A:$N,14,FALSE)</f>
        <v>5ed981e2474ed51eb3dbb2af</v>
      </c>
      <c r="E48" s="10">
        <v>43951</v>
      </c>
      <c r="F48" t="s">
        <v>21</v>
      </c>
      <c r="G48" t="str">
        <f>VLOOKUP(F48,subcategorias!$E:$F,2,FALSE)</f>
        <v>ObjectId("5ed97cfc474ed51eb3dbb271")</v>
      </c>
      <c r="H48" t="str">
        <f>VLOOKUP(G48,subcategorias!$F:$G,2,FALSE)</f>
        <v>ObjectId("5ed979f4474ed51eb3dbb26b")</v>
      </c>
      <c r="I48" t="str">
        <f>VLOOKUP(H48,categorias!$B:$D,2,FALSE)</f>
        <v>Música</v>
      </c>
      <c r="J48" t="str">
        <f>VLOOKUP(H48,categorias!$B:$D,3,FALSE)</f>
        <v>music</v>
      </c>
      <c r="K48" s="7">
        <v>0.79166666666666663</v>
      </c>
      <c r="L48" s="7" t="str">
        <f t="shared" si="0"/>
        <v>new Date("2020-04-30T19:00-0300")</v>
      </c>
      <c r="M48" t="s">
        <v>1051</v>
      </c>
      <c r="N48" t="s">
        <v>937</v>
      </c>
      <c r="P48" t="s">
        <v>2492</v>
      </c>
      <c r="W48" t="str">
        <f t="shared" si="1"/>
        <v>{"titulo": "Live Diego e Arnaldo" , "canais": [{"nome":"Diego e Arnaldo", "_id": ObjectId("5ed981e2474ed51eb3dbb2af")}], "subcategorias": [{"nome":"sertanejo", "_id":ObjectId("5ed97cfc474ed51eb3dbb271")}], "categorias":[{"_id":ObjectId("5ed979f4474ed51eb3dbb26b"), "nome":"Música", "url":"music"}], "dataHora": new Date("2020-04-30T19:00-0300"),   "largeimage": "https://yt3.ggpht.com/a/AATXAJzHiZ-5tiXrVTTkxnmFgQKz71LlTcDXTSzrTw=s100-c-k-c0xffffffff-no-rj-mo", "status": "offline", "videoId": "", "url": "https://www.youtube.com/channel/UCFmhjWPGw--zFyDLBYxnnqA"},</v>
      </c>
    </row>
    <row r="49" spans="1:23" x14ac:dyDescent="0.25">
      <c r="A49" t="s">
        <v>1052</v>
      </c>
      <c r="B49" t="s">
        <v>181</v>
      </c>
      <c r="C49" t="s">
        <v>182</v>
      </c>
      <c r="D49" t="str">
        <f>VLOOKUP(B49,canais!$A:$N,14,FALSE)</f>
        <v>5ed981e2474ed51eb3dbb2b0</v>
      </c>
      <c r="E49" s="10">
        <v>43951</v>
      </c>
      <c r="F49" t="s">
        <v>32</v>
      </c>
      <c r="G49" t="str">
        <f>VLOOKUP(F49,subcategorias!$E:$F,2,FALSE)</f>
        <v>ObjectId("5ed97cfc474ed51eb3dbb27c")</v>
      </c>
      <c r="H49" t="str">
        <f>VLOOKUP(G49,subcategorias!$F:$G,2,FALSE)</f>
        <v>ObjectId("5ed979f4474ed51eb3dbb26b")</v>
      </c>
      <c r="I49" t="str">
        <f>VLOOKUP(H49,categorias!$B:$D,2,FALSE)</f>
        <v>Música</v>
      </c>
      <c r="J49" t="str">
        <f>VLOOKUP(H49,categorias!$B:$D,3,FALSE)</f>
        <v>music</v>
      </c>
      <c r="K49" s="7">
        <v>0.83333333333333337</v>
      </c>
      <c r="L49" s="7" t="str">
        <f t="shared" si="0"/>
        <v>new Date("2020-04-30T20:00-0300")</v>
      </c>
      <c r="M49" t="s">
        <v>2493</v>
      </c>
      <c r="N49" t="s">
        <v>937</v>
      </c>
      <c r="O49" t="s">
        <v>1053</v>
      </c>
      <c r="P49" t="s">
        <v>2494</v>
      </c>
      <c r="W49" t="str">
        <f t="shared" si="1"/>
        <v>{"titulo": "Live Calcinha Preta #CP25 - #FiqueEmCasa e Cante #Comigo" , "canais": [{"nome":"Calcinha Preta", "_id": ObjectId("5ed981e2474ed51eb3dbb2b0")}], "subcategorias": [{"nome":"forró", "_id":ObjectId("5ed97cfc474ed51eb3dbb27c")}], "categorias":[{"_id":ObjectId("5ed979f4474ed51eb3dbb26b"), "nome":"Música", "url":"music"}], "dataHora": new Date("2020-04-30T20:00-0300"),   "largeimage": "https://i.ytimg.com/vi/sthG78PEfNc/mqdefault.jpg", "status": "offline", "videoId": "sthG78PEfNc", "url": "https://www.youtube.com/watch?v=sthG78PEfNc"},</v>
      </c>
    </row>
    <row r="50" spans="1:23" x14ac:dyDescent="0.25">
      <c r="A50" t="s">
        <v>2495</v>
      </c>
      <c r="B50" t="s">
        <v>184</v>
      </c>
      <c r="C50" t="s">
        <v>185</v>
      </c>
      <c r="D50" t="str">
        <f>VLOOKUP(B50,canais!$A:$N,14,FALSE)</f>
        <v>5ed981e2474ed51eb3dbb2b1</v>
      </c>
      <c r="E50" s="10">
        <v>43951</v>
      </c>
      <c r="F50" t="s">
        <v>21</v>
      </c>
      <c r="G50" t="str">
        <f>VLOOKUP(F50,subcategorias!$E:$F,2,FALSE)</f>
        <v>ObjectId("5ed97cfc474ed51eb3dbb271")</v>
      </c>
      <c r="H50" t="str">
        <f>VLOOKUP(G50,subcategorias!$F:$G,2,FALSE)</f>
        <v>ObjectId("5ed979f4474ed51eb3dbb26b")</v>
      </c>
      <c r="I50" t="str">
        <f>VLOOKUP(H50,categorias!$B:$D,2,FALSE)</f>
        <v>Música</v>
      </c>
      <c r="J50" t="str">
        <f>VLOOKUP(H50,categorias!$B:$D,3,FALSE)</f>
        <v>music</v>
      </c>
      <c r="K50" s="7">
        <v>0.83333333333333337</v>
      </c>
      <c r="L50" s="7" t="str">
        <f t="shared" si="0"/>
        <v>new Date("2020-04-30T20:00-0300")</v>
      </c>
      <c r="M50" t="s">
        <v>1054</v>
      </c>
      <c r="N50" t="s">
        <v>937</v>
      </c>
      <c r="P50" t="s">
        <v>2496</v>
      </c>
      <c r="W50" t="str">
        <f t="shared" si="1"/>
        <v>{"titulo": "Live Chitãozinho e Xororó" , "canais": [{"nome":"Chitãozinho e Xororó", "_id": ObjectId("5ed981e2474ed51eb3dbb2b1")}], "subcategorias": [{"nome":"sertanejo", "_id":ObjectId("5ed97cfc474ed51eb3dbb271")}], "categorias":[{"_id":ObjectId("5ed979f4474ed51eb3dbb26b"), "nome":"Música", "url":"music"}], "dataHora": new Date("2020-04-30T20:00-0300"),   "largeimage": "https://yt3.ggpht.com/a/AATXAJyDvhsktkzmAA3sdKQD7jBDfhrm-BSPUoAmow=s100-c-k-c0xffffffff-no-rj-mo", "status": "offline", "videoId": "", "url": "https://www.youtube.com/channel/UCZtaZ0V-UpFTMocb9-CYmKg"},</v>
      </c>
    </row>
    <row r="51" spans="1:23" x14ac:dyDescent="0.25">
      <c r="A51" t="s">
        <v>1056</v>
      </c>
      <c r="B51" t="s">
        <v>272</v>
      </c>
      <c r="C51" t="s">
        <v>273</v>
      </c>
      <c r="D51" t="str">
        <f>VLOOKUP(B51,canais!$A:$N,14,FALSE)</f>
        <v>5ed981e2474ed51eb3dbb2d2</v>
      </c>
      <c r="E51" s="10">
        <v>43951</v>
      </c>
      <c r="F51" t="s">
        <v>29</v>
      </c>
      <c r="G51" t="str">
        <f>VLOOKUP(F51,subcategorias!$E:$F,2,FALSE)</f>
        <v>ObjectId("5ed97cfc474ed51eb3dbb279")</v>
      </c>
      <c r="H51" t="str">
        <f>VLOOKUP(G51,subcategorias!$F:$G,2,FALSE)</f>
        <v>ObjectId("5ed979f4474ed51eb3dbb26b")</v>
      </c>
      <c r="I51" t="str">
        <f>VLOOKUP(H51,categorias!$B:$D,2,FALSE)</f>
        <v>Música</v>
      </c>
      <c r="J51" t="str">
        <f>VLOOKUP(H51,categorias!$B:$D,3,FALSE)</f>
        <v>music</v>
      </c>
      <c r="K51" s="7">
        <v>0.83333333333333337</v>
      </c>
      <c r="L51" s="7" t="str">
        <f t="shared" si="0"/>
        <v>new Date("2020-04-30T20:00-0300")</v>
      </c>
      <c r="M51" t="s">
        <v>1055</v>
      </c>
      <c r="N51" t="s">
        <v>937</v>
      </c>
      <c r="P51" t="s">
        <v>2497</v>
      </c>
      <c r="W51" t="str">
        <f t="shared" si="1"/>
        <v>{"titulo": "Live Filipe Ret" , "canais": [{"nome":"Filipe Ret", "_id": ObjectId("5ed981e2474ed51eb3dbb2d2")}], "subcategorias": [{"nome":"funk", "_id":ObjectId("5ed97cfc474ed51eb3dbb279")}], "categorias":[{"_id":ObjectId("5ed979f4474ed51eb3dbb26b"), "nome":"Música", "url":"music"}], "dataHora": new Date("2020-04-30T20:00-0300"),   "largeimage": "https://yt3.ggpht.com/a/AATXAJxiwWJE_rHwACy2tlOUX48pWHYefNrgk2L7jQ=s100-c-k-c0xffffffff-no-rj-mo", "status": "offline", "videoId": "", "url": "https://www.youtube.com/channel/UC9vsg8Lpxf2R8CjaLrd-R1g"},</v>
      </c>
    </row>
    <row r="52" spans="1:23" x14ac:dyDescent="0.25">
      <c r="A52" t="s">
        <v>2498</v>
      </c>
      <c r="B52" t="s">
        <v>187</v>
      </c>
      <c r="C52" t="s">
        <v>188</v>
      </c>
      <c r="D52" t="str">
        <f>VLOOKUP(B52,canais!$A:$N,14,FALSE)</f>
        <v>5ed981e2474ed51eb3dbb2b2</v>
      </c>
      <c r="E52" s="10">
        <v>43951</v>
      </c>
      <c r="F52" t="s">
        <v>21</v>
      </c>
      <c r="G52" t="str">
        <f>VLOOKUP(F52,subcategorias!$E:$F,2,FALSE)</f>
        <v>ObjectId("5ed97cfc474ed51eb3dbb271")</v>
      </c>
      <c r="H52" t="str">
        <f>VLOOKUP(G52,subcategorias!$F:$G,2,FALSE)</f>
        <v>ObjectId("5ed979f4474ed51eb3dbb26b")</v>
      </c>
      <c r="I52" t="str">
        <f>VLOOKUP(H52,categorias!$B:$D,2,FALSE)</f>
        <v>Música</v>
      </c>
      <c r="J52" t="str">
        <f>VLOOKUP(H52,categorias!$B:$D,3,FALSE)</f>
        <v>music</v>
      </c>
      <c r="K52" s="7">
        <v>0.875</v>
      </c>
      <c r="L52" s="7" t="str">
        <f t="shared" si="0"/>
        <v>new Date("2020-04-30T21:00-0300")</v>
      </c>
      <c r="M52" t="s">
        <v>1057</v>
      </c>
      <c r="N52" t="s">
        <v>937</v>
      </c>
      <c r="P52" t="s">
        <v>2499</v>
      </c>
      <c r="W52" t="str">
        <f t="shared" si="1"/>
        <v>{"titulo": "Live Matheus e Kauan" , "canais": [{"nome":"Matheus e Kauan", "_id": ObjectId("5ed981e2474ed51eb3dbb2b2")}], "subcategorias": [{"nome":"sertanejo", "_id":ObjectId("5ed97cfc474ed51eb3dbb271")}], "categorias":[{"_id":ObjectId("5ed979f4474ed51eb3dbb26b"), "nome":"Música", "url":"music"}], "dataHora": new Date("2020-04-30T21:00-0300"),   "largeimage": "https://yt3.ggpht.com/a/AATXAJzrZ66nEXqZqv_NlYDjsaddF_YTcUlXw57Rjw=s100-c-k-c0xffffffff-no-rj-mo", "status": "offline", "videoId": "", "url": "https://www.youtube.com/channel/UC4WvVh0AwJ6K9w1JLepce7A"},</v>
      </c>
    </row>
    <row r="53" spans="1:23" x14ac:dyDescent="0.25">
      <c r="A53" t="s">
        <v>2500</v>
      </c>
      <c r="B53" t="s">
        <v>190</v>
      </c>
      <c r="C53" t="s">
        <v>191</v>
      </c>
      <c r="D53" t="str">
        <f>VLOOKUP(B53,canais!$A:$N,14,FALSE)</f>
        <v>5ed981e2474ed51eb3dbb2b3</v>
      </c>
      <c r="E53" s="10">
        <v>43952</v>
      </c>
      <c r="F53" t="s">
        <v>21</v>
      </c>
      <c r="G53" t="str">
        <f>VLOOKUP(F53,subcategorias!$E:$F,2,FALSE)</f>
        <v>ObjectId("5ed97cfc474ed51eb3dbb271")</v>
      </c>
      <c r="H53" t="str">
        <f>VLOOKUP(G53,subcategorias!$F:$G,2,FALSE)</f>
        <v>ObjectId("5ed979f4474ed51eb3dbb26b")</v>
      </c>
      <c r="I53" t="str">
        <f>VLOOKUP(H53,categorias!$B:$D,2,FALSE)</f>
        <v>Música</v>
      </c>
      <c r="J53" t="str">
        <f>VLOOKUP(H53,categorias!$B:$D,3,FALSE)</f>
        <v>music</v>
      </c>
      <c r="K53" s="7">
        <v>0.58333333333333337</v>
      </c>
      <c r="L53" s="7" t="str">
        <f t="shared" si="0"/>
        <v>new Date("2020-05-01T14:00-0300")</v>
      </c>
      <c r="M53" t="s">
        <v>1058</v>
      </c>
      <c r="N53" t="s">
        <v>937</v>
      </c>
      <c r="P53" t="s">
        <v>2501</v>
      </c>
      <c r="W53" t="str">
        <f t="shared" si="1"/>
        <v>{"titulo": "Live Thaeme e Thiago" , "canais": [{"nome":"Thaeme e Thiago", "_id": ObjectId("5ed981e2474ed51eb3dbb2b3")}], "subcategorias": [{"nome":"sertanejo", "_id":ObjectId("5ed97cfc474ed51eb3dbb271")}], "categorias":[{"_id":ObjectId("5ed979f4474ed51eb3dbb26b"), "nome":"Música", "url":"music"}], "dataHora": new Date("2020-05-01T14:00-0300"),   "largeimage": "https://yt3.ggpht.com/a/AATXAJyWjaFl6Tdtp3r900YKGfcoPs57LwQ_eDmw=s100-c-k-c0xffffffff-no-rj-mo", "status": "offline", "videoId": "", "url": "https://www.youtube.com/channel/UCShFq6UiYQZEIMISArv2MGg"},</v>
      </c>
    </row>
    <row r="54" spans="1:23" x14ac:dyDescent="0.25">
      <c r="A54" t="s">
        <v>1060</v>
      </c>
      <c r="B54" t="s">
        <v>277</v>
      </c>
      <c r="C54" t="s">
        <v>278</v>
      </c>
      <c r="D54" t="str">
        <f>VLOOKUP(B54,canais!$A:$N,14,FALSE)</f>
        <v>5ed981e2474ed51eb3dbb2d4</v>
      </c>
      <c r="E54" s="10">
        <v>43952</v>
      </c>
      <c r="F54" t="s">
        <v>21</v>
      </c>
      <c r="G54" t="str">
        <f>VLOOKUP(F54,subcategorias!$E:$F,2,FALSE)</f>
        <v>ObjectId("5ed97cfc474ed51eb3dbb271")</v>
      </c>
      <c r="H54" t="str">
        <f>VLOOKUP(G54,subcategorias!$F:$G,2,FALSE)</f>
        <v>ObjectId("5ed979f4474ed51eb3dbb26b")</v>
      </c>
      <c r="I54" t="str">
        <f>VLOOKUP(H54,categorias!$B:$D,2,FALSE)</f>
        <v>Música</v>
      </c>
      <c r="J54" t="str">
        <f>VLOOKUP(H54,categorias!$B:$D,3,FALSE)</f>
        <v>music</v>
      </c>
      <c r="K54" s="7">
        <v>0.66666666666666663</v>
      </c>
      <c r="L54" s="7" t="str">
        <f t="shared" si="0"/>
        <v>new Date("2020-05-01T16:00-0300")</v>
      </c>
      <c r="M54" t="s">
        <v>1059</v>
      </c>
      <c r="N54" t="s">
        <v>937</v>
      </c>
      <c r="P54" t="s">
        <v>2502</v>
      </c>
      <c r="W54" t="str">
        <f t="shared" si="1"/>
        <v>{"titulo": "deLIVEry 360"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Date("2020-05-01T16:00-0300"),   "largeimage": "https://yt3.ggpht.com/a/AATXAJwu8mjnYaGOT7nCuXYRWeMYmdUULP9aOb6cPQ=s100-c-k-c0xffffffff-no-rj-mo", "status": "offline", "videoId": "", "url": "https://www.youtube.com/channel/UCOfSEIUbEcOCMGPGyMPv4fg"},</v>
      </c>
    </row>
    <row r="55" spans="1:23" x14ac:dyDescent="0.25">
      <c r="A55" t="s">
        <v>1060</v>
      </c>
      <c r="B55" t="s">
        <v>283</v>
      </c>
      <c r="C55" t="s">
        <v>284</v>
      </c>
      <c r="D55" t="str">
        <f>VLOOKUP(B55,canais!$A:$N,14,FALSE)</f>
        <v>5ed981e2474ed51eb3dbb2d7</v>
      </c>
      <c r="E55" s="10">
        <v>43952</v>
      </c>
      <c r="F55" t="s">
        <v>21</v>
      </c>
      <c r="G55" t="str">
        <f>VLOOKUP(F55,subcategorias!$E:$F,2,FALSE)</f>
        <v>ObjectId("5ed97cfc474ed51eb3dbb271")</v>
      </c>
      <c r="H55" t="str">
        <f>VLOOKUP(G55,subcategorias!$F:$G,2,FALSE)</f>
        <v>ObjectId("5ed979f4474ed51eb3dbb26b")</v>
      </c>
      <c r="I55" t="str">
        <f>VLOOKUP(H55,categorias!$B:$D,2,FALSE)</f>
        <v>Música</v>
      </c>
      <c r="J55" t="str">
        <f>VLOOKUP(H55,categorias!$B:$D,3,FALSE)</f>
        <v>music</v>
      </c>
      <c r="K55" s="7">
        <v>0.66666666666666663</v>
      </c>
      <c r="L55" s="7" t="str">
        <f t="shared" si="0"/>
        <v>new Date("2020-05-01T16:00-0300")</v>
      </c>
      <c r="M55" t="s">
        <v>1061</v>
      </c>
      <c r="N55" t="s">
        <v>937</v>
      </c>
      <c r="P55" t="s">
        <v>2503</v>
      </c>
      <c r="W55" t="str">
        <f t="shared" si="1"/>
        <v>{"titulo": "deLIVEry 360" , "canais": [{"nome":"Humberto e Ronaldo", "_id": ObjectId("5ed981e2474ed51eb3dbb2d7")}], "subcategorias": [{"nome":"sertanejo", "_id":ObjectId("5ed97cfc474ed51eb3dbb271")}], "categorias":[{"_id":ObjectId("5ed979f4474ed51eb3dbb26b"), "nome":"Música", "url":"music"}], "dataHora": new Date("2020-05-01T16:00-0300"),   "largeimage": "https://yt3.ggpht.com/a/AATXAJxi9NeSdu1pFvjNdrihsdsBzlXrKCRtSdemEQ=s100-c-k-c0xffffffff-no-rj-mo", "status": "offline", "videoId": "", "url": "https://www.youtube.com/channel/UCvHWfLnaHdnUcR8M8z2UJxQ"},</v>
      </c>
    </row>
    <row r="56" spans="1:23" x14ac:dyDescent="0.25">
      <c r="A56" t="s">
        <v>1060</v>
      </c>
      <c r="B56" t="s">
        <v>279</v>
      </c>
      <c r="C56" t="s">
        <v>280</v>
      </c>
      <c r="D56" t="str">
        <f>VLOOKUP(B56,canais!$A:$N,14,FALSE)</f>
        <v>5ed981e2474ed51eb3dbb2d5</v>
      </c>
      <c r="E56" s="10">
        <v>43952</v>
      </c>
      <c r="F56" t="s">
        <v>21</v>
      </c>
      <c r="G56" t="str">
        <f>VLOOKUP(F56,subcategorias!$E:$F,2,FALSE)</f>
        <v>ObjectId("5ed97cfc474ed51eb3dbb271")</v>
      </c>
      <c r="H56" t="str">
        <f>VLOOKUP(G56,subcategorias!$F:$G,2,FALSE)</f>
        <v>ObjectId("5ed979f4474ed51eb3dbb26b")</v>
      </c>
      <c r="I56" t="str">
        <f>VLOOKUP(H56,categorias!$B:$D,2,FALSE)</f>
        <v>Música</v>
      </c>
      <c r="J56" t="str">
        <f>VLOOKUP(H56,categorias!$B:$D,3,FALSE)</f>
        <v>music</v>
      </c>
      <c r="K56" s="7">
        <v>0.66666666666666663</v>
      </c>
      <c r="L56" s="7" t="str">
        <f t="shared" si="0"/>
        <v>new Date("2020-05-01T16:00-0300")</v>
      </c>
      <c r="M56" t="s">
        <v>1062</v>
      </c>
      <c r="N56" t="s">
        <v>937</v>
      </c>
      <c r="P56" t="s">
        <v>2504</v>
      </c>
      <c r="W56" t="str">
        <f t="shared" si="1"/>
        <v>{"titulo": "deLIVEry 360" , "canais": [{"nome":"Ícaro e Gilmar", "_id": ObjectId("5ed981e2474ed51eb3dbb2d5")}], "subcategorias": [{"nome":"sertanejo", "_id":ObjectId("5ed97cfc474ed51eb3dbb271")}], "categorias":[{"_id":ObjectId("5ed979f4474ed51eb3dbb26b"), "nome":"Música", "url":"music"}], "dataHora": new Date("2020-05-01T16:00-0300"),   "largeimage": "https://yt3.ggpht.com/a/AATXAJz1PuOHcYKOjkgPB7C75YDMHRPrFUSLZ57C4Q=s100-c-k-c0xffffffff-no-rj-mo", "status": "offline", "videoId": "", "url": "https://www.youtube.com/channel/UC55hzEBczDivH31zVueh8Gg"},</v>
      </c>
    </row>
    <row r="57" spans="1:23" x14ac:dyDescent="0.25">
      <c r="A57" t="s">
        <v>1060</v>
      </c>
      <c r="B57" t="s">
        <v>281</v>
      </c>
      <c r="C57" t="s">
        <v>282</v>
      </c>
      <c r="D57" t="str">
        <f>VLOOKUP(B57,canais!$A:$N,14,FALSE)</f>
        <v>5ed981e2474ed51eb3dbb2d6</v>
      </c>
      <c r="E57" s="10">
        <v>43952</v>
      </c>
      <c r="F57" t="s">
        <v>21</v>
      </c>
      <c r="G57" t="str">
        <f>VLOOKUP(F57,subcategorias!$E:$F,2,FALSE)</f>
        <v>ObjectId("5ed97cfc474ed51eb3dbb271")</v>
      </c>
      <c r="H57" t="str">
        <f>VLOOKUP(G57,subcategorias!$F:$G,2,FALSE)</f>
        <v>ObjectId("5ed979f4474ed51eb3dbb26b")</v>
      </c>
      <c r="I57" t="str">
        <f>VLOOKUP(H57,categorias!$B:$D,2,FALSE)</f>
        <v>Música</v>
      </c>
      <c r="J57" t="str">
        <f>VLOOKUP(H57,categorias!$B:$D,3,FALSE)</f>
        <v>music</v>
      </c>
      <c r="K57" s="7">
        <v>0.66666666666666663</v>
      </c>
      <c r="L57" s="7" t="str">
        <f t="shared" si="0"/>
        <v>new Date("2020-05-01T16:00-0300")</v>
      </c>
      <c r="M57" t="s">
        <v>1063</v>
      </c>
      <c r="N57" t="s">
        <v>937</v>
      </c>
      <c r="P57" t="s">
        <v>2505</v>
      </c>
      <c r="W57" t="str">
        <f t="shared" si="1"/>
        <v>{"titulo": "deLIVEry 360" , "canais": [{"nome":"Gabriel Gava", "_id": ObjectId("5ed981e2474ed51eb3dbb2d6")}], "subcategorias": [{"nome":"sertanejo", "_id":ObjectId("5ed97cfc474ed51eb3dbb271")}], "categorias":[{"_id":ObjectId("5ed979f4474ed51eb3dbb26b"), "nome":"Música", "url":"music"}], "dataHora": new Date("2020-05-01T16:00-0300"),   "largeimage": "https://yt3.ggpht.com/a/AATXAJyeU3nw3WDzIJPzKM9_8u9PAnuwy7EqkqGotA=s100-c-k-c0xffffffff-no-rj-mo", "status": "offline", "videoId": "", "url": "https://www.youtube.com/channel/UCYfR1rfTVdw-gNmQXnNY0Tw"},</v>
      </c>
    </row>
    <row r="58" spans="1:23" x14ac:dyDescent="0.25">
      <c r="A58" t="s">
        <v>1065</v>
      </c>
      <c r="B58" t="s">
        <v>288</v>
      </c>
      <c r="C58" t="s">
        <v>289</v>
      </c>
      <c r="D58" t="str">
        <f>VLOOKUP(B58,canais!$A:$N,14,FALSE)</f>
        <v>5ed981e2474ed51eb3dbb2d9</v>
      </c>
      <c r="E58" s="10">
        <v>43952</v>
      </c>
      <c r="F58" t="s">
        <v>28</v>
      </c>
      <c r="G58" t="str">
        <f>VLOOKUP(F58,subcategorias!$E:$F,2,FALSE)</f>
        <v>ObjectId("5ed97cfc474ed51eb3dbb278")</v>
      </c>
      <c r="H58" t="str">
        <f>VLOOKUP(G58,subcategorias!$F:$G,2,FALSE)</f>
        <v>ObjectId("5ed979f4474ed51eb3dbb26b")</v>
      </c>
      <c r="I58" t="str">
        <f>VLOOKUP(H58,categorias!$B:$D,2,FALSE)</f>
        <v>Música</v>
      </c>
      <c r="J58" t="str">
        <f>VLOOKUP(H58,categorias!$B:$D,3,FALSE)</f>
        <v>music</v>
      </c>
      <c r="K58" s="7">
        <v>0.66666666666666663</v>
      </c>
      <c r="L58" s="7" t="str">
        <f t="shared" si="0"/>
        <v>new Date("2020-05-01T16:00-0300")</v>
      </c>
      <c r="M58" t="s">
        <v>1064</v>
      </c>
      <c r="N58" t="s">
        <v>937</v>
      </c>
      <c r="P58" t="s">
        <v>2506</v>
      </c>
      <c r="W58" t="str">
        <f t="shared" si="1"/>
        <v>{"titulo": "#LiveDoXande Pagode da Tia Gessy" , "canais": [{"nome":"Xande de Pilares", "_id": ObjectId("5ed981e2474ed51eb3dbb2d9")}], "subcategorias": [{"nome":"pagode", "_id":ObjectId("5ed97cfc474ed51eb3dbb278")}], "categorias":[{"_id":ObjectId("5ed979f4474ed51eb3dbb26b"), "nome":"Música", "url":"music"}], "dataHora": new Date("2020-05-01T16:00-0300"),   "largeimage": "https://yt3.ggpht.com/a/AATXAJw-yxVG95mZHF-eFYLvkpEmybFnSlr4wLsoog=s100-c-k-c0xffffffff-no-rj-mo", "status": "offline", "videoId": "", "url": "https://www.youtube.com/channel/UC6Bct7Jf_s9BBMvreXel_6g"},</v>
      </c>
    </row>
    <row r="59" spans="1:23" x14ac:dyDescent="0.25">
      <c r="A59" t="s">
        <v>1067</v>
      </c>
      <c r="B59" t="s">
        <v>261</v>
      </c>
      <c r="C59" t="s">
        <v>262</v>
      </c>
      <c r="D59" t="str">
        <f>VLOOKUP(B59,canais!$A:$N,14,FALSE)</f>
        <v>5ed981e2474ed51eb3dbb2cd</v>
      </c>
      <c r="E59" s="10">
        <v>43952</v>
      </c>
      <c r="F59" t="s">
        <v>23</v>
      </c>
      <c r="G59" t="str">
        <f>VLOOKUP(F59,subcategorias!$E:$F,2,FALSE)</f>
        <v>ObjectId("5ed97cfc474ed51eb3dbb273")</v>
      </c>
      <c r="H59" t="str">
        <f>VLOOKUP(G59,subcategorias!$F:$G,2,FALSE)</f>
        <v>ObjectId("5ed979f4474ed51eb3dbb26b")</v>
      </c>
      <c r="I59" t="str">
        <f>VLOOKUP(H59,categorias!$B:$D,2,FALSE)</f>
        <v>Música</v>
      </c>
      <c r="J59" t="str">
        <f>VLOOKUP(H59,categorias!$B:$D,3,FALSE)</f>
        <v>music</v>
      </c>
      <c r="K59" s="7">
        <v>0.58333333333333337</v>
      </c>
      <c r="L59" s="7" t="str">
        <f t="shared" si="0"/>
        <v>new Date("2020-05-01T14:00-0300")</v>
      </c>
      <c r="M59" t="s">
        <v>1066</v>
      </c>
      <c r="N59" t="s">
        <v>937</v>
      </c>
      <c r="O59" t="s">
        <v>1068</v>
      </c>
      <c r="P59" t="s">
        <v>2507</v>
      </c>
      <c r="W59" t="str">
        <f t="shared" si="1"/>
        <v>{"titulo": "Red Bull Records Virtual Festival 2020" , "canais": [{"nome":"Red Bull Records", "_id": ObjectId("5ed981e2474ed51eb3dbb2cd")}], "subcategorias": [{"nome":"hip-hop", "_id":ObjectId("5ed97cfc474ed51eb3dbb273")}], "categorias":[{"_id":ObjectId("5ed979f4474ed51eb3dbb26b"), "nome":"Música", "url":"music"}], "dataHora": new Date("2020-05-01T14:00-0300"),   "largeimage": "https://i.ytimg.com/vi/QqbO5Kusxak/mqdefault_live.jpg", "status": "offline", "videoId": "QqbO5Kusxak", "url": "https://www.youtube.com/watch?v=QqbO5Kusxak"},</v>
      </c>
    </row>
    <row r="60" spans="1:23" x14ac:dyDescent="0.25">
      <c r="A60" t="s">
        <v>1070</v>
      </c>
      <c r="B60" t="s">
        <v>199</v>
      </c>
      <c r="C60" t="s">
        <v>200</v>
      </c>
      <c r="D60" t="str">
        <f>VLOOKUP(B60,canais!$A:$N,14,FALSE)</f>
        <v>5ed981e2474ed51eb3dbb2b6</v>
      </c>
      <c r="E60" s="10">
        <v>43952</v>
      </c>
      <c r="F60" t="s">
        <v>21</v>
      </c>
      <c r="G60" t="str">
        <f>VLOOKUP(F60,subcategorias!$E:$F,2,FALSE)</f>
        <v>ObjectId("5ed97cfc474ed51eb3dbb271")</v>
      </c>
      <c r="H60" t="str">
        <f>VLOOKUP(G60,subcategorias!$F:$G,2,FALSE)</f>
        <v>ObjectId("5ed979f4474ed51eb3dbb26b")</v>
      </c>
      <c r="I60" t="str">
        <f>VLOOKUP(H60,categorias!$B:$D,2,FALSE)</f>
        <v>Música</v>
      </c>
      <c r="J60" t="str">
        <f>VLOOKUP(H60,categorias!$B:$D,3,FALSE)</f>
        <v>music</v>
      </c>
      <c r="K60" s="7">
        <v>0.83333333333333337</v>
      </c>
      <c r="L60" s="7" t="str">
        <f t="shared" si="0"/>
        <v>new Date("2020-05-01T20:00-0300")</v>
      </c>
      <c r="M60" t="s">
        <v>1069</v>
      </c>
      <c r="N60" t="s">
        <v>937</v>
      </c>
      <c r="P60" t="s">
        <v>2508</v>
      </c>
      <c r="W60" t="str">
        <f t="shared" si="1"/>
        <v>{"titulo": "Cabaré Live" , "canais": [{"nome":"Eduardo Costa", "_id": ObjectId("5ed981e2474ed51eb3dbb2b6")}], "subcategorias": [{"nome":"sertanejo", "_id":ObjectId("5ed97cfc474ed51eb3dbb271")}], "categorias":[{"_id":ObjectId("5ed979f4474ed51eb3dbb26b"), "nome":"Música", "url":"music"}], "dataHora": new Date("2020-05-01T20:00-0300"),   "largeimage": "https://yt3.ggpht.com/a/AATXAJytvFHjm_bh_aIOfRDjKZNphbcT62RYrIHE9w=s100-c-k-c0xffffffff-no-rj-mo", "status": "offline", "videoId": "", "url": "https://www.youtube.com/channel/UC2aVfU3JUEFYVFEIX2zTzGQ"},</v>
      </c>
    </row>
    <row r="61" spans="1:23" x14ac:dyDescent="0.25">
      <c r="A61" t="s">
        <v>1070</v>
      </c>
      <c r="B61" t="s">
        <v>241</v>
      </c>
      <c r="C61" t="s">
        <v>242</v>
      </c>
      <c r="D61" t="str">
        <f>VLOOKUP(B61,canais!$A:$N,14,FALSE)</f>
        <v>5ed981e2474ed51eb3dbb2c4</v>
      </c>
      <c r="E61" s="10">
        <v>43952</v>
      </c>
      <c r="F61" t="s">
        <v>21</v>
      </c>
      <c r="G61" t="str">
        <f>VLOOKUP(F61,subcategorias!$E:$F,2,FALSE)</f>
        <v>ObjectId("5ed97cfc474ed51eb3dbb271")</v>
      </c>
      <c r="H61" t="str">
        <f>VLOOKUP(G61,subcategorias!$F:$G,2,FALSE)</f>
        <v>ObjectId("5ed979f4474ed51eb3dbb26b")</v>
      </c>
      <c r="I61" t="str">
        <f>VLOOKUP(H61,categorias!$B:$D,2,FALSE)</f>
        <v>Música</v>
      </c>
      <c r="J61" t="str">
        <f>VLOOKUP(H61,categorias!$B:$D,3,FALSE)</f>
        <v>music</v>
      </c>
      <c r="K61" s="7">
        <v>0.83333333333333337</v>
      </c>
      <c r="L61" s="7" t="str">
        <f t="shared" si="0"/>
        <v>new Date("2020-05-01T20:00-0300")</v>
      </c>
      <c r="M61" t="s">
        <v>1071</v>
      </c>
      <c r="N61" t="s">
        <v>937</v>
      </c>
      <c r="P61" t="s">
        <v>2509</v>
      </c>
      <c r="W61" t="str">
        <f t="shared" si="1"/>
        <v>{"titulo": "Cabaré Live" , "canais": [{"nome":"Leonardo", "_id": ObjectId("5ed981e2474ed51eb3dbb2c4")}], "subcategorias": [{"nome":"sertanejo", "_id":ObjectId("5ed97cfc474ed51eb3dbb271")}], "categorias":[{"_id":ObjectId("5ed979f4474ed51eb3dbb26b"), "nome":"Música", "url":"music"}], "dataHora": new Date("2020-05-01T20:00-0300"),   "largeimage": "https://yt3.ggpht.com/a/AATXAJzt6pbAjbLUHbRHnoMZuZYhZznDNthdPMjqug=s100-c-k-c0xffffffff-no-rj-mo", "status": "offline", "videoId": "", "url": "https://www.youtube.com/channel/UC-kCNs2KVMx0WN-tfysYTIw"},</v>
      </c>
    </row>
    <row r="62" spans="1:23" x14ac:dyDescent="0.25">
      <c r="A62" t="s">
        <v>1070</v>
      </c>
      <c r="B62" t="s">
        <v>193</v>
      </c>
      <c r="C62" t="s">
        <v>194</v>
      </c>
      <c r="D62" t="str">
        <f>VLOOKUP(B62,canais!$A:$N,14,FALSE)</f>
        <v>5ed981e2474ed51eb3dbb2b4</v>
      </c>
      <c r="E62" s="10">
        <v>43952</v>
      </c>
      <c r="F62" t="s">
        <v>21</v>
      </c>
      <c r="G62" t="str">
        <f>VLOOKUP(F62,subcategorias!$E:$F,2,FALSE)</f>
        <v>ObjectId("5ed97cfc474ed51eb3dbb271")</v>
      </c>
      <c r="H62" t="str">
        <f>VLOOKUP(G62,subcategorias!$F:$G,2,FALSE)</f>
        <v>ObjectId("5ed979f4474ed51eb3dbb26b")</v>
      </c>
      <c r="I62" t="str">
        <f>VLOOKUP(H62,categorias!$B:$D,2,FALSE)</f>
        <v>Música</v>
      </c>
      <c r="J62" t="str">
        <f>VLOOKUP(H62,categorias!$B:$D,3,FALSE)</f>
        <v>music</v>
      </c>
      <c r="K62" s="7">
        <v>0.83333333333333337</v>
      </c>
      <c r="L62" s="7" t="str">
        <f t="shared" si="0"/>
        <v>new Date("2020-05-01T20:00-0300")</v>
      </c>
      <c r="M62" t="s">
        <v>1072</v>
      </c>
      <c r="N62" t="s">
        <v>937</v>
      </c>
      <c r="P62" t="s">
        <v>2510</v>
      </c>
      <c r="W62" t="str">
        <f t="shared" si="1"/>
        <v>{"titulo": "Cabaré Live" , "canais": [{"nome":"Cabaré", "_id": ObjectId("5ed981e2474ed51eb3dbb2b4")}], "subcategorias": [{"nome":"sertanejo", "_id":ObjectId("5ed97cfc474ed51eb3dbb271")}], "categorias":[{"_id":ObjectId("5ed979f4474ed51eb3dbb26b"), "nome":"Música", "url":"music"}], "dataHora": new Date("2020-05-01T20:00-0300"),   "largeimage": "https://yt3.ggpht.com/a/AATXAJw8_c9w8K1L5Yy6r8CNdIEhuG425rvcPUYdqw=s100-c-k-c0xffffffff-no-rj-mo", "status": "offline", "videoId": "", "url": "https://www.youtube.com/channel/UCJND4NFPNQc4YSeD8KoK57A"},</v>
      </c>
    </row>
    <row r="63" spans="1:23" x14ac:dyDescent="0.25">
      <c r="A63" t="s">
        <v>1074</v>
      </c>
      <c r="B63" t="s">
        <v>251</v>
      </c>
      <c r="C63" t="s">
        <v>252</v>
      </c>
      <c r="D63" t="str">
        <f>VLOOKUP(B63,canais!$A:$N,14,FALSE)</f>
        <v>5ed981e2474ed51eb3dbb2c8</v>
      </c>
      <c r="E63" s="10">
        <v>43952</v>
      </c>
      <c r="F63" t="s">
        <v>31</v>
      </c>
      <c r="G63" t="str">
        <f>VLOOKUP(F63,subcategorias!$E:$F,2,FALSE)</f>
        <v>ObjectId("5ed97cfc474ed51eb3dbb27b")</v>
      </c>
      <c r="H63" t="str">
        <f>VLOOKUP(G63,subcategorias!$F:$G,2,FALSE)</f>
        <v>ObjectId("5ed979f4474ed51eb3dbb26b")</v>
      </c>
      <c r="I63" t="str">
        <f>VLOOKUP(H63,categorias!$B:$D,2,FALSE)</f>
        <v>Música</v>
      </c>
      <c r="J63" t="str">
        <f>VLOOKUP(H63,categorias!$B:$D,3,FALSE)</f>
        <v>music</v>
      </c>
      <c r="K63" s="7">
        <v>0.75</v>
      </c>
      <c r="L63" s="7" t="str">
        <f t="shared" si="0"/>
        <v>new Date("2020-05-01T18:00-0300")</v>
      </c>
      <c r="M63" t="s">
        <v>1073</v>
      </c>
      <c r="N63" t="s">
        <v>937</v>
      </c>
      <c r="O63" t="s">
        <v>1075</v>
      </c>
      <c r="P63" t="s">
        <v>2511</v>
      </c>
      <c r="W63" t="str">
        <f t="shared" si="1"/>
        <v>{"titulo": "Live Edson Gomes" , "canais": [{"nome":"Edson Gomes Oficial", "_id": ObjectId("5ed981e2474ed51eb3dbb2c8")}], "subcategorias": [{"nome":"reggae", "_id":ObjectId("5ed97cfc474ed51eb3dbb27b")}], "categorias":[{"_id":ObjectId("5ed979f4474ed51eb3dbb26b"), "nome":"Música", "url":"music"}], "dataHora": new Date("2020-05-01T18:00-0300"),   "largeimage": "https://i.ytimg.com/vi/P95aGhm4aXw/mqdefault_live.jpg", "status": "offline", "videoId": "P95aGhm4aXw", "url": "https://www.youtube.com/watch?v=P95aGhm4aXw"},</v>
      </c>
    </row>
    <row r="64" spans="1:23" x14ac:dyDescent="0.25">
      <c r="A64" t="s">
        <v>1076</v>
      </c>
      <c r="B64" t="s">
        <v>290</v>
      </c>
      <c r="C64" t="s">
        <v>291</v>
      </c>
      <c r="D64" t="str">
        <f>VLOOKUP(B64,canais!$A:$N,14,FALSE)</f>
        <v>5ed981e2474ed51eb3dbb2da</v>
      </c>
      <c r="E64" s="10">
        <v>43952</v>
      </c>
      <c r="F64" t="s">
        <v>37</v>
      </c>
      <c r="G64" t="str">
        <f>VLOOKUP(F64,subcategorias!$E:$F,2,FALSE)</f>
        <v>ObjectId("5ed97cfc474ed51eb3dbb281")</v>
      </c>
      <c r="H64" t="str">
        <f>VLOOKUP(G64,subcategorias!$F:$G,2,FALSE)</f>
        <v>ObjectId("5ed979f4474ed51eb3dbb26b")</v>
      </c>
      <c r="I64" t="str">
        <f>VLOOKUP(H64,categorias!$B:$D,2,FALSE)</f>
        <v>Música</v>
      </c>
      <c r="J64" t="str">
        <f>VLOOKUP(H64,categorias!$B:$D,3,FALSE)</f>
        <v>music</v>
      </c>
      <c r="K64" s="7">
        <v>0.875</v>
      </c>
      <c r="L64" s="7" t="str">
        <f t="shared" si="0"/>
        <v>new Date("2020-05-01T21:00-0300")</v>
      </c>
      <c r="M64" t="s">
        <v>2512</v>
      </c>
      <c r="N64" t="s">
        <v>937</v>
      </c>
      <c r="O64" t="s">
        <v>1077</v>
      </c>
      <c r="P64" t="s">
        <v>2513</v>
      </c>
      <c r="W64" t="str">
        <f t="shared" si="1"/>
        <v>{"titulo": "Live Encontro | Parangolé, Harmonia e Léo Santana" , "canais": [{"nome":"Banda Parangolé", "_id": ObjectId("5ed981e2474ed51eb3dbb2da")}], "subcategorias": [{"nome":"axé", "_id":ObjectId("5ed97cfc474ed51eb3dbb281")}], "categorias":[{"_id":ObjectId("5ed979f4474ed51eb3dbb26b"), "nome":"Música", "url":"music"}], "dataHora": new Date("2020-05-01T21:00-0300"),   "largeimage": "https://i.ytimg.com/vi/_WW6q5xDvb8/mqdefault.jpg", "status": "offline", "videoId": "_WW6q5xDvb8", "url": "https://www.youtube.com/watch?v=_WW6q5xDvb8"},</v>
      </c>
    </row>
    <row r="65" spans="1:23" x14ac:dyDescent="0.25">
      <c r="A65" t="s">
        <v>1076</v>
      </c>
      <c r="B65" t="s">
        <v>292</v>
      </c>
      <c r="C65" t="s">
        <v>293</v>
      </c>
      <c r="D65" t="str">
        <f>VLOOKUP(B65,canais!$A:$N,14,FALSE)</f>
        <v>5ed981e2474ed51eb3dbb2db</v>
      </c>
      <c r="E65" s="10">
        <v>43952</v>
      </c>
      <c r="F65" t="s">
        <v>37</v>
      </c>
      <c r="G65" t="str">
        <f>VLOOKUP(F65,subcategorias!$E:$F,2,FALSE)</f>
        <v>ObjectId("5ed97cfc474ed51eb3dbb281")</v>
      </c>
      <c r="H65" t="str">
        <f>VLOOKUP(G65,subcategorias!$F:$G,2,FALSE)</f>
        <v>ObjectId("5ed979f4474ed51eb3dbb26b")</v>
      </c>
      <c r="I65" t="str">
        <f>VLOOKUP(H65,categorias!$B:$D,2,FALSE)</f>
        <v>Música</v>
      </c>
      <c r="J65" t="str">
        <f>VLOOKUP(H65,categorias!$B:$D,3,FALSE)</f>
        <v>music</v>
      </c>
      <c r="K65" s="7">
        <v>0.875</v>
      </c>
      <c r="L65" s="7" t="str">
        <f t="shared" si="0"/>
        <v>new Date("2020-05-01T21:00-0300")</v>
      </c>
      <c r="M65" t="s">
        <v>2514</v>
      </c>
      <c r="N65" t="s">
        <v>937</v>
      </c>
      <c r="O65" t="s">
        <v>1078</v>
      </c>
      <c r="P65" t="s">
        <v>2515</v>
      </c>
      <c r="W65" t="str">
        <f t="shared" si="1"/>
        <v>{"titulo": "Live Encontro | Parangolé, Harmonia e Léo Santana" , "canais": [{"nome":"Harmonia do Samba", "_id": ObjectId("5ed981e2474ed51eb3dbb2db")}], "subcategorias": [{"nome":"axé", "_id":ObjectId("5ed97cfc474ed51eb3dbb281")}], "categorias":[{"_id":ObjectId("5ed979f4474ed51eb3dbb26b"), "nome":"Música", "url":"music"}], "dataHora": new Date("2020-05-01T21:00-0300"),   "largeimage": "https://i.ytimg.com/vi/mVViZB-Mbus/mqdefault.jpg", "status": "offline", "videoId": "mVViZB-Mbus", "url": "https://www.youtube.com/watch?v=mVViZB-Mbus"},</v>
      </c>
    </row>
    <row r="66" spans="1:23" x14ac:dyDescent="0.25">
      <c r="A66" t="s">
        <v>1076</v>
      </c>
      <c r="B66" t="s">
        <v>196</v>
      </c>
      <c r="C66" t="s">
        <v>197</v>
      </c>
      <c r="D66" t="str">
        <f>VLOOKUP(B66,canais!$A:$N,14,FALSE)</f>
        <v>5ed981e2474ed51eb3dbb2b5</v>
      </c>
      <c r="E66" s="10">
        <v>43952</v>
      </c>
      <c r="F66" t="s">
        <v>37</v>
      </c>
      <c r="G66" t="str">
        <f>VLOOKUP(F66,subcategorias!$E:$F,2,FALSE)</f>
        <v>ObjectId("5ed97cfc474ed51eb3dbb281")</v>
      </c>
      <c r="H66" t="str">
        <f>VLOOKUP(G66,subcategorias!$F:$G,2,FALSE)</f>
        <v>ObjectId("5ed979f4474ed51eb3dbb26b")</v>
      </c>
      <c r="I66" t="str">
        <f>VLOOKUP(H66,categorias!$B:$D,2,FALSE)</f>
        <v>Música</v>
      </c>
      <c r="J66" t="str">
        <f>VLOOKUP(H66,categorias!$B:$D,3,FALSE)</f>
        <v>music</v>
      </c>
      <c r="K66" s="7">
        <v>0.875</v>
      </c>
      <c r="L66" s="7" t="str">
        <f t="shared" si="0"/>
        <v>new Date("2020-05-01T21:00-0300")</v>
      </c>
      <c r="M66" t="s">
        <v>2516</v>
      </c>
      <c r="N66" t="s">
        <v>937</v>
      </c>
      <c r="O66" t="s">
        <v>1079</v>
      </c>
      <c r="P66" t="s">
        <v>2517</v>
      </c>
      <c r="W66" t="str">
        <f t="shared" si="1"/>
        <v>{"titulo": "Live Encontro | Parangolé, Harmonia e Léo Santana" , "canais": [{"nome":"Léo Santana", "_id": ObjectId("5ed981e2474ed51eb3dbb2b5")}], "subcategorias": [{"nome":"axé", "_id":ObjectId("5ed97cfc474ed51eb3dbb281")}], "categorias":[{"_id":ObjectId("5ed979f4474ed51eb3dbb26b"), "nome":"Música", "url":"music"}], "dataHora": new Date("2020-05-01T21:00-0300"),   "largeimage": "https://i.ytimg.com/vi/GReQTTiCGBM/mqdefault.jpg", "status": "offline", "videoId": "GReQTTiCGBM", "url": "https://www.youtube.com/watch?v=GReQTTiCGBM"},</v>
      </c>
    </row>
    <row r="67" spans="1:23" x14ac:dyDescent="0.25">
      <c r="A67" t="s">
        <v>2518</v>
      </c>
      <c r="B67" t="s">
        <v>202</v>
      </c>
      <c r="C67" t="s">
        <v>203</v>
      </c>
      <c r="D67" t="str">
        <f>VLOOKUP(B67,canais!$A:$N,14,FALSE)</f>
        <v>5ed981e2474ed51eb3dbb2b7</v>
      </c>
      <c r="E67" s="10">
        <v>43953</v>
      </c>
      <c r="F67" t="s">
        <v>21</v>
      </c>
      <c r="G67" t="str">
        <f>VLOOKUP(F67,subcategorias!$E:$F,2,FALSE)</f>
        <v>ObjectId("5ed97cfc474ed51eb3dbb271")</v>
      </c>
      <c r="H67" t="str">
        <f>VLOOKUP(G67,subcategorias!$F:$G,2,FALSE)</f>
        <v>ObjectId("5ed979f4474ed51eb3dbb26b")</v>
      </c>
      <c r="I67" t="str">
        <f>VLOOKUP(H67,categorias!$B:$D,2,FALSE)</f>
        <v>Música</v>
      </c>
      <c r="J67" t="str">
        <f>VLOOKUP(H67,categorias!$B:$D,3,FALSE)</f>
        <v>music</v>
      </c>
      <c r="K67" s="7">
        <v>0.70833333333333337</v>
      </c>
      <c r="L67" s="7" t="str">
        <f t="shared" ref="L67:L130" si="2">CONCATENATE("new Date(""",TEXT(E67,"aaaa-mm-dd"),"T",TEXT(K67,"hh:MM"),"-0300"")")</f>
        <v>new Date("2020-05-02T17:00-0300")</v>
      </c>
      <c r="M67" t="s">
        <v>1080</v>
      </c>
      <c r="N67" t="s">
        <v>937</v>
      </c>
      <c r="P67" t="s">
        <v>2519</v>
      </c>
      <c r="W67" t="str">
        <f t="shared" ref="W67:W130" si="3">$A$1&amp;A67&amp;$B$1&amp;B67&amp;$D$1&amp;D67&amp;$F$1&amp;F67&amp;$G$1&amp;G67&amp;$H$1&amp;H67&amp;$I$1&amp;I67&amp;$J$1&amp;J67&amp;$L$1&amp;L67&amp;$M$1&amp;M67&amp;$N$1&amp;N67&amp;$O$1&amp;O67&amp;$P$1&amp;P67&amp;$Q$1</f>
        <v>{"titulo": "Live Jorge e Mateus" , "canais": [{"nome":"Jorge e Mateus", "_id": ObjectId("5ed981e2474ed51eb3dbb2b7")}], "subcategorias": [{"nome":"sertanejo", "_id":ObjectId("5ed97cfc474ed51eb3dbb271")}], "categorias":[{"_id":ObjectId("5ed979f4474ed51eb3dbb26b"), "nome":"Música", "url":"music"}], "dataHora": new Date("2020-05-02T17:00-0300"),   "largeimage": "https://yt3.ggpht.com/a/AATXAJxCzh95p5aHLx3_3_aMpXOCRV93d-Hwmct44A=s100-c-k-c0xffffffff-no-rj-mo", "status": "offline", "videoId": "", "url": "https://www.youtube.com/channel/UCL64gn1KZ1C-u87BGQv3b6w"},</v>
      </c>
    </row>
    <row r="68" spans="1:23" x14ac:dyDescent="0.25">
      <c r="A68" t="s">
        <v>2520</v>
      </c>
      <c r="B68" t="s">
        <v>205</v>
      </c>
      <c r="C68" t="s">
        <v>206</v>
      </c>
      <c r="D68" t="str">
        <f>VLOOKUP(B68,canais!$A:$N,14,FALSE)</f>
        <v>5ed981e2474ed51eb3dbb2b8</v>
      </c>
      <c r="E68" s="10">
        <v>43953</v>
      </c>
      <c r="F68" t="s">
        <v>21</v>
      </c>
      <c r="G68" t="str">
        <f>VLOOKUP(F68,subcategorias!$E:$F,2,FALSE)</f>
        <v>ObjectId("5ed97cfc474ed51eb3dbb271")</v>
      </c>
      <c r="H68" t="str">
        <f>VLOOKUP(G68,subcategorias!$F:$G,2,FALSE)</f>
        <v>ObjectId("5ed979f4474ed51eb3dbb26b")</v>
      </c>
      <c r="I68" t="str">
        <f>VLOOKUP(H68,categorias!$B:$D,2,FALSE)</f>
        <v>Música</v>
      </c>
      <c r="J68" t="str">
        <f>VLOOKUP(H68,categorias!$B:$D,3,FALSE)</f>
        <v>music</v>
      </c>
      <c r="K68" s="7">
        <v>0.83333333333333337</v>
      </c>
      <c r="L68" s="7" t="str">
        <f t="shared" si="2"/>
        <v>new Date("2020-05-02T20:00-0300")</v>
      </c>
      <c r="M68" t="s">
        <v>1081</v>
      </c>
      <c r="N68" t="s">
        <v>937</v>
      </c>
      <c r="O68" t="s">
        <v>1082</v>
      </c>
      <c r="P68" t="s">
        <v>2521</v>
      </c>
      <c r="W68" t="str">
        <f t="shared" si="3"/>
        <v>{"titulo": "Live Xand Avião" , "canais": [{"nome":"Xand Avião", "_id": ObjectId("5ed981e2474ed51eb3dbb2b8")}], "subcategorias": [{"nome":"sertanejo", "_id":ObjectId("5ed97cfc474ed51eb3dbb271")}], "categorias":[{"_id":ObjectId("5ed979f4474ed51eb3dbb26b"), "nome":"Música", "url":"music"}], "dataHora": new Date("2020-05-02T20:00-0300"),   "largeimage": "https://yt3.ggpht.com/a/AATXAJwB2bfssT0ECiVVlVRdFJHre1mBtjzUzkbJog=s100-c-k-c0xffffffff-no-rj-mo", "status": "offline", "videoId": "GRCSjrvyPfo", "url": "https://www.youtube.com/watch?v=GRCSjrvyPfo"},</v>
      </c>
    </row>
    <row r="69" spans="1:23" x14ac:dyDescent="0.25">
      <c r="A69" t="s">
        <v>1084</v>
      </c>
      <c r="B69" t="s">
        <v>208</v>
      </c>
      <c r="C69" t="s">
        <v>209</v>
      </c>
      <c r="D69" t="str">
        <f>VLOOKUP(B69,canais!$A:$N,14,FALSE)</f>
        <v>5ed981e2474ed51eb3dbb2b9</v>
      </c>
      <c r="E69" s="10">
        <v>43953</v>
      </c>
      <c r="F69" t="s">
        <v>21</v>
      </c>
      <c r="G69" t="str">
        <f>VLOOKUP(F69,subcategorias!$E:$F,2,FALSE)</f>
        <v>ObjectId("5ed97cfc474ed51eb3dbb271")</v>
      </c>
      <c r="H69" t="str">
        <f>VLOOKUP(G69,subcategorias!$F:$G,2,FALSE)</f>
        <v>ObjectId("5ed979f4474ed51eb3dbb26b")</v>
      </c>
      <c r="I69" t="str">
        <f>VLOOKUP(H69,categorias!$B:$D,2,FALSE)</f>
        <v>Música</v>
      </c>
      <c r="J69" t="str">
        <f>VLOOKUP(H69,categorias!$B:$D,3,FALSE)</f>
        <v>music</v>
      </c>
      <c r="K69" s="7">
        <v>0.83333333333333337</v>
      </c>
      <c r="L69" s="7" t="str">
        <f t="shared" si="2"/>
        <v>new Date("2020-05-02T20:00-0300")</v>
      </c>
      <c r="M69" t="s">
        <v>1083</v>
      </c>
      <c r="N69" t="s">
        <v>937</v>
      </c>
      <c r="P69" t="s">
        <v>2522</v>
      </c>
      <c r="W69" t="str">
        <f t="shared" si="3"/>
        <v>{"titulo": "Live Só Modão" , "canais": [{"nome":"Gino e Geno", "_id": ObjectId("5ed981e2474ed51eb3dbb2b9")}], "subcategorias": [{"nome":"sertanejo", "_id":ObjectId("5ed97cfc474ed51eb3dbb271")}], "categorias":[{"_id":ObjectId("5ed979f4474ed51eb3dbb26b"), "nome":"Música", "url":"music"}], "dataHora": new Date("2020-05-02T20:00-0300"),   "largeimage": "https://yt3.ggpht.com/a/AATXAJxlVvCMMdPRJfq3RZsNbTXewshrgyAVbvm_gg=s100-c-k-c0xffffffff-no-rj-mo", "status": "offline", "videoId": "", "url": "https://www.youtube.com/channel/UCJ2F_FVm0sk-o_gh_wl88lA"},</v>
      </c>
    </row>
    <row r="70" spans="1:23" x14ac:dyDescent="0.25">
      <c r="A70" t="s">
        <v>1086</v>
      </c>
      <c r="B70" t="s">
        <v>211</v>
      </c>
      <c r="C70" t="s">
        <v>212</v>
      </c>
      <c r="D70" t="str">
        <f>VLOOKUP(B70,canais!$A:$N,14,FALSE)</f>
        <v>5ed981e2474ed51eb3dbb2ba</v>
      </c>
      <c r="E70" s="10">
        <v>43953</v>
      </c>
      <c r="F70" t="s">
        <v>21</v>
      </c>
      <c r="G70" t="str">
        <f>VLOOKUP(F70,subcategorias!$E:$F,2,FALSE)</f>
        <v>ObjectId("5ed97cfc474ed51eb3dbb271")</v>
      </c>
      <c r="H70" t="str">
        <f>VLOOKUP(G70,subcategorias!$F:$G,2,FALSE)</f>
        <v>ObjectId("5ed979f4474ed51eb3dbb26b")</v>
      </c>
      <c r="I70" t="str">
        <f>VLOOKUP(H70,categorias!$B:$D,2,FALSE)</f>
        <v>Música</v>
      </c>
      <c r="J70" t="str">
        <f>VLOOKUP(H70,categorias!$B:$D,3,FALSE)</f>
        <v>music</v>
      </c>
      <c r="K70" s="7">
        <v>0.89583333333333337</v>
      </c>
      <c r="L70" s="7" t="str">
        <f t="shared" si="2"/>
        <v>new Date("2020-05-02T21:30-0300")</v>
      </c>
      <c r="M70" t="s">
        <v>1085</v>
      </c>
      <c r="N70" t="s">
        <v>937</v>
      </c>
      <c r="O70" t="s">
        <v>1087</v>
      </c>
      <c r="P70" t="s">
        <v>2523</v>
      </c>
      <c r="W70" t="str">
        <f t="shared" si="3"/>
        <v>{"titulo": "Maria Cecília e Rodolfo - AO VIVO - #MCeRLive" , "canais": [{"nome":"Maria Cecília e Rodolfo", "_id": ObjectId("5ed981e2474ed51eb3dbb2ba")}], "subcategorias": [{"nome":"sertanejo", "_id":ObjectId("5ed97cfc474ed51eb3dbb271")}], "categorias":[{"_id":ObjectId("5ed979f4474ed51eb3dbb26b"), "nome":"Música", "url":"music"}], "dataHora": new Date("2020-05-02T21:30-0300"),   "largeimage": "https://i.ytimg.com/vi/R9iw9krHHE4/mqdefault_live.jpg", "status": "offline", "videoId": "R9iw9krHHE4", "url": "https://www.youtube.com/watch?v=R9iw9krHHE4"},</v>
      </c>
    </row>
    <row r="71" spans="1:23" x14ac:dyDescent="0.25">
      <c r="A71" t="s">
        <v>1088</v>
      </c>
      <c r="B71" t="s">
        <v>295</v>
      </c>
      <c r="C71" t="s">
        <v>296</v>
      </c>
      <c r="D71" t="str">
        <f>VLOOKUP(B71,canais!$A:$N,14,FALSE)</f>
        <v>5ed981e2474ed51eb3dbb2dd</v>
      </c>
      <c r="E71" s="10">
        <v>43953</v>
      </c>
      <c r="F71" t="s">
        <v>26</v>
      </c>
      <c r="G71" t="str">
        <f>VLOOKUP(F71,subcategorias!$E:$F,2,FALSE)</f>
        <v>ObjectId("5ed97cfc474ed51eb3dbb276")</v>
      </c>
      <c r="H71" t="str">
        <f>VLOOKUP(G71,subcategorias!$F:$G,2,FALSE)</f>
        <v>ObjectId("5ed979f4474ed51eb3dbb26b")</v>
      </c>
      <c r="I71" t="str">
        <f>VLOOKUP(H71,categorias!$B:$D,2,FALSE)</f>
        <v>Música</v>
      </c>
      <c r="J71" t="str">
        <f>VLOOKUP(H71,categorias!$B:$D,3,FALSE)</f>
        <v>music</v>
      </c>
      <c r="K71" s="7">
        <v>0.89583333333333337</v>
      </c>
      <c r="L71" s="7" t="str">
        <f t="shared" si="2"/>
        <v>new Date("2020-05-02T21:30-0300")</v>
      </c>
      <c r="M71" t="s">
        <v>2524</v>
      </c>
      <c r="N71" t="s">
        <v>937</v>
      </c>
      <c r="O71" t="s">
        <v>1089</v>
      </c>
      <c r="P71" t="s">
        <v>2525</v>
      </c>
      <c r="W71" t="str">
        <f t="shared" si="3"/>
        <v>{"titulo": "Lulu Santos - #LiveLulu Pra Dançar e Cantar" , "canais": [{"nome":"Lulu Santos", "_id": ObjectId("5ed981e2474ed51eb3dbb2dd")}], "subcategorias": [{"nome":"pop", "_id":ObjectId("5ed97cfc474ed51eb3dbb276")}], "categorias":[{"_id":ObjectId("5ed979f4474ed51eb3dbb26b"), "nome":"Música", "url":"music"}], "dataHora": new Date("2020-05-02T21:30-0300"),   "largeimage": "https://i.ytimg.com/vi/BArXtDGvaec/mqdefault.jpg", "status": "offline", "videoId": "BArXtDGvaec", "url": "https://www.youtube.com/watch?v=BArXtDGvaec"},</v>
      </c>
    </row>
    <row r="72" spans="1:23" x14ac:dyDescent="0.25">
      <c r="A72" t="s">
        <v>2526</v>
      </c>
      <c r="B72" t="s">
        <v>214</v>
      </c>
      <c r="C72" t="s">
        <v>215</v>
      </c>
      <c r="D72" t="str">
        <f>VLOOKUP(B72,canais!$A:$N,14,FALSE)</f>
        <v>5ed981e2474ed51eb3dbb2bb</v>
      </c>
      <c r="E72" s="10">
        <v>43954</v>
      </c>
      <c r="F72" t="s">
        <v>21</v>
      </c>
      <c r="G72" t="str">
        <f>VLOOKUP(F72,subcategorias!$E:$F,2,FALSE)</f>
        <v>ObjectId("5ed97cfc474ed51eb3dbb271")</v>
      </c>
      <c r="H72" t="str">
        <f>VLOOKUP(G72,subcategorias!$F:$G,2,FALSE)</f>
        <v>ObjectId("5ed979f4474ed51eb3dbb26b")</v>
      </c>
      <c r="I72" t="str">
        <f>VLOOKUP(H72,categorias!$B:$D,2,FALSE)</f>
        <v>Música</v>
      </c>
      <c r="J72" t="str">
        <f>VLOOKUP(H72,categorias!$B:$D,3,FALSE)</f>
        <v>music</v>
      </c>
      <c r="K72" s="7">
        <v>0.58333333333333337</v>
      </c>
      <c r="L72" s="7" t="str">
        <f t="shared" si="2"/>
        <v>new Date("2020-05-03T14:00-0300")</v>
      </c>
      <c r="M72" t="s">
        <v>1090</v>
      </c>
      <c r="N72" t="s">
        <v>937</v>
      </c>
      <c r="P72" t="s">
        <v>2527</v>
      </c>
      <c r="W72" t="str">
        <f t="shared" si="3"/>
        <v>{"titulo": "Live Guilherme e Santiago" , "canais": [{"nome":"Guilherme e Santiago", "_id": ObjectId("5ed981e2474ed51eb3dbb2bb")}], "subcategorias": [{"nome":"sertanejo", "_id":ObjectId("5ed97cfc474ed51eb3dbb271")}], "categorias":[{"_id":ObjectId("5ed979f4474ed51eb3dbb26b"), "nome":"Música", "url":"music"}], "dataHora": new Date("2020-05-03T14:00-0300"),   "largeimage": "https://yt3.ggpht.com/a/AATXAJwJyPt3UWLIXJ26kUZTDySeM520urCw2qST6w=s100-c-k-c0xffffffff-no-rj-mo", "status": "offline", "videoId": "", "url": "https://www.youtube.com/channel/UC-QoZ0V193UMCLFaK-usjqw"},</v>
      </c>
    </row>
    <row r="73" spans="1:23" x14ac:dyDescent="0.25">
      <c r="A73" t="s">
        <v>2528</v>
      </c>
      <c r="B73" t="s">
        <v>217</v>
      </c>
      <c r="C73" t="s">
        <v>218</v>
      </c>
      <c r="D73" t="str">
        <f>VLOOKUP(B73,canais!$A:$N,14,FALSE)</f>
        <v>5ed981e2474ed51eb3dbb2bc</v>
      </c>
      <c r="E73" s="10">
        <v>43954</v>
      </c>
      <c r="F73" t="s">
        <v>21</v>
      </c>
      <c r="G73" t="str">
        <f>VLOOKUP(F73,subcategorias!$E:$F,2,FALSE)</f>
        <v>ObjectId("5ed97cfc474ed51eb3dbb271")</v>
      </c>
      <c r="H73" t="str">
        <f>VLOOKUP(G73,subcategorias!$F:$G,2,FALSE)</f>
        <v>ObjectId("5ed979f4474ed51eb3dbb26b")</v>
      </c>
      <c r="I73" t="str">
        <f>VLOOKUP(H73,categorias!$B:$D,2,FALSE)</f>
        <v>Música</v>
      </c>
      <c r="J73" t="str">
        <f>VLOOKUP(H73,categorias!$B:$D,3,FALSE)</f>
        <v>music</v>
      </c>
      <c r="K73" s="7">
        <v>0.66666666666666663</v>
      </c>
      <c r="L73" s="7" t="str">
        <f t="shared" si="2"/>
        <v>new Date("2020-05-03T16:00-0300")</v>
      </c>
      <c r="M73" t="s">
        <v>1091</v>
      </c>
      <c r="N73" t="s">
        <v>937</v>
      </c>
      <c r="P73" t="s">
        <v>2529</v>
      </c>
      <c r="W73" t="str">
        <f t="shared" si="3"/>
        <v>{"titulo": "Live Bruninho e Davi" , "canais": [{"nome":"Bruninho e Davi", "_id": ObjectId("5ed981e2474ed51eb3dbb2bc")}], "subcategorias": [{"nome":"sertanejo", "_id":ObjectId("5ed97cfc474ed51eb3dbb271")}], "categorias":[{"_id":ObjectId("5ed979f4474ed51eb3dbb26b"), "nome":"Música", "url":"music"}], "dataHora": new Date("2020-05-03T16:00-0300"),   "largeimage": "https://yt3.ggpht.com/a/AATXAJz6-4lFnR-FrKyMcPgJSnEhwQlM9oK_pNrA1g=s100-c-k-c0xffffffff-no-rj-mo", "status": "offline", "videoId": "", "url": "https://www.youtube.com/channel/UCivR_rNG0IT3up2NFq5f0Ng"},</v>
      </c>
    </row>
    <row r="74" spans="1:23" x14ac:dyDescent="0.25">
      <c r="A74" t="s">
        <v>2530</v>
      </c>
      <c r="B74" t="s">
        <v>220</v>
      </c>
      <c r="C74" t="s">
        <v>221</v>
      </c>
      <c r="D74" t="str">
        <f>VLOOKUP(B74,canais!$A:$N,14,FALSE)</f>
        <v>5ed981e2474ed51eb3dbb2bd</v>
      </c>
      <c r="E74" s="10">
        <v>43954</v>
      </c>
      <c r="F74" t="s">
        <v>21</v>
      </c>
      <c r="G74" t="str">
        <f>VLOOKUP(F74,subcategorias!$E:$F,2,FALSE)</f>
        <v>ObjectId("5ed97cfc474ed51eb3dbb271")</v>
      </c>
      <c r="H74" t="str">
        <f>VLOOKUP(G74,subcategorias!$F:$G,2,FALSE)</f>
        <v>ObjectId("5ed979f4474ed51eb3dbb26b")</v>
      </c>
      <c r="I74" t="str">
        <f>VLOOKUP(H74,categorias!$B:$D,2,FALSE)</f>
        <v>Música</v>
      </c>
      <c r="J74" t="str">
        <f>VLOOKUP(H74,categorias!$B:$D,3,FALSE)</f>
        <v>music</v>
      </c>
      <c r="K74" s="7">
        <v>0.66666666666666663</v>
      </c>
      <c r="L74" s="7" t="str">
        <f t="shared" si="2"/>
        <v>new Date("2020-05-03T16:00-0300")</v>
      </c>
      <c r="M74" t="s">
        <v>1092</v>
      </c>
      <c r="N74" t="s">
        <v>937</v>
      </c>
      <c r="P74" t="s">
        <v>2531</v>
      </c>
      <c r="W74" t="str">
        <f t="shared" si="3"/>
        <v>{"titulo": "Live Villa Mix" , "canais": [{"nome":"Villa Mix", "_id": ObjectId("5ed981e2474ed51eb3dbb2bd")}], "subcategorias": [{"nome":"sertanejo", "_id":ObjectId("5ed97cfc474ed51eb3dbb271")}], "categorias":[{"_id":ObjectId("5ed979f4474ed51eb3dbb26b"), "nome":"Música", "url":"music"}], "dataHora": new Date("2020-05-03T16:00-0300"),   "largeimage": "https://yt3.ggpht.com/a/AATXAJyxADWa7lwOPnP9K_d4UJvtYzmAqrimLFt7zQ=s100-c-k-c0xffffffff-no-rj-mo", "status": "offline", "videoId": "", "url": "https://www.youtube.com/channel/UCs0OL__SJ_67Q0I-M1tF1PQ"},</v>
      </c>
    </row>
    <row r="75" spans="1:23" x14ac:dyDescent="0.25">
      <c r="A75" t="s">
        <v>1093</v>
      </c>
      <c r="B75" t="s">
        <v>223</v>
      </c>
      <c r="C75" t="s">
        <v>224</v>
      </c>
      <c r="D75" t="str">
        <f>VLOOKUP(B75,canais!$A:$N,14,FALSE)</f>
        <v>5ed981e2474ed51eb3dbb2be</v>
      </c>
      <c r="E75" s="10">
        <v>43955</v>
      </c>
      <c r="F75" t="s">
        <v>28</v>
      </c>
      <c r="G75" t="str">
        <f>VLOOKUP(F75,subcategorias!$E:$F,2,FALSE)</f>
        <v>ObjectId("5ed97cfc474ed51eb3dbb278")</v>
      </c>
      <c r="H75" t="str">
        <f>VLOOKUP(G75,subcategorias!$F:$G,2,FALSE)</f>
        <v>ObjectId("5ed979f4474ed51eb3dbb26b")</v>
      </c>
      <c r="I75" t="str">
        <f>VLOOKUP(H75,categorias!$B:$D,2,FALSE)</f>
        <v>Música</v>
      </c>
      <c r="J75" t="str">
        <f>VLOOKUP(H75,categorias!$B:$D,3,FALSE)</f>
        <v>music</v>
      </c>
      <c r="K75" s="7">
        <v>0.8125</v>
      </c>
      <c r="L75" s="7" t="str">
        <f t="shared" si="2"/>
        <v>new Date("2020-05-04T19:30-0300")</v>
      </c>
      <c r="M75" t="s">
        <v>2532</v>
      </c>
      <c r="N75" t="s">
        <v>937</v>
      </c>
      <c r="O75" t="s">
        <v>1094</v>
      </c>
      <c r="P75" t="s">
        <v>2533</v>
      </c>
      <c r="W75" t="str">
        <f t="shared" si="3"/>
        <v>{"titulo": "Live Dilsinho - Open House Ao Vivo | #FiqueEmCasa e Cante #Comigo" , "canais": [{"nome":"Dilsinho", "_id": ObjectId("5ed981e2474ed51eb3dbb2be")}], "subcategorias": [{"nome":"pagode", "_id":ObjectId("5ed97cfc474ed51eb3dbb278")}], "categorias":[{"_id":ObjectId("5ed979f4474ed51eb3dbb26b"), "nome":"Música", "url":"music"}], "dataHora": new Date("2020-05-04T19:30-0300"),   "largeimage": "https://i.ytimg.com/vi/CUBcGscHXpo/mqdefault.jpg", "status": "offline", "videoId": "CUBcGscHXpo", "url": "https://www.youtube.com/watch?v=CUBcGscHXpo"},</v>
      </c>
    </row>
    <row r="76" spans="1:23" x14ac:dyDescent="0.25">
      <c r="A76" t="s">
        <v>1095</v>
      </c>
      <c r="B76" t="s">
        <v>226</v>
      </c>
      <c r="C76" t="s">
        <v>227</v>
      </c>
      <c r="D76" t="str">
        <f>VLOOKUP(B76,canais!$A:$N,14,FALSE)</f>
        <v>5ed981e2474ed51eb3dbb2bf</v>
      </c>
      <c r="E76" s="10">
        <v>43957</v>
      </c>
      <c r="F76" t="s">
        <v>21</v>
      </c>
      <c r="G76" t="str">
        <f>VLOOKUP(F76,subcategorias!$E:$F,2,FALSE)</f>
        <v>ObjectId("5ed97cfc474ed51eb3dbb271")</v>
      </c>
      <c r="H76" t="str">
        <f>VLOOKUP(G76,subcategorias!$F:$G,2,FALSE)</f>
        <v>ObjectId("5ed979f4474ed51eb3dbb26b")</v>
      </c>
      <c r="I76" t="str">
        <f>VLOOKUP(H76,categorias!$B:$D,2,FALSE)</f>
        <v>Música</v>
      </c>
      <c r="J76" t="str">
        <f>VLOOKUP(H76,categorias!$B:$D,3,FALSE)</f>
        <v>music</v>
      </c>
      <c r="K76" s="7">
        <v>0.875</v>
      </c>
      <c r="L76" s="7" t="str">
        <f t="shared" si="2"/>
        <v>new Date("2020-05-06T21:00-0300")</v>
      </c>
      <c r="M76" t="s">
        <v>2534</v>
      </c>
      <c r="N76" t="s">
        <v>937</v>
      </c>
      <c r="O76" t="s">
        <v>1096</v>
      </c>
      <c r="P76" t="s">
        <v>2535</v>
      </c>
      <c r="W76" t="str">
        <f t="shared" si="3"/>
        <v>{"titulo": "Conrado &amp; Aleksandro - Live Em Casa Com C&amp;A | #FiqueEmCasa e Cante #Comigo" , "canais": [{"nome":"Conrado e Aleksandro", "_id": ObjectId("5ed981e2474ed51eb3dbb2bf")}], "subcategorias": [{"nome":"sertanejo", "_id":ObjectId("5ed97cfc474ed51eb3dbb271")}], "categorias":[{"_id":ObjectId("5ed979f4474ed51eb3dbb26b"), "nome":"Música", "url":"music"}], "dataHora": new Date("2020-05-06T21:00-0300"),   "largeimage": "https://i.ytimg.com/vi/5fdJoqhtaBY/mqdefault.jpg", "status": "offline", "videoId": "5fdJoqhtaBY", "url": "https://www.youtube.com/watch?v=5fdJoqhtaBY"},</v>
      </c>
    </row>
    <row r="77" spans="1:23" x14ac:dyDescent="0.25">
      <c r="A77" t="s">
        <v>1097</v>
      </c>
      <c r="B77" t="s">
        <v>229</v>
      </c>
      <c r="C77" t="s">
        <v>230</v>
      </c>
      <c r="D77" t="str">
        <f>VLOOKUP(B77,canais!$A:$N,14,FALSE)</f>
        <v>5ed981e2474ed51eb3dbb2c0</v>
      </c>
      <c r="E77" s="10">
        <v>43960</v>
      </c>
      <c r="F77" t="s">
        <v>21</v>
      </c>
      <c r="G77" t="str">
        <f>VLOOKUP(F77,subcategorias!$E:$F,2,FALSE)</f>
        <v>ObjectId("5ed97cfc474ed51eb3dbb271")</v>
      </c>
      <c r="H77" t="str">
        <f>VLOOKUP(G77,subcategorias!$F:$G,2,FALSE)</f>
        <v>ObjectId("5ed979f4474ed51eb3dbb26b")</v>
      </c>
      <c r="I77" t="str">
        <f>VLOOKUP(H77,categorias!$B:$D,2,FALSE)</f>
        <v>Música</v>
      </c>
      <c r="J77" t="str">
        <f>VLOOKUP(H77,categorias!$B:$D,3,FALSE)</f>
        <v>music</v>
      </c>
      <c r="K77" s="7">
        <v>0.91666666666666663</v>
      </c>
      <c r="L77" s="7" t="str">
        <f t="shared" si="2"/>
        <v>new Date("2020-05-09T22:00-0300")</v>
      </c>
      <c r="M77" t="s">
        <v>2536</v>
      </c>
      <c r="N77" t="s">
        <v>937</v>
      </c>
      <c r="O77" t="s">
        <v>1098</v>
      </c>
      <c r="P77" t="s">
        <v>2537</v>
      </c>
      <c r="W77" t="str">
        <f t="shared" si="3"/>
        <v>{"titulo": "#SertanejoEmCasa - Lucas Lucco Ao Vivo | #FiqueEmCasa e Cante #Comigo" , "canais": [{"nome":"Lucas Lucco", "_id": ObjectId("5ed981e2474ed51eb3dbb2c0")}], "subcategorias": [{"nome":"sertanejo", "_id":ObjectId("5ed97cfc474ed51eb3dbb271")}], "categorias":[{"_id":ObjectId("5ed979f4474ed51eb3dbb26b"), "nome":"Música", "url":"music"}], "dataHora": new Date("2020-05-09T22:00-0300"),   "largeimage": "https://i.ytimg.com/vi/6yjttc_w8mw/mqdefault.jpg", "status": "offline", "videoId": "6yjttc_w8mw", "url": "https://www.youtube.com/watch?v=6yjttc_w8mw"},</v>
      </c>
    </row>
    <row r="78" spans="1:23" x14ac:dyDescent="0.25">
      <c r="A78" t="s">
        <v>1099</v>
      </c>
      <c r="B78" t="s">
        <v>58</v>
      </c>
      <c r="C78" t="s">
        <v>59</v>
      </c>
      <c r="D78" t="str">
        <f>VLOOKUP(B78,canais!$A:$N,14,FALSE)</f>
        <v>5ed981e2474ed51eb3dbb287</v>
      </c>
      <c r="E78" s="10">
        <v>43960</v>
      </c>
      <c r="F78" t="s">
        <v>21</v>
      </c>
      <c r="G78" t="str">
        <f>VLOOKUP(F78,subcategorias!$E:$F,2,FALSE)</f>
        <v>ObjectId("5ed97cfc474ed51eb3dbb271")</v>
      </c>
      <c r="H78" t="str">
        <f>VLOOKUP(G78,subcategorias!$F:$G,2,FALSE)</f>
        <v>ObjectId("5ed979f4474ed51eb3dbb26b")</v>
      </c>
      <c r="I78" t="str">
        <f>VLOOKUP(H78,categorias!$B:$D,2,FALSE)</f>
        <v>Música</v>
      </c>
      <c r="J78" t="str">
        <f>VLOOKUP(H78,categorias!$B:$D,3,FALSE)</f>
        <v>music</v>
      </c>
      <c r="K78" s="7">
        <v>0.85416666666666663</v>
      </c>
      <c r="L78" s="7" t="str">
        <f t="shared" si="2"/>
        <v>new Date("2020-05-09T20:30-0300")</v>
      </c>
      <c r="M78" t="s">
        <v>2538</v>
      </c>
      <c r="N78" t="s">
        <v>937</v>
      </c>
      <c r="O78" t="s">
        <v>1100</v>
      </c>
      <c r="P78" t="s">
        <v>2539</v>
      </c>
      <c r="W78" t="str">
        <f t="shared" si="3"/>
        <v>{"titulo": "Live Marília Mendonça - #TodosOsCantosDeCasa" , "canais": [{"nome":"Marília Mendonça", "_id": ObjectId("5ed981e2474ed51eb3dbb287")}], "subcategorias": [{"nome":"sertanejo", "_id":ObjectId("5ed97cfc474ed51eb3dbb271")}], "categorias":[{"_id":ObjectId("5ed979f4474ed51eb3dbb26b"), "nome":"Música", "url":"music"}], "dataHora": new Date("2020-05-09T20:30-0300"),   "largeimage": "https://i.ytimg.com/vi/mkw3jkXHjEc/mqdefault.jpg", "status": "offline", "videoId": "mkw3jkXHjEc", "url": "https://www.youtube.com/watch?v=mkw3jkXHjEc"},</v>
      </c>
    </row>
    <row r="79" spans="1:23" x14ac:dyDescent="0.25">
      <c r="A79" t="s">
        <v>1101</v>
      </c>
      <c r="B79" t="s">
        <v>311</v>
      </c>
      <c r="C79" t="s">
        <v>312</v>
      </c>
      <c r="D79" t="str">
        <f>VLOOKUP(B79,canais!$A:$N,14,FALSE)</f>
        <v>5ed981e2474ed51eb3dbb2e6</v>
      </c>
      <c r="E79" s="10">
        <v>43951</v>
      </c>
      <c r="F79" t="s">
        <v>26</v>
      </c>
      <c r="G79" t="str">
        <f>VLOOKUP(F79,subcategorias!$E:$F,2,FALSE)</f>
        <v>ObjectId("5ed97cfc474ed51eb3dbb276")</v>
      </c>
      <c r="H79" t="str">
        <f>VLOOKUP(G79,subcategorias!$F:$G,2,FALSE)</f>
        <v>ObjectId("5ed979f4474ed51eb3dbb26b")</v>
      </c>
      <c r="I79" t="str">
        <f>VLOOKUP(H79,categorias!$B:$D,2,FALSE)</f>
        <v>Música</v>
      </c>
      <c r="J79" t="str">
        <f>VLOOKUP(H79,categorias!$B:$D,3,FALSE)</f>
        <v>music</v>
      </c>
      <c r="K79" s="7">
        <v>0.83333333333333337</v>
      </c>
      <c r="L79" s="7" t="str">
        <f t="shared" si="2"/>
        <v>new Date("2020-04-30T20:00-0300")</v>
      </c>
      <c r="M79" t="s">
        <v>2540</v>
      </c>
      <c r="N79" t="s">
        <v>937</v>
      </c>
      <c r="O79" t="s">
        <v>1102</v>
      </c>
      <c r="P79" t="s">
        <v>2541</v>
      </c>
      <c r="W79" t="str">
        <f t="shared" si="3"/>
        <v>{"titulo": "#LiveDoNaldoBenny #FicaEmCasa #Comigo" , "canais": [{"nome":"Naldo Benny", "_id": ObjectId("5ed981e2474ed51eb3dbb2e6")}], "subcategorias": [{"nome":"pop", "_id":ObjectId("5ed97cfc474ed51eb3dbb276")}], "categorias":[{"_id":ObjectId("5ed979f4474ed51eb3dbb26b"), "nome":"Música", "url":"music"}], "dataHora": new Date("2020-04-30T20:00-0300"),   "largeimage": "https://i.ytimg.com/vi/eUaZ4whFdkw/mqdefault.jpg", "status": "offline", "videoId": "eUaZ4whFdkw", "url": "https://www.youtube.com/watch?v=eUaZ4whFdkw"},</v>
      </c>
    </row>
    <row r="80" spans="1:23" x14ac:dyDescent="0.25">
      <c r="A80" t="s">
        <v>1104</v>
      </c>
      <c r="B80" t="s">
        <v>307</v>
      </c>
      <c r="C80" t="s">
        <v>308</v>
      </c>
      <c r="D80" t="str">
        <f>VLOOKUP(B80,canais!$A:$N,14,FALSE)</f>
        <v>5ed981e2474ed51eb3dbb2e4</v>
      </c>
      <c r="E80" s="10">
        <v>43952</v>
      </c>
      <c r="F80" t="s">
        <v>28</v>
      </c>
      <c r="G80" t="str">
        <f>VLOOKUP(F80,subcategorias!$E:$F,2,FALSE)</f>
        <v>ObjectId("5ed97cfc474ed51eb3dbb278")</v>
      </c>
      <c r="H80" t="str">
        <f>VLOOKUP(G80,subcategorias!$F:$G,2,FALSE)</f>
        <v>ObjectId("5ed979f4474ed51eb3dbb26b")</v>
      </c>
      <c r="I80" t="str">
        <f>VLOOKUP(H80,categorias!$B:$D,2,FALSE)</f>
        <v>Música</v>
      </c>
      <c r="J80" t="str">
        <f>VLOOKUP(H80,categorias!$B:$D,3,FALSE)</f>
        <v>music</v>
      </c>
      <c r="K80" s="7">
        <v>0.66666666666666663</v>
      </c>
      <c r="L80" s="7" t="str">
        <f t="shared" si="2"/>
        <v>new Date("2020-05-01T16:00-0300")</v>
      </c>
      <c r="M80" t="s">
        <v>1103</v>
      </c>
      <c r="N80" t="s">
        <v>937</v>
      </c>
      <c r="P80" t="s">
        <v>2542</v>
      </c>
      <c r="W80" t="str">
        <f t="shared" si="3"/>
        <v>{"titulo": "Live SPC - 30 Anos" , "canais": [{"nome":"SPC", "_id": ObjectId("5ed981e2474ed51eb3dbb2e4")}], "subcategorias": [{"nome":"pagode", "_id":ObjectId("5ed97cfc474ed51eb3dbb278")}], "categorias":[{"_id":ObjectId("5ed979f4474ed51eb3dbb26b"), "nome":"Música", "url":"music"}], "dataHora": new Date("2020-05-01T16:00-0300"),   "largeimage": "https://i.ytimg.com/vi/jQGAe8UGBVk/hqdefault_live.jpg?sqp=COj6sfUF-oaymwEZCPYBEIoBSFXyq4qpAwsIARUAAIhCGAFwAQ==&amp;rs=AOn4CLAJu1rlofCs8lS-W-iEpAiptY7zIg", "status": "offline", "videoId": "", "url": "https://www.youtube.com/channel/UCM2s2u28OvoauHYfE597YBg"},</v>
      </c>
    </row>
    <row r="81" spans="1:23" x14ac:dyDescent="0.25">
      <c r="A81" t="s">
        <v>1106</v>
      </c>
      <c r="B81" t="s">
        <v>313</v>
      </c>
      <c r="C81" t="s">
        <v>314</v>
      </c>
      <c r="D81" t="str">
        <f>VLOOKUP(B81,canais!$A:$N,14,FALSE)</f>
        <v>5ed981e2474ed51eb3dbb2e7</v>
      </c>
      <c r="E81" s="10">
        <v>43952</v>
      </c>
      <c r="F81" t="s">
        <v>22</v>
      </c>
      <c r="G81" t="str">
        <f>VLOOKUP(F81,subcategorias!$E:$F,2,FALSE)</f>
        <v>ObjectId("5ed97cfc474ed51eb3dbb272")</v>
      </c>
      <c r="H81" t="str">
        <f>VLOOKUP(G81,subcategorias!$F:$G,2,FALSE)</f>
        <v>ObjectId("5ed979f4474ed51eb3dbb26b")</v>
      </c>
      <c r="I81" t="str">
        <f>VLOOKUP(H81,categorias!$B:$D,2,FALSE)</f>
        <v>Música</v>
      </c>
      <c r="J81" t="str">
        <f>VLOOKUP(H81,categorias!$B:$D,3,FALSE)</f>
        <v>music</v>
      </c>
      <c r="K81" s="7">
        <v>0.72916666666666663</v>
      </c>
      <c r="L81" s="7" t="str">
        <f t="shared" si="2"/>
        <v>new Date("2020-05-01T17:30-0300")</v>
      </c>
      <c r="M81" t="s">
        <v>1105</v>
      </c>
      <c r="N81" t="s">
        <v>937</v>
      </c>
      <c r="P81" t="s">
        <v>2543</v>
      </c>
      <c r="W81" t="str">
        <f t="shared" si="3"/>
        <v>{"titulo": "Live do Jota" , "canais": [{"nome":"Jota Quest", "_id": ObjectId("5ed981e2474ed51eb3dbb2e7")}], "subcategorias": [{"nome":"rock", "_id":ObjectId("5ed97cfc474ed51eb3dbb272")}], "categorias":[{"_id":ObjectId("5ed979f4474ed51eb3dbb26b"), "nome":"Música", "url":"music"}], "dataHora": new Date("2020-05-01T17:30-0300"),   "largeimage": "https://yt3.ggpht.com/a/AATXAJy5fFrJ977ueeoNfrs2LyYs17XDnL-LXG-5QA=s100-c-k-c0xffffffff-no-rj-mo", "status": "offline", "videoId": "", "url": "https://www.youtube.com/channel/UCp6gxyU1Onf4uq2DFExLjEg"},</v>
      </c>
    </row>
    <row r="82" spans="1:23" x14ac:dyDescent="0.25">
      <c r="A82" t="s">
        <v>1107</v>
      </c>
      <c r="B82" t="s">
        <v>315</v>
      </c>
      <c r="C82" t="s">
        <v>316</v>
      </c>
      <c r="D82" t="str">
        <f>VLOOKUP(B82,canais!$A:$N,14,FALSE)</f>
        <v>5ed981e2474ed51eb3dbb2e8</v>
      </c>
      <c r="E82" s="10">
        <v>43952</v>
      </c>
      <c r="F82" t="s">
        <v>21</v>
      </c>
      <c r="G82" t="str">
        <f>VLOOKUP(F82,subcategorias!$E:$F,2,FALSE)</f>
        <v>ObjectId("5ed97cfc474ed51eb3dbb271")</v>
      </c>
      <c r="H82" t="str">
        <f>VLOOKUP(G82,subcategorias!$F:$G,2,FALSE)</f>
        <v>ObjectId("5ed979f4474ed51eb3dbb26b")</v>
      </c>
      <c r="I82" t="str">
        <f>VLOOKUP(H82,categorias!$B:$D,2,FALSE)</f>
        <v>Música</v>
      </c>
      <c r="J82" t="str">
        <f>VLOOKUP(H82,categorias!$B:$D,3,FALSE)</f>
        <v>music</v>
      </c>
      <c r="K82" s="7">
        <v>0.72916666666666663</v>
      </c>
      <c r="L82" s="7" t="str">
        <f t="shared" si="2"/>
        <v>new Date("2020-05-01T17:30-0300")</v>
      </c>
      <c r="M82" t="s">
        <v>2544</v>
      </c>
      <c r="N82" t="s">
        <v>937</v>
      </c>
      <c r="O82" t="s">
        <v>1108</v>
      </c>
      <c r="P82" t="s">
        <v>2545</v>
      </c>
      <c r="W82" t="str">
        <f t="shared" si="3"/>
        <v>{"titulo": "LIVE Fiduma e Jeca - Esquenta Cabaré #FiqueEmCasa e Cante #Comigo #laive" , "canais": [{"nome":"Fiduma e Jeca", "_id": ObjectId("5ed981e2474ed51eb3dbb2e8")}], "subcategorias": [{"nome":"sertanejo", "_id":ObjectId("5ed97cfc474ed51eb3dbb271")}], "categorias":[{"_id":ObjectId("5ed979f4474ed51eb3dbb26b"), "nome":"Música", "url":"music"}], "dataHora": new Date("2020-05-01T17:30-0300"),   "largeimage": "https://i.ytimg.com/vi/3H-njpkLjmY/mqdefault.jpg", "status": "offline", "videoId": "3H-njpkLjmY", "url": "https://www.youtube.com/watch?v=3H-njpkLjmY"},</v>
      </c>
    </row>
    <row r="83" spans="1:23" x14ac:dyDescent="0.25">
      <c r="A83" t="s">
        <v>1109</v>
      </c>
      <c r="B83" t="s">
        <v>317</v>
      </c>
      <c r="C83" t="s">
        <v>318</v>
      </c>
      <c r="D83" t="str">
        <f>VLOOKUP(B83,canais!$A:$N,14,FALSE)</f>
        <v>5ed981e2474ed51eb3dbb2e9</v>
      </c>
      <c r="E83" s="10">
        <v>43952</v>
      </c>
      <c r="F83" t="s">
        <v>37</v>
      </c>
      <c r="G83" t="str">
        <f>VLOOKUP(F83,subcategorias!$E:$F,2,FALSE)</f>
        <v>ObjectId("5ed97cfc474ed51eb3dbb281")</v>
      </c>
      <c r="H83" t="str">
        <f>VLOOKUP(G83,subcategorias!$F:$G,2,FALSE)</f>
        <v>ObjectId("5ed979f4474ed51eb3dbb26b")</v>
      </c>
      <c r="I83" t="str">
        <f>VLOOKUP(H83,categorias!$B:$D,2,FALSE)</f>
        <v>Música</v>
      </c>
      <c r="J83" t="str">
        <f>VLOOKUP(H83,categorias!$B:$D,3,FALSE)</f>
        <v>music</v>
      </c>
      <c r="K83" s="7">
        <v>0.75</v>
      </c>
      <c r="L83" s="7" t="str">
        <f t="shared" si="2"/>
        <v>new Date("2020-05-01T18:00-0300")</v>
      </c>
      <c r="M83" t="s">
        <v>2546</v>
      </c>
      <c r="N83" t="s">
        <v>937</v>
      </c>
      <c r="O83" t="s">
        <v>1110</v>
      </c>
      <c r="P83" t="s">
        <v>2547</v>
      </c>
      <c r="W83" t="str">
        <f t="shared" si="3"/>
        <v>{"titulo": "Som de Jorge Em Casa" , "canais": [{"nome":"Filhos de Jorge", "_id": ObjectId("5ed981e2474ed51eb3dbb2e9")}], "subcategorias": [{"nome":"axé", "_id":ObjectId("5ed97cfc474ed51eb3dbb281")}], "categorias":[{"_id":ObjectId("5ed979f4474ed51eb3dbb26b"), "nome":"Música", "url":"music"}], "dataHora": new Date("2020-05-01T18:00-0300"),   "largeimage": "https://i.ytimg.com/vi/sDCK4s3nwnc/mqdefault.jpg", "status": "offline", "videoId": "sDCK4s3nwnc", "url": "https://www.youtube.com/watch?v=sDCK4s3nwnc"},</v>
      </c>
    </row>
    <row r="84" spans="1:23" x14ac:dyDescent="0.25">
      <c r="A84" t="s">
        <v>1111</v>
      </c>
      <c r="B84" t="s">
        <v>319</v>
      </c>
      <c r="C84" t="s">
        <v>320</v>
      </c>
      <c r="D84" t="str">
        <f>VLOOKUP(B84,canais!$A:$N,14,FALSE)</f>
        <v>5ed981e2474ed51eb3dbb2ea</v>
      </c>
      <c r="E84" s="10">
        <v>43952</v>
      </c>
      <c r="F84" t="s">
        <v>21</v>
      </c>
      <c r="G84" t="str">
        <f>VLOOKUP(F84,subcategorias!$E:$F,2,FALSE)</f>
        <v>ObjectId("5ed97cfc474ed51eb3dbb271")</v>
      </c>
      <c r="H84" t="str">
        <f>VLOOKUP(G84,subcategorias!$F:$G,2,FALSE)</f>
        <v>ObjectId("5ed979f4474ed51eb3dbb26b")</v>
      </c>
      <c r="I84" t="str">
        <f>VLOOKUP(H84,categorias!$B:$D,2,FALSE)</f>
        <v>Música</v>
      </c>
      <c r="J84" t="str">
        <f>VLOOKUP(H84,categorias!$B:$D,3,FALSE)</f>
        <v>music</v>
      </c>
      <c r="K84" s="7">
        <v>0.75</v>
      </c>
      <c r="L84" s="7" t="str">
        <f t="shared" si="2"/>
        <v>new Date("2020-05-01T18:00-0300")</v>
      </c>
      <c r="M84" t="s">
        <v>2548</v>
      </c>
      <c r="N84" t="s">
        <v>937</v>
      </c>
      <c r="O84" t="s">
        <v>1112</v>
      </c>
      <c r="P84" t="s">
        <v>2549</v>
      </c>
      <c r="W84" t="str">
        <f t="shared" si="3"/>
        <v>{"titulo": "Murilo Huff - Pra Ouvir Tomando Uma Em Casa #LiveMuriloHuff" , "canais": [{"nome":"Murilo Huff", "_id": ObjectId("5ed981e2474ed51eb3dbb2ea")}], "subcategorias": [{"nome":"sertanejo", "_id":ObjectId("5ed97cfc474ed51eb3dbb271")}], "categorias":[{"_id":ObjectId("5ed979f4474ed51eb3dbb26b"), "nome":"Música", "url":"music"}], "dataHora": new Date("2020-05-01T18:00-0300"),   "largeimage": "https://i.ytimg.com/vi/jsUHkKUCO6c/mqdefault.jpg", "status": "offline", "videoId": "jsUHkKUCO6c", "url": "https://www.youtube.com/watch?v=jsUHkKUCO6c"},</v>
      </c>
    </row>
    <row r="85" spans="1:23" x14ac:dyDescent="0.25">
      <c r="A85" t="s">
        <v>1113</v>
      </c>
      <c r="B85" t="s">
        <v>321</v>
      </c>
      <c r="C85" t="s">
        <v>322</v>
      </c>
      <c r="D85" t="str">
        <f>VLOOKUP(B85,canais!$A:$N,14,FALSE)</f>
        <v>5ed981e2474ed51eb3dbb2eb</v>
      </c>
      <c r="E85" s="10">
        <v>43952</v>
      </c>
      <c r="F85" t="s">
        <v>33</v>
      </c>
      <c r="G85" t="str">
        <f>VLOOKUP(F85,subcategorias!$E:$F,2,FALSE)</f>
        <v>ObjectId("5ed97cfc474ed51eb3dbb27d")</v>
      </c>
      <c r="H85" t="str">
        <f>VLOOKUP(G85,subcategorias!$F:$G,2,FALSE)</f>
        <v>ObjectId("5ed979f4474ed51eb3dbb26b")</v>
      </c>
      <c r="I85" t="str">
        <f>VLOOKUP(H85,categorias!$B:$D,2,FALSE)</f>
        <v>Música</v>
      </c>
      <c r="J85" t="str">
        <f>VLOOKUP(H85,categorias!$B:$D,3,FALSE)</f>
        <v>music</v>
      </c>
      <c r="K85" s="7">
        <v>0.83333333333333337</v>
      </c>
      <c r="L85" s="7" t="str">
        <f t="shared" si="2"/>
        <v>new Date("2020-05-01T20:00-0300")</v>
      </c>
      <c r="M85" t="s">
        <v>2550</v>
      </c>
      <c r="N85" t="s">
        <v>937</v>
      </c>
      <c r="O85" t="s">
        <v>1114</v>
      </c>
      <c r="P85" t="s">
        <v>2551</v>
      </c>
      <c r="W85" t="str">
        <f t="shared" si="3"/>
        <v>{"titulo": "LIVE ANDRÉ VALADÃO" , "canais": [{"nome":"André Valadão", "_id": ObjectId("5ed981e2474ed51eb3dbb2eb")}], "subcategorias": [{"nome":"gospel", "_id":ObjectId("5ed97cfc474ed51eb3dbb27d")}], "categorias":[{"_id":ObjectId("5ed979f4474ed51eb3dbb26b"), "nome":"Música", "url":"music"}], "dataHora": new Date("2020-05-01T20:00-0300"),   "largeimage": "https://i.ytimg.com/vi/BLR38oENSlU/mqdefault.jpg", "status": "offline", "videoId": "BLR38oENSlU", "url": "https://www.youtube.com/watch?v=BLR38oENSlU"},</v>
      </c>
    </row>
    <row r="86" spans="1:23" x14ac:dyDescent="0.25">
      <c r="A86" t="s">
        <v>1115</v>
      </c>
      <c r="B86" t="s">
        <v>323</v>
      </c>
      <c r="C86" t="s">
        <v>324</v>
      </c>
      <c r="D86" t="str">
        <f>VLOOKUP(B86,canais!$A:$N,14,FALSE)</f>
        <v>5ed981e2474ed51eb3dbb2ec</v>
      </c>
      <c r="E86" s="10">
        <v>43952</v>
      </c>
      <c r="F86" t="s">
        <v>33</v>
      </c>
      <c r="G86" t="str">
        <f>VLOOKUP(F86,subcategorias!$E:$F,2,FALSE)</f>
        <v>ObjectId("5ed97cfc474ed51eb3dbb27d")</v>
      </c>
      <c r="H86" t="str">
        <f>VLOOKUP(G86,subcategorias!$F:$G,2,FALSE)</f>
        <v>ObjectId("5ed979f4474ed51eb3dbb26b")</v>
      </c>
      <c r="I86" t="str">
        <f>VLOOKUP(H86,categorias!$B:$D,2,FALSE)</f>
        <v>Música</v>
      </c>
      <c r="J86" t="str">
        <f>VLOOKUP(H86,categorias!$B:$D,3,FALSE)</f>
        <v>music</v>
      </c>
      <c r="K86" s="7">
        <v>0.75</v>
      </c>
      <c r="L86" s="7" t="str">
        <f t="shared" si="2"/>
        <v>new Date("2020-05-01T18:00-0300")</v>
      </c>
      <c r="M86" t="s">
        <v>2552</v>
      </c>
      <c r="N86" t="s">
        <v>937</v>
      </c>
      <c r="O86" t="s">
        <v>1116</v>
      </c>
      <c r="P86" t="s">
        <v>2553</v>
      </c>
      <c r="W86" t="str">
        <f t="shared" si="3"/>
        <v>{"titulo": "Priscilla Alcântara | LIVE #FiqueEmCasa #Comigo" , "canais": [{"nome":"Priscilla Alcântara", "_id": ObjectId("5ed981e2474ed51eb3dbb2ec")}], "subcategorias": [{"nome":"gospel", "_id":ObjectId("5ed97cfc474ed51eb3dbb27d")}], "categorias":[{"_id":ObjectId("5ed979f4474ed51eb3dbb26b"), "nome":"Música", "url":"music"}], "dataHora": new Date("2020-05-01T18:00-0300"),   "largeimage": "https://i.ytimg.com/vi/3DZCl8ciI1Q/mqdefault.jpg", "status": "offline", "videoId": "3DZCl8ciI1Q", "url": "https://www.youtube.com/watch?v=3DZCl8ciI1Q"},</v>
      </c>
    </row>
    <row r="87" spans="1:23" x14ac:dyDescent="0.25">
      <c r="A87" t="s">
        <v>1117</v>
      </c>
      <c r="B87" t="s">
        <v>297</v>
      </c>
      <c r="C87" t="s">
        <v>298</v>
      </c>
      <c r="D87" t="str">
        <f>VLOOKUP(B87,canais!$A:$N,14,FALSE)</f>
        <v>5ed981e2474ed51eb3dbb2de</v>
      </c>
      <c r="E87" s="10">
        <v>43953</v>
      </c>
      <c r="F87" t="s">
        <v>29</v>
      </c>
      <c r="G87" t="str">
        <f>VLOOKUP(F87,subcategorias!$E:$F,2,FALSE)</f>
        <v>ObjectId("5ed97cfc474ed51eb3dbb279")</v>
      </c>
      <c r="H87" t="str">
        <f>VLOOKUP(G87,subcategorias!$F:$G,2,FALSE)</f>
        <v>ObjectId("5ed979f4474ed51eb3dbb26b")</v>
      </c>
      <c r="I87" t="str">
        <f>VLOOKUP(H87,categorias!$B:$D,2,FALSE)</f>
        <v>Música</v>
      </c>
      <c r="J87" t="str">
        <f>VLOOKUP(H87,categorias!$B:$D,3,FALSE)</f>
        <v>music</v>
      </c>
      <c r="K87" s="7">
        <v>0.91666666666666663</v>
      </c>
      <c r="L87" s="7" t="str">
        <f t="shared" si="2"/>
        <v>new Date("2020-05-02T22:00-0300")</v>
      </c>
      <c r="M87" t="s">
        <v>2554</v>
      </c>
      <c r="N87" t="s">
        <v>937</v>
      </c>
      <c r="O87" t="s">
        <v>1118</v>
      </c>
      <c r="P87" t="s">
        <v>2555</v>
      </c>
      <c r="W87" t="str">
        <f t="shared" si="3"/>
        <v>{"titulo": "#FinalidadeÉFicarEmCasa - Live do Kevin O Chris" , "canais": [{"nome":"Kevin O Chris", "_id": ObjectId("5ed981e2474ed51eb3dbb2de")}], "subcategorias": [{"nome":"funk", "_id":ObjectId("5ed97cfc474ed51eb3dbb279")}], "categorias":[{"_id":ObjectId("5ed979f4474ed51eb3dbb26b"), "nome":"Música", "url":"music"}], "dataHora": new Date("2020-05-02T22:00-0300"),   "largeimage": "https://i.ytimg.com/vi/SNpchslZiag/mqdefault.jpg", "status": "offline", "videoId": "SNpchslZiag", "url": "https://www.youtube.com/watch?v=SNpchslZiag"},</v>
      </c>
    </row>
    <row r="88" spans="1:23" x14ac:dyDescent="0.25">
      <c r="A88" t="s">
        <v>1119</v>
      </c>
      <c r="B88" t="s">
        <v>325</v>
      </c>
      <c r="C88" t="s">
        <v>326</v>
      </c>
      <c r="D88" t="str">
        <f>VLOOKUP(B88,canais!$A:$N,14,FALSE)</f>
        <v>5ed981e2474ed51eb3dbb2ed</v>
      </c>
      <c r="E88" s="10">
        <v>43953</v>
      </c>
      <c r="F88" t="s">
        <v>25</v>
      </c>
      <c r="G88" t="str">
        <f>VLOOKUP(F88,subcategorias!$E:$F,2,FALSE)</f>
        <v>ObjectId("5ed97cfc474ed51eb3dbb275")</v>
      </c>
      <c r="H88" t="str">
        <f>VLOOKUP(G88,subcategorias!$F:$G,2,FALSE)</f>
        <v>ObjectId("5ed979f4474ed51eb3dbb26b")</v>
      </c>
      <c r="I88" t="str">
        <f>VLOOKUP(H88,categorias!$B:$D,2,FALSE)</f>
        <v>Música</v>
      </c>
      <c r="J88" t="str">
        <f>VLOOKUP(H88,categorias!$B:$D,3,FALSE)</f>
        <v>music</v>
      </c>
      <c r="K88" s="7">
        <v>0.9375</v>
      </c>
      <c r="L88" s="7" t="str">
        <f t="shared" si="2"/>
        <v>new Date("2020-05-02T22:30-0300")</v>
      </c>
      <c r="M88" t="s">
        <v>2556</v>
      </c>
      <c r="N88" t="s">
        <v>937</v>
      </c>
      <c r="O88" t="s">
        <v>1120</v>
      </c>
      <c r="P88" t="s">
        <v>2557</v>
      </c>
      <c r="W88" t="str">
        <f t="shared" si="3"/>
        <v>{"titulo": "#ALOKEMCASA" , "canais": [{"nome":"Alok", "_id": ObjectId("5ed981e2474ed51eb3dbb2ed")}], "subcategorias": [{"nome":"eletrônica", "_id":ObjectId("5ed97cfc474ed51eb3dbb275")}], "categorias":[{"_id":ObjectId("5ed979f4474ed51eb3dbb26b"), "nome":"Música", "url":"music"}], "dataHora": new Date("2020-05-02T22:30-0300"),   "largeimage": "https://i.ytimg.com/vi/u-HR566Gb00/mqdefault.jpg", "status": "offline", "videoId": "u-HR566Gb00", "url": "https://www.youtube.com/watch?v=u-HR566Gb00"},</v>
      </c>
    </row>
    <row r="89" spans="1:23" x14ac:dyDescent="0.25">
      <c r="A89" t="s">
        <v>1121</v>
      </c>
      <c r="B89" t="s">
        <v>329</v>
      </c>
      <c r="C89" t="s">
        <v>330</v>
      </c>
      <c r="D89" t="str">
        <f>VLOOKUP(B89,canais!$A:$N,14,FALSE)</f>
        <v>5ed981e2474ed51eb3dbb2ef</v>
      </c>
      <c r="E89" s="10">
        <v>43953</v>
      </c>
      <c r="F89" t="s">
        <v>32</v>
      </c>
      <c r="G89" t="str">
        <f>VLOOKUP(F89,subcategorias!$E:$F,2,FALSE)</f>
        <v>ObjectId("5ed97cfc474ed51eb3dbb27c")</v>
      </c>
      <c r="H89" t="str">
        <f>VLOOKUP(G89,subcategorias!$F:$G,2,FALSE)</f>
        <v>ObjectId("5ed979f4474ed51eb3dbb26b")</v>
      </c>
      <c r="I89" t="str">
        <f>VLOOKUP(H89,categorias!$B:$D,2,FALSE)</f>
        <v>Música</v>
      </c>
      <c r="J89" t="str">
        <f>VLOOKUP(H89,categorias!$B:$D,3,FALSE)</f>
        <v>music</v>
      </c>
      <c r="K89" s="7">
        <v>0.58333333333333337</v>
      </c>
      <c r="L89" s="7" t="str">
        <f t="shared" si="2"/>
        <v>new Date("2020-05-02T14:00-0300")</v>
      </c>
      <c r="M89" t="s">
        <v>2558</v>
      </c>
      <c r="N89" t="s">
        <v>937</v>
      </c>
      <c r="O89" t="s">
        <v>1122</v>
      </c>
      <c r="P89" t="s">
        <v>2559</v>
      </c>
      <c r="W89" t="str">
        <f t="shared" si="3"/>
        <v>{"titulo": "#BudegaDoFrank - Live Frank Aguiar | #FiqueEmCasa e Cante #Comigo" , "canais": [{"nome":"Frank Aguiar", "_id": ObjectId("5ed981e2474ed51eb3dbb2ef")}], "subcategorias": [{"nome":"forró", "_id":ObjectId("5ed97cfc474ed51eb3dbb27c")}], "categorias":[{"_id":ObjectId("5ed979f4474ed51eb3dbb26b"), "nome":"Música", "url":"music"}], "dataHora": new Date("2020-05-02T14:00-0300"),   "largeimage": "https://i.ytimg.com/vi/sfuKNx25aGM/mqdefault.jpg", "status": "offline", "videoId": "sfuKNx25aGM", "url": "https://www.youtube.com/watch?v=sfuKNx25aGM"},</v>
      </c>
    </row>
    <row r="90" spans="1:23" x14ac:dyDescent="0.25">
      <c r="A90" t="s">
        <v>1123</v>
      </c>
      <c r="B90" t="s">
        <v>331</v>
      </c>
      <c r="C90" t="s">
        <v>332</v>
      </c>
      <c r="D90" t="str">
        <f>VLOOKUP(B90,canais!$A:$N,14,FALSE)</f>
        <v>5ed981e2474ed51eb3dbb2f0</v>
      </c>
      <c r="E90" s="10">
        <v>43953</v>
      </c>
      <c r="F90" t="s">
        <v>21</v>
      </c>
      <c r="G90" t="str">
        <f>VLOOKUP(F90,subcategorias!$E:$F,2,FALSE)</f>
        <v>ObjectId("5ed97cfc474ed51eb3dbb271")</v>
      </c>
      <c r="H90" t="str">
        <f>VLOOKUP(G90,subcategorias!$F:$G,2,FALSE)</f>
        <v>ObjectId("5ed979f4474ed51eb3dbb26b")</v>
      </c>
      <c r="I90" t="str">
        <f>VLOOKUP(H90,categorias!$B:$D,2,FALSE)</f>
        <v>Música</v>
      </c>
      <c r="J90" t="str">
        <f>VLOOKUP(H90,categorias!$B:$D,3,FALSE)</f>
        <v>music</v>
      </c>
      <c r="K90" s="7">
        <v>0.58333333333333337</v>
      </c>
      <c r="L90" s="7" t="str">
        <f t="shared" si="2"/>
        <v>new Date("2020-05-02T14:00-0300")</v>
      </c>
      <c r="M90" t="s">
        <v>2560</v>
      </c>
      <c r="N90" t="s">
        <v>937</v>
      </c>
      <c r="O90" t="s">
        <v>1124</v>
      </c>
      <c r="P90" t="s">
        <v>2561</v>
      </c>
      <c r="W90" t="str">
        <f t="shared" si="3"/>
        <v>{"titulo": "LIVESHOW I JOÃO FELLIPE &amp; RAFAEL I" , "canais": [{"nome":"João Fellipe e Rafael", "_id": ObjectId("5ed981e2474ed51eb3dbb2f0")}], "subcategorias": [{"nome":"sertanejo", "_id":ObjectId("5ed97cfc474ed51eb3dbb271")}], "categorias":[{"_id":ObjectId("5ed979f4474ed51eb3dbb26b"), "nome":"Música", "url":"music"}], "dataHora": new Date("2020-05-02T14:00-0300"),   "largeimage": "https://i.ytimg.com/vi/QkrHQPu2nAI/mqdefault.jpg", "status": "offline", "videoId": "QkrHQPu2nAI", "url": "https://www.youtube.com/watch?v=QkrHQPu2nAI"},</v>
      </c>
    </row>
    <row r="91" spans="1:23" x14ac:dyDescent="0.25">
      <c r="A91" t="s">
        <v>1126</v>
      </c>
      <c r="B91" t="s">
        <v>333</v>
      </c>
      <c r="C91" t="s">
        <v>334</v>
      </c>
      <c r="D91" t="str">
        <f>VLOOKUP(B91,canais!$A:$N,14,FALSE)</f>
        <v>5ed981e2474ed51eb3dbb2f1</v>
      </c>
      <c r="E91" s="10">
        <v>43953</v>
      </c>
      <c r="F91" t="s">
        <v>1125</v>
      </c>
      <c r="G91" t="str">
        <f>VLOOKUP(F91,subcategorias!$E:$F,2,FALSE)</f>
        <v>ObjectId("5ed97cfc474ed51eb3dbb286")</v>
      </c>
      <c r="H91" t="str">
        <f>VLOOKUP(G91,subcategorias!$F:$G,2,FALSE)</f>
        <v>ObjectId("5ed979f4474ed51eb3dbb26b")</v>
      </c>
      <c r="I91" t="str">
        <f>VLOOKUP(H91,categorias!$B:$D,2,FALSE)</f>
        <v>Música</v>
      </c>
      <c r="J91" t="str">
        <f>VLOOKUP(H91,categorias!$B:$D,3,FALSE)</f>
        <v>music</v>
      </c>
      <c r="K91" s="7">
        <v>0.875</v>
      </c>
      <c r="L91" s="7" t="str">
        <f t="shared" si="2"/>
        <v>new Date("2020-05-02T21:00-0300")</v>
      </c>
      <c r="M91" t="s">
        <v>2562</v>
      </c>
      <c r="N91" t="s">
        <v>937</v>
      </c>
      <c r="O91" t="s">
        <v>1127</v>
      </c>
      <c r="P91" t="s">
        <v>2563</v>
      </c>
      <c r="W91" t="str">
        <f t="shared" si="3"/>
        <v>{"titulo": "Tierry convida Pablo" , "canais": [{"nome":"Tierry", "_id": ObjectId("5ed981e2474ed51eb3dbb2f1")}], "subcategorias": [{"nome":"arrocha", "_id":ObjectId("5ed97cfc474ed51eb3dbb286")}], "categorias":[{"_id":ObjectId("5ed979f4474ed51eb3dbb26b"), "nome":"Música", "url":"music"}], "dataHora": new Date("2020-05-02T21:00-0300"),   "largeimage": "https://i.ytimg.com/vi/A5ly-zGuE2w/mqdefault.jpg", "status": "offline", "videoId": "A5ly-zGuE2w", "url": "https://www.youtube.com/watch?v=A5ly-zGuE2w"},</v>
      </c>
    </row>
    <row r="92" spans="1:23" x14ac:dyDescent="0.25">
      <c r="A92" t="s">
        <v>2564</v>
      </c>
      <c r="B92" t="s">
        <v>335</v>
      </c>
      <c r="C92" t="s">
        <v>336</v>
      </c>
      <c r="D92" t="str">
        <f>VLOOKUP(B92,canais!$A:$N,14,FALSE)</f>
        <v>5ed981e2474ed51eb3dbb2f2</v>
      </c>
      <c r="E92" s="10">
        <v>43954</v>
      </c>
      <c r="F92" t="s">
        <v>32</v>
      </c>
      <c r="G92" t="str">
        <f>VLOOKUP(F92,subcategorias!$E:$F,2,FALSE)</f>
        <v>ObjectId("5ed97cfc474ed51eb3dbb27c")</v>
      </c>
      <c r="H92" t="str">
        <f>VLOOKUP(G92,subcategorias!$F:$G,2,FALSE)</f>
        <v>ObjectId("5ed979f4474ed51eb3dbb26b")</v>
      </c>
      <c r="I92" t="str">
        <f>VLOOKUP(H92,categorias!$B:$D,2,FALSE)</f>
        <v>Música</v>
      </c>
      <c r="J92" t="str">
        <f>VLOOKUP(H92,categorias!$B:$D,3,FALSE)</f>
        <v>music</v>
      </c>
      <c r="K92" s="7">
        <v>0.75</v>
      </c>
      <c r="L92" s="7" t="str">
        <f t="shared" si="2"/>
        <v>new Date("2020-05-03T18:00-0300")</v>
      </c>
      <c r="M92" t="s">
        <v>1128</v>
      </c>
      <c r="N92" t="s">
        <v>937</v>
      </c>
      <c r="P92" t="s">
        <v>2565</v>
      </c>
      <c r="W92" t="str">
        <f t="shared" si="3"/>
        <v>{"titulo": "Live do Alceu Valença" , "canais": [{"nome":"Alceu Valença", "_id": ObjectId("5ed981e2474ed51eb3dbb2f2")}], "subcategorias": [{"nome":"forró", "_id":ObjectId("5ed97cfc474ed51eb3dbb27c")}], "categorias":[{"_id":ObjectId("5ed979f4474ed51eb3dbb26b"), "nome":"Música", "url":"music"}], "dataHora": new Date("2020-05-03T18:00-0300"),   "largeimage": "https://yt3.ggpht.com/a/AATXAJyA8yjwZrxRHEyMXE2chHTByZ68Ux9q8Yd5LQ=s100-c-k-c0xffffffff-no-rj-mo", "status": "offline", "videoId": "", "url": "https://www.youtube.com/channel/UCfgJsv_g8HEsBZ2c3onYPxg"},</v>
      </c>
    </row>
    <row r="93" spans="1:23" x14ac:dyDescent="0.25">
      <c r="A93" t="s">
        <v>1129</v>
      </c>
      <c r="B93" t="s">
        <v>302</v>
      </c>
      <c r="C93" t="s">
        <v>303</v>
      </c>
      <c r="D93" t="str">
        <f>VLOOKUP(B93,canais!$A:$N,14,FALSE)</f>
        <v>5ed981e2474ed51eb3dbb2e1</v>
      </c>
      <c r="E93" s="10">
        <v>43954</v>
      </c>
      <c r="F93" t="s">
        <v>22</v>
      </c>
      <c r="G93" t="str">
        <f>VLOOKUP(F93,subcategorias!$E:$F,2,FALSE)</f>
        <v>ObjectId("5ed97cfc474ed51eb3dbb272")</v>
      </c>
      <c r="H93" t="str">
        <f>VLOOKUP(G93,subcategorias!$F:$G,2,FALSE)</f>
        <v>ObjectId("5ed979f4474ed51eb3dbb26b")</v>
      </c>
      <c r="I93" t="str">
        <f>VLOOKUP(H93,categorias!$B:$D,2,FALSE)</f>
        <v>Música</v>
      </c>
      <c r="J93" t="str">
        <f>VLOOKUP(H93,categorias!$B:$D,3,FALSE)</f>
        <v>music</v>
      </c>
      <c r="K93" s="7">
        <v>0.83333333333333337</v>
      </c>
      <c r="L93" s="7" t="str">
        <f t="shared" si="2"/>
        <v>new Date("2020-05-03T20:00-0300")</v>
      </c>
      <c r="M93" t="s">
        <v>2566</v>
      </c>
      <c r="N93" t="s">
        <v>937</v>
      </c>
      <c r="O93" t="s">
        <v>1130</v>
      </c>
      <c r="P93" t="s">
        <v>2567</v>
      </c>
      <c r="W93" t="str">
        <f t="shared" si="3"/>
        <v>{"titulo": "LIVE CAPITAL INICIAL - #QUARENTENA" , "canais": [{"nome":"Capital Inicial", "_id": ObjectId("5ed981e2474ed51eb3dbb2e1")}], "subcategorias": [{"nome":"rock", "_id":ObjectId("5ed97cfc474ed51eb3dbb272")}], "categorias":[{"_id":ObjectId("5ed979f4474ed51eb3dbb26b"), "nome":"Música", "url":"music"}], "dataHora": new Date("2020-05-03T20:00-0300"),   "largeimage": "https://i.ytimg.com/vi/wZCGO3Swa48/mqdefault.jpg", "status": "offline", "videoId": "wZCGO3Swa48", "url": "https://www.youtube.com/watch?v=wZCGO3Swa48"},</v>
      </c>
    </row>
    <row r="94" spans="1:23" x14ac:dyDescent="0.25">
      <c r="A94" t="s">
        <v>1132</v>
      </c>
      <c r="B94" t="s">
        <v>304</v>
      </c>
      <c r="C94" t="s">
        <v>305</v>
      </c>
      <c r="D94" t="str">
        <f>VLOOKUP(B94,canais!$A:$N,14,FALSE)</f>
        <v>5ed981e2474ed51eb3dbb2e2</v>
      </c>
      <c r="E94" s="10">
        <v>43954</v>
      </c>
      <c r="F94" t="s">
        <v>26</v>
      </c>
      <c r="G94" t="str">
        <f>VLOOKUP(F94,subcategorias!$E:$F,2,FALSE)</f>
        <v>ObjectId("5ed97cfc474ed51eb3dbb276")</v>
      </c>
      <c r="H94" t="str">
        <f>VLOOKUP(G94,subcategorias!$F:$G,2,FALSE)</f>
        <v>ObjectId("5ed979f4474ed51eb3dbb26b")</v>
      </c>
      <c r="I94" t="str">
        <f>VLOOKUP(H94,categorias!$B:$D,2,FALSE)</f>
        <v>Música</v>
      </c>
      <c r="J94" t="str">
        <f>VLOOKUP(H94,categorias!$B:$D,3,FALSE)</f>
        <v>music</v>
      </c>
      <c r="K94" s="7">
        <v>0.83333333333333337</v>
      </c>
      <c r="L94" s="7" t="str">
        <f t="shared" si="2"/>
        <v>new Date("2020-05-03T20:00-0300")</v>
      </c>
      <c r="M94" t="s">
        <v>1131</v>
      </c>
      <c r="N94" t="s">
        <v>937</v>
      </c>
      <c r="P94" t="s">
        <v>2568</v>
      </c>
      <c r="W94" t="str">
        <f t="shared" si="3"/>
        <v>{"titulo": "#LIVEDAWANESSA" , "canais": [{"nome":"Wanessa Camargo", "_id": ObjectId("5ed981e2474ed51eb3dbb2e2")}], "subcategorias": [{"nome":"pop", "_id":ObjectId("5ed97cfc474ed51eb3dbb276")}], "categorias":[{"_id":ObjectId("5ed979f4474ed51eb3dbb26b"), "nome":"Música", "url":"music"}], "dataHora": new Date("2020-05-03T20:00-0300"),   "largeimage": "https://img.youtube.com/vi/yBfPb6doJbo/0.jpg", "status": "offline", "videoId": "", "url": "https://www.youtube.com/channel/UCmYVJBJV1fQgbgbfD0_VAhg"},</v>
      </c>
    </row>
    <row r="95" spans="1:23" x14ac:dyDescent="0.25">
      <c r="A95" t="s">
        <v>1134</v>
      </c>
      <c r="B95" t="s">
        <v>300</v>
      </c>
      <c r="C95" t="s">
        <v>301</v>
      </c>
      <c r="D95" t="str">
        <f>VLOOKUP(B95,canais!$A:$N,14,FALSE)</f>
        <v>5ed981e2474ed51eb3dbb2e0</v>
      </c>
      <c r="E95" s="10">
        <v>43954</v>
      </c>
      <c r="F95" t="s">
        <v>30</v>
      </c>
      <c r="G95" t="str">
        <f>VLOOKUP(F95,subcategorias!$E:$F,2,FALSE)</f>
        <v>ObjectId("5ed97cfc474ed51eb3dbb27a")</v>
      </c>
      <c r="H95" t="str">
        <f>VLOOKUP(G95,subcategorias!$F:$G,2,FALSE)</f>
        <v>ObjectId("5ed979f4474ed51eb3dbb26b")</v>
      </c>
      <c r="I95" t="str">
        <f>VLOOKUP(H95,categorias!$B:$D,2,FALSE)</f>
        <v>Música</v>
      </c>
      <c r="J95" t="str">
        <f>VLOOKUP(H95,categorias!$B:$D,3,FALSE)</f>
        <v>music</v>
      </c>
      <c r="K95" s="7">
        <v>0.75</v>
      </c>
      <c r="L95" s="7" t="str">
        <f t="shared" si="2"/>
        <v>new Date("2020-05-03T18:00-0300")</v>
      </c>
      <c r="M95" t="s">
        <v>1133</v>
      </c>
      <c r="N95" t="s">
        <v>937</v>
      </c>
      <c r="P95" t="s">
        <v>2569</v>
      </c>
      <c r="W95" t="str">
        <f t="shared" si="3"/>
        <v>{"titulo": "#DuduNobreBrahmaLive" , "canais": [{"nome":"Dudu Nobre", "_id": ObjectId("5ed981e2474ed51eb3dbb2e0")}], "subcategorias": [{"nome":"samba", "_id":ObjectId("5ed97cfc474ed51eb3dbb27a")}], "categorias":[{"_id":ObjectId("5ed979f4474ed51eb3dbb26b"), "nome":"Música", "url":"music"}], "dataHora": new Date("2020-05-03T18:00-0300"),   "largeimage": "https://yt3.ggpht.com/a/AATXAJyhoBGRm6J5G2N-qdTL7eSUd35gQ7K0VcQsZg=s100-c-k-c0xffffffff-no-rj-mo", "status": "offline", "videoId": "", "url": "https://www.youtube.com/channel/UCyFMqFR0I27aKewoZAmUD7w"},</v>
      </c>
    </row>
    <row r="96" spans="1:23" x14ac:dyDescent="0.25">
      <c r="A96" t="s">
        <v>1135</v>
      </c>
      <c r="B96" t="s">
        <v>337</v>
      </c>
      <c r="C96" t="s">
        <v>338</v>
      </c>
      <c r="D96" t="str">
        <f>VLOOKUP(B96,canais!$A:$N,14,FALSE)</f>
        <v>5ed981e2474ed51eb3dbb2f3</v>
      </c>
      <c r="E96" s="10">
        <v>43954</v>
      </c>
      <c r="F96" t="s">
        <v>26</v>
      </c>
      <c r="G96" t="str">
        <f>VLOOKUP(F96,subcategorias!$E:$F,2,FALSE)</f>
        <v>ObjectId("5ed97cfc474ed51eb3dbb276")</v>
      </c>
      <c r="H96" t="str">
        <f>VLOOKUP(G96,subcategorias!$F:$G,2,FALSE)</f>
        <v>ObjectId("5ed979f4474ed51eb3dbb26b")</v>
      </c>
      <c r="I96" t="str">
        <f>VLOOKUP(H96,categorias!$B:$D,2,FALSE)</f>
        <v>Música</v>
      </c>
      <c r="J96" t="str">
        <f>VLOOKUP(H96,categorias!$B:$D,3,FALSE)</f>
        <v>music</v>
      </c>
      <c r="K96" s="7">
        <v>0.66666666666666663</v>
      </c>
      <c r="L96" s="7" t="str">
        <f t="shared" si="2"/>
        <v>new Date("2020-05-03T16:00-0300")</v>
      </c>
      <c r="M96" t="s">
        <v>2570</v>
      </c>
      <c r="N96" t="s">
        <v>937</v>
      </c>
      <c r="O96" t="s">
        <v>1136</v>
      </c>
      <c r="P96" t="s">
        <v>2571</v>
      </c>
      <c r="W96" t="str">
        <f t="shared" si="3"/>
        <v>{"titulo": "Live Lagum | #FiqueEmCasa e Cante #Comigo" , "canais": [{"nome":"Lagum", "_id": ObjectId("5ed981e2474ed51eb3dbb2f3")}], "subcategorias": [{"nome":"pop", "_id":ObjectId("5ed97cfc474ed51eb3dbb276")}], "categorias":[{"_id":ObjectId("5ed979f4474ed51eb3dbb26b"), "nome":"Música", "url":"music"}], "dataHora": new Date("2020-05-03T16:00-0300"),   "largeimage": "https://i.ytimg.com/vi/JcXuQ4CyRL4/mqdefault.jpg", "status": "offline", "videoId": "JcXuQ4CyRL4", "url": "https://www.youtube.com/watch?v=JcXuQ4CyRL4"},</v>
      </c>
    </row>
    <row r="97" spans="1:23" x14ac:dyDescent="0.25">
      <c r="A97" t="s">
        <v>1138</v>
      </c>
      <c r="B97" t="s">
        <v>339</v>
      </c>
      <c r="C97" t="s">
        <v>340</v>
      </c>
      <c r="D97" t="str">
        <f>VLOOKUP(B97,canais!$A:$N,14,FALSE)</f>
        <v>5ed981e2474ed51eb3dbb2f4</v>
      </c>
      <c r="E97" s="10">
        <v>43953</v>
      </c>
      <c r="F97" t="s">
        <v>22</v>
      </c>
      <c r="G97" t="str">
        <f>VLOOKUP(F97,subcategorias!$E:$F,2,FALSE)</f>
        <v>ObjectId("5ed97cfc474ed51eb3dbb272")</v>
      </c>
      <c r="H97" t="str">
        <f>VLOOKUP(G97,subcategorias!$F:$G,2,FALSE)</f>
        <v>ObjectId("5ed979f4474ed51eb3dbb26b")</v>
      </c>
      <c r="I97" t="str">
        <f>VLOOKUP(H97,categorias!$B:$D,2,FALSE)</f>
        <v>Música</v>
      </c>
      <c r="J97" t="str">
        <f>VLOOKUP(H97,categorias!$B:$D,3,FALSE)</f>
        <v>music</v>
      </c>
      <c r="K97" s="7">
        <v>0.75</v>
      </c>
      <c r="L97" s="7" t="str">
        <f t="shared" si="2"/>
        <v>new Date("2020-05-02T18:00-0300")</v>
      </c>
      <c r="M97" t="s">
        <v>1137</v>
      </c>
      <c r="N97" t="s">
        <v>937</v>
      </c>
      <c r="P97" t="s">
        <v>2572</v>
      </c>
      <c r="W97" t="str">
        <f t="shared" si="3"/>
        <v>{"titulo": "Pedrada at Home Festival - Edição #2 - 1º dia" , "canais": [{"nome":"Pedrada At Home", "_id": ObjectId("5ed981e2474ed51eb3dbb2f4")}], "subcategorias": [{"nome":"rock", "_id":ObjectId("5ed97cfc474ed51eb3dbb272")}], "categorias":[{"_id":ObjectId("5ed979f4474ed51eb3dbb26b"), "nome":"Música", "url":"music"}], "dataHora": new Date("2020-05-02T18:00-0300"),   "largeimage": "https://yt3.ggpht.com/a/AATXAJwq8oBu7FY7k6TXtWRIzUSLZ9V9kZExBu-caw=s100-c-k-c0xffffffff-no-rj-mo", "status": "offline", "videoId": "", "url": "https://www.youtube.com/channel/UCf2v8oBceknxu65IkNWil1w"},</v>
      </c>
    </row>
    <row r="98" spans="1:23" x14ac:dyDescent="0.25">
      <c r="A98" t="s">
        <v>1139</v>
      </c>
      <c r="B98" t="s">
        <v>339</v>
      </c>
      <c r="C98" t="s">
        <v>340</v>
      </c>
      <c r="D98" t="str">
        <f>VLOOKUP(B98,canais!$A:$N,14,FALSE)</f>
        <v>5ed981e2474ed51eb3dbb2f4</v>
      </c>
      <c r="E98" s="10">
        <v>43954</v>
      </c>
      <c r="F98" t="s">
        <v>22</v>
      </c>
      <c r="G98" t="str">
        <f>VLOOKUP(F98,subcategorias!$E:$F,2,FALSE)</f>
        <v>ObjectId("5ed97cfc474ed51eb3dbb272")</v>
      </c>
      <c r="H98" t="str">
        <f>VLOOKUP(G98,subcategorias!$F:$G,2,FALSE)</f>
        <v>ObjectId("5ed979f4474ed51eb3dbb26b")</v>
      </c>
      <c r="I98" t="str">
        <f>VLOOKUP(H98,categorias!$B:$D,2,FALSE)</f>
        <v>Música</v>
      </c>
      <c r="J98" t="str">
        <f>VLOOKUP(H98,categorias!$B:$D,3,FALSE)</f>
        <v>music</v>
      </c>
      <c r="K98" s="7">
        <v>0.75</v>
      </c>
      <c r="L98" s="7" t="str">
        <f t="shared" si="2"/>
        <v>new Date("2020-05-03T18:00-0300")</v>
      </c>
      <c r="M98" t="s">
        <v>1137</v>
      </c>
      <c r="N98" t="s">
        <v>937</v>
      </c>
      <c r="P98" t="s">
        <v>2572</v>
      </c>
      <c r="W98" t="str">
        <f t="shared" si="3"/>
        <v>{"titulo": "Pedrada at Home Festival - Edição #2 - 2º dia" , "canais": [{"nome":"Pedrada At Home", "_id": ObjectId("5ed981e2474ed51eb3dbb2f4")}], "subcategorias": [{"nome":"rock", "_id":ObjectId("5ed97cfc474ed51eb3dbb272")}], "categorias":[{"_id":ObjectId("5ed979f4474ed51eb3dbb26b"), "nome":"Música", "url":"music"}], "dataHora": new Date("2020-05-03T18:00-0300"),   "largeimage": "https://yt3.ggpht.com/a/AATXAJwq8oBu7FY7k6TXtWRIzUSLZ9V9kZExBu-caw=s100-c-k-c0xffffffff-no-rj-mo", "status": "offline", "videoId": "", "url": "https://www.youtube.com/channel/UCf2v8oBceknxu65IkNWil1w"},</v>
      </c>
    </row>
    <row r="99" spans="1:23" x14ac:dyDescent="0.25">
      <c r="A99" t="s">
        <v>1141</v>
      </c>
      <c r="B99" t="s">
        <v>327</v>
      </c>
      <c r="C99" t="s">
        <v>328</v>
      </c>
      <c r="D99" t="str">
        <f>VLOOKUP(B99,canais!$A:$N,14,FALSE)</f>
        <v>5ed981e2474ed51eb3dbb2ee</v>
      </c>
      <c r="E99" s="10">
        <v>43953</v>
      </c>
      <c r="F99" t="s">
        <v>25</v>
      </c>
      <c r="G99" t="str">
        <f>VLOOKUP(F99,subcategorias!$E:$F,2,FALSE)</f>
        <v>ObjectId("5ed97cfc474ed51eb3dbb275")</v>
      </c>
      <c r="H99" t="str">
        <f>VLOOKUP(G99,subcategorias!$F:$G,2,FALSE)</f>
        <v>ObjectId("5ed979f4474ed51eb3dbb26b")</v>
      </c>
      <c r="I99" t="str">
        <f>VLOOKUP(H99,categorias!$B:$D,2,FALSE)</f>
        <v>Música</v>
      </c>
      <c r="J99" t="str">
        <f>VLOOKUP(H99,categorias!$B:$D,3,FALSE)</f>
        <v>music</v>
      </c>
      <c r="K99" s="7">
        <v>0.54166666666666663</v>
      </c>
      <c r="L99" s="7" t="str">
        <f t="shared" si="2"/>
        <v>new Date("2020-05-02T13:00-0300")</v>
      </c>
      <c r="M99" t="s">
        <v>1140</v>
      </c>
      <c r="N99" t="s">
        <v>937</v>
      </c>
      <c r="P99" t="s">
        <v>2573</v>
      </c>
      <c r="W99" t="str">
        <f t="shared" si="3"/>
        <v>{"titulo": "Vintage Culture b2b KVSH @ Digital Week 6 - EP20 - AFTERnoon Live #FiqueEmCasa e Cante #Comigo" , "canais": [{"nome":"Vintage Culture", "_id": ObjectId("5ed981e2474ed51eb3dbb2ee")}], "subcategorias": [{"nome":"eletrônica", "_id":ObjectId("5ed97cfc474ed51eb3dbb275")}], "categorias":[{"_id":ObjectId("5ed979f4474ed51eb3dbb26b"), "nome":"Música", "url":"music"}], "dataHora": new Date("2020-05-02T13:00-0300"),   "largeimage": "https://i.ytimg.com/vi/x8FtvAgTDHE/hq720_live.jpg", "status": "offline", "videoId": "", "url": "https://www.youtube.com/channel/UC4N1snt2b0d83vOkvaWP6mg"},</v>
      </c>
    </row>
    <row r="100" spans="1:23" x14ac:dyDescent="0.25">
      <c r="A100" t="s">
        <v>1142</v>
      </c>
      <c r="B100" t="s">
        <v>341</v>
      </c>
      <c r="C100" t="s">
        <v>342</v>
      </c>
      <c r="D100" t="str">
        <f>VLOOKUP(B100,canais!$A:$N,14,FALSE)</f>
        <v>5ed981e2474ed51eb3dbb2f5</v>
      </c>
      <c r="E100" s="10">
        <v>43957</v>
      </c>
      <c r="F100" t="s">
        <v>23</v>
      </c>
      <c r="G100" t="str">
        <f>VLOOKUP(F100,subcategorias!$E:$F,2,FALSE)</f>
        <v>ObjectId("5ed97cfc474ed51eb3dbb273")</v>
      </c>
      <c r="H100" t="str">
        <f>VLOOKUP(G100,subcategorias!$F:$G,2,FALSE)</f>
        <v>ObjectId("5ed979f4474ed51eb3dbb26b")</v>
      </c>
      <c r="I100" t="str">
        <f>VLOOKUP(H100,categorias!$B:$D,2,FALSE)</f>
        <v>Música</v>
      </c>
      <c r="J100" t="str">
        <f>VLOOKUP(H100,categorias!$B:$D,3,FALSE)</f>
        <v>music</v>
      </c>
      <c r="K100" s="7">
        <v>0.79166666666666663</v>
      </c>
      <c r="L100" s="7" t="str">
        <f t="shared" si="2"/>
        <v>new Date("2020-05-06T19:00-0300")</v>
      </c>
      <c r="M100" t="s">
        <v>2574</v>
      </c>
      <c r="N100" t="s">
        <v>937</v>
      </c>
      <c r="P100" t="s">
        <v>2575</v>
      </c>
      <c r="W100" t="str">
        <f t="shared" si="3"/>
        <v>{"titulo": "Live Show: Hungria Hip-Hop #FiqueemCasa e Cante #Comigo" , "canais": [{"nome":"Hungria", "_id": ObjectId("5ed981e2474ed51eb3dbb2f5")}], "subcategorias": [{"nome":"hip-hop", "_id":ObjectId("5ed97cfc474ed51eb3dbb273")}], "categorias":[{"_id":ObjectId("5ed979f4474ed51eb3dbb26b"), "nome":"Música", "url":"music"}], "dataHora": new Date("2020-05-06T19:00-0300"),   "largeimage": "https://i.ytimg.com/vi/-QHCnifc_HM/mqdefault.jpg", "status": "offline", "videoId": "", "url": "https://www.youtube.com/watch?v=-QHCnifc_HM"},</v>
      </c>
    </row>
    <row r="101" spans="1:23" x14ac:dyDescent="0.25">
      <c r="A101" t="s">
        <v>1143</v>
      </c>
      <c r="B101" t="s">
        <v>343</v>
      </c>
      <c r="C101" t="s">
        <v>344</v>
      </c>
      <c r="D101" t="str">
        <f>VLOOKUP(B101,canais!$A:$N,14,FALSE)</f>
        <v>5ed981e2474ed51eb3dbb2f6</v>
      </c>
      <c r="E101" s="10">
        <v>43957</v>
      </c>
      <c r="F101" t="s">
        <v>32</v>
      </c>
      <c r="G101" t="str">
        <f>VLOOKUP(F101,subcategorias!$E:$F,2,FALSE)</f>
        <v>ObjectId("5ed97cfc474ed51eb3dbb27c")</v>
      </c>
      <c r="H101" t="str">
        <f>VLOOKUP(G101,subcategorias!$F:$G,2,FALSE)</f>
        <v>ObjectId("5ed979f4474ed51eb3dbb26b")</v>
      </c>
      <c r="I101" t="str">
        <f>VLOOKUP(H101,categorias!$B:$D,2,FALSE)</f>
        <v>Música</v>
      </c>
      <c r="J101" t="str">
        <f>VLOOKUP(H101,categorias!$B:$D,3,FALSE)</f>
        <v>music</v>
      </c>
      <c r="K101" s="7">
        <v>0.83333333333333337</v>
      </c>
      <c r="L101" s="7" t="str">
        <f t="shared" si="2"/>
        <v>new Date("2020-05-06T20:00-0300")</v>
      </c>
      <c r="M101" t="s">
        <v>2576</v>
      </c>
      <c r="N101" t="s">
        <v>937</v>
      </c>
      <c r="O101" t="s">
        <v>1144</v>
      </c>
      <c r="P101" t="s">
        <v>2577</v>
      </c>
      <c r="W101" t="str">
        <f t="shared" si="3"/>
        <v>{"titulo": "LIVE DE ANIVERSÁRIO - BATISTA LIMA" , "canais": [{"nome":"Batista Lima", "_id": ObjectId("5ed981e2474ed51eb3dbb2f6")}], "subcategorias": [{"nome":"forró", "_id":ObjectId("5ed97cfc474ed51eb3dbb27c")}], "categorias":[{"_id":ObjectId("5ed979f4474ed51eb3dbb26b"), "nome":"Música", "url":"music"}], "dataHora": new Date("2020-05-06T20:00-0300"),   "largeimage": "https://i.ytimg.com/vi/VQkuWhEvgH8/mqdefault.jpg", "status": "offline", "videoId": "VQkuWhEvgH8", "url": "https://www.youtube.com/watch?v=VQkuWhEvgH8"},</v>
      </c>
    </row>
    <row r="102" spans="1:23" x14ac:dyDescent="0.25">
      <c r="A102" t="s">
        <v>1145</v>
      </c>
      <c r="B102" t="s">
        <v>345</v>
      </c>
      <c r="C102" t="s">
        <v>346</v>
      </c>
      <c r="D102" t="str">
        <f>VLOOKUP(B102,canais!$A:$N,14,FALSE)</f>
        <v>5ed981e2474ed51eb3dbb2f7</v>
      </c>
      <c r="E102" s="10">
        <v>43957</v>
      </c>
      <c r="F102" t="s">
        <v>28</v>
      </c>
      <c r="G102" t="str">
        <f>VLOOKUP(F102,subcategorias!$E:$F,2,FALSE)</f>
        <v>ObjectId("5ed97cfc474ed51eb3dbb278")</v>
      </c>
      <c r="H102" t="str">
        <f>VLOOKUP(G102,subcategorias!$F:$G,2,FALSE)</f>
        <v>ObjectId("5ed979f4474ed51eb3dbb26b")</v>
      </c>
      <c r="I102" t="str">
        <f>VLOOKUP(H102,categorias!$B:$D,2,FALSE)</f>
        <v>Música</v>
      </c>
      <c r="J102" t="str">
        <f>VLOOKUP(H102,categorias!$B:$D,3,FALSE)</f>
        <v>music</v>
      </c>
      <c r="K102" s="7">
        <v>0.77083333333333337</v>
      </c>
      <c r="L102" s="7" t="str">
        <f t="shared" si="2"/>
        <v>new Date("2020-05-06T18:30-0300")</v>
      </c>
      <c r="M102" t="s">
        <v>2578</v>
      </c>
      <c r="N102" t="s">
        <v>937</v>
      </c>
      <c r="O102" t="s">
        <v>1146</v>
      </c>
      <c r="P102" t="s">
        <v>2579</v>
      </c>
      <c r="W102" t="str">
        <f t="shared" si="3"/>
        <v>{"titulo": "LIVE OS TRAVESSOS #FIQUEEMCASACOMIGO" , "canais": [{"nome":"Os Travessos", "_id": ObjectId("5ed981e2474ed51eb3dbb2f7")}], "subcategorias": [{"nome":"pagode", "_id":ObjectId("5ed97cfc474ed51eb3dbb278")}], "categorias":[{"_id":ObjectId("5ed979f4474ed51eb3dbb26b"), "nome":"Música", "url":"music"}], "dataHora": new Date("2020-05-06T18:30-0300"),   "largeimage": "https://i.ytimg.com/vi/49VgL-Ajf1s/mqdefault.jpg", "status": "offline", "videoId": "49VgL-Ajf1s", "url": "https://www.youtube.com/watch?v=49VgL-Ajf1s"},</v>
      </c>
    </row>
    <row r="103" spans="1:23" x14ac:dyDescent="0.25">
      <c r="A103" t="s">
        <v>1147</v>
      </c>
      <c r="B103" t="s">
        <v>347</v>
      </c>
      <c r="C103" t="s">
        <v>348</v>
      </c>
      <c r="D103" t="str">
        <f>VLOOKUP(B103,canais!$A:$N,14,FALSE)</f>
        <v>5ed981e2474ed51eb3dbb2f8</v>
      </c>
      <c r="E103" s="10">
        <v>43957</v>
      </c>
      <c r="F103" t="s">
        <v>30</v>
      </c>
      <c r="G103" t="str">
        <f>VLOOKUP(F103,subcategorias!$E:$F,2,FALSE)</f>
        <v>ObjectId("5ed97cfc474ed51eb3dbb27a")</v>
      </c>
      <c r="H103" t="str">
        <f>VLOOKUP(G103,subcategorias!$F:$G,2,FALSE)</f>
        <v>ObjectId("5ed979f4474ed51eb3dbb26b")</v>
      </c>
      <c r="I103" t="str">
        <f>VLOOKUP(H103,categorias!$B:$D,2,FALSE)</f>
        <v>Música</v>
      </c>
      <c r="J103" t="str">
        <f>VLOOKUP(H103,categorias!$B:$D,3,FALSE)</f>
        <v>music</v>
      </c>
      <c r="K103" s="7">
        <v>0.83333333333333337</v>
      </c>
      <c r="L103" s="7" t="str">
        <f t="shared" si="2"/>
        <v>new Date("2020-05-06T20:00-0300")</v>
      </c>
      <c r="M103" t="s">
        <v>2580</v>
      </c>
      <c r="N103" t="s">
        <v>937</v>
      </c>
      <c r="O103" t="s">
        <v>1148</v>
      </c>
      <c r="P103" t="s">
        <v>2581</v>
      </c>
      <c r="W103" t="str">
        <f t="shared" si="3"/>
        <v>{"titulo": "#LiveVITINHO - VITINHO | #FiqueEmCasa e Cante #Comigo" , "canais": [{"nome":"Vitinho", "_id": ObjectId("5ed981e2474ed51eb3dbb2f8")}], "subcategorias": [{"nome":"samba", "_id":ObjectId("5ed97cfc474ed51eb3dbb27a")}], "categorias":[{"_id":ObjectId("5ed979f4474ed51eb3dbb26b"), "nome":"Música", "url":"music"}], "dataHora": new Date("2020-05-06T20:00-0300"),   "largeimage": "https://i.ytimg.com/vi/P2OBpUBa04I/mqdefault.jpg", "status": "offline", "videoId": "P2OBpUBa04I", "url": "https://www.youtube.com/watch?v=P2OBpUBa04I"},</v>
      </c>
    </row>
    <row r="104" spans="1:23" x14ac:dyDescent="0.25">
      <c r="A104" t="s">
        <v>2583</v>
      </c>
      <c r="B104" t="s">
        <v>349</v>
      </c>
      <c r="C104" t="s">
        <v>350</v>
      </c>
      <c r="D104" t="str">
        <f>VLOOKUP(B104,canais!$A:$N,14,FALSE)</f>
        <v>5ed981e2474ed51eb3dbb2f9</v>
      </c>
      <c r="E104" s="10">
        <v>43957</v>
      </c>
      <c r="F104" t="s">
        <v>21</v>
      </c>
      <c r="G104" t="str">
        <f>VLOOKUP(F104,subcategorias!$E:$F,2,FALSE)</f>
        <v>ObjectId("5ed97cfc474ed51eb3dbb271")</v>
      </c>
      <c r="H104" t="str">
        <f>VLOOKUP(G104,subcategorias!$F:$G,2,FALSE)</f>
        <v>ObjectId("5ed979f4474ed51eb3dbb26b")</v>
      </c>
      <c r="I104" t="str">
        <f>VLOOKUP(H104,categorias!$B:$D,2,FALSE)</f>
        <v>Música</v>
      </c>
      <c r="J104" t="str">
        <f>VLOOKUP(H104,categorias!$B:$D,3,FALSE)</f>
        <v>music</v>
      </c>
      <c r="K104" s="7">
        <v>0.83333333333333337</v>
      </c>
      <c r="L104" s="7" t="str">
        <f t="shared" si="2"/>
        <v>new Date("2020-05-06T20:00-0300")</v>
      </c>
      <c r="M104" t="s">
        <v>2582</v>
      </c>
      <c r="N104" t="s">
        <v>937</v>
      </c>
      <c r="O104" t="s">
        <v>1149</v>
      </c>
      <c r="P104" t="s">
        <v>2584</v>
      </c>
      <c r="W104" t="str">
        <f t="shared" si="3"/>
        <v>{"titulo": "Live do Di Paullo e Paulino" , "canais": [{"nome":"Di Paullo e Paulino", "_id": ObjectId("5ed981e2474ed51eb3dbb2f9")}], "subcategorias": [{"nome":"sertanejo", "_id":ObjectId("5ed97cfc474ed51eb3dbb271")}], "categorias":[{"_id":ObjectId("5ed979f4474ed51eb3dbb26b"), "nome":"Música", "url":"music"}], "dataHora": new Date("2020-05-06T20:00-0300"),   "largeimage": "https://i.ytimg.com/vi/w_k33aEBKFY/mqdefault.jpg", "status": "offline", "videoId": "w_k33aEBKFY", "url": "https://www.youtube.com/watch?v=w_k33aEBKFY"},</v>
      </c>
    </row>
    <row r="105" spans="1:23" x14ac:dyDescent="0.25">
      <c r="A105" t="s">
        <v>1150</v>
      </c>
      <c r="B105" t="s">
        <v>351</v>
      </c>
      <c r="C105" t="s">
        <v>352</v>
      </c>
      <c r="D105" t="str">
        <f>VLOOKUP(B105,canais!$A:$N,14,FALSE)</f>
        <v>5ed981e2474ed51eb3dbb2fa</v>
      </c>
      <c r="E105" s="10">
        <v>43958</v>
      </c>
      <c r="F105" t="s">
        <v>28</v>
      </c>
      <c r="G105" t="str">
        <f>VLOOKUP(F105,subcategorias!$E:$F,2,FALSE)</f>
        <v>ObjectId("5ed97cfc474ed51eb3dbb278")</v>
      </c>
      <c r="H105" t="str">
        <f>VLOOKUP(G105,subcategorias!$F:$G,2,FALSE)</f>
        <v>ObjectId("5ed979f4474ed51eb3dbb26b")</v>
      </c>
      <c r="I105" t="str">
        <f>VLOOKUP(H105,categorias!$B:$D,2,FALSE)</f>
        <v>Música</v>
      </c>
      <c r="J105" t="str">
        <f>VLOOKUP(H105,categorias!$B:$D,3,FALSE)</f>
        <v>music</v>
      </c>
      <c r="K105" s="7">
        <v>0.83333333333333337</v>
      </c>
      <c r="L105" s="7" t="str">
        <f t="shared" si="2"/>
        <v>new Date("2020-05-07T20:00-0300")</v>
      </c>
      <c r="M105" t="s">
        <v>2585</v>
      </c>
      <c r="N105" t="s">
        <v>937</v>
      </c>
      <c r="O105" t="s">
        <v>1151</v>
      </c>
      <c r="P105" t="s">
        <v>2586</v>
      </c>
      <c r="W105" t="str">
        <f t="shared" si="3"/>
        <v>{"titulo": "LIVE #EMCASACOMPERICÃO | #FiqueEmCasa e cante #Comigo" , "canais": [{"nome":"Péricles", "_id": ObjectId("5ed981e2474ed51eb3dbb2fa")}], "subcategorias": [{"nome":"pagode", "_id":ObjectId("5ed97cfc474ed51eb3dbb278")}], "categorias":[{"_id":ObjectId("5ed979f4474ed51eb3dbb26b"), "nome":"Música", "url":"music"}], "dataHora": new Date("2020-05-07T20:00-0300"),   "largeimage": "https://i.ytimg.com/vi/mL9oo-ZnbZw/mqdefault.jpg", "status": "offline", "videoId": "mL9oo-ZnbZw", "url": "https://www.youtube.com/watch?v=mL9oo-ZnbZw"},</v>
      </c>
    </row>
    <row r="106" spans="1:23" x14ac:dyDescent="0.25">
      <c r="A106" t="s">
        <v>1153</v>
      </c>
      <c r="B106" t="s">
        <v>353</v>
      </c>
      <c r="C106" t="s">
        <v>354</v>
      </c>
      <c r="D106" t="str">
        <f>VLOOKUP(B106,canais!$A:$N,14,FALSE)</f>
        <v>5ed981e2474ed51eb3dbb2fb</v>
      </c>
      <c r="E106" s="10">
        <v>43963</v>
      </c>
      <c r="F106" t="s">
        <v>33</v>
      </c>
      <c r="G106" t="str">
        <f>VLOOKUP(F106,subcategorias!$E:$F,2,FALSE)</f>
        <v>ObjectId("5ed97cfc474ed51eb3dbb27d")</v>
      </c>
      <c r="H106" t="str">
        <f>VLOOKUP(G106,subcategorias!$F:$G,2,FALSE)</f>
        <v>ObjectId("5ed979f4474ed51eb3dbb26b")</v>
      </c>
      <c r="I106" t="str">
        <f>VLOOKUP(H106,categorias!$B:$D,2,FALSE)</f>
        <v>Música</v>
      </c>
      <c r="J106" t="str">
        <f>VLOOKUP(H106,categorias!$B:$D,3,FALSE)</f>
        <v>music</v>
      </c>
      <c r="K106" s="7">
        <v>0.70833333333333337</v>
      </c>
      <c r="L106" s="7" t="str">
        <f t="shared" si="2"/>
        <v>new Date("2020-05-12T17:00-0300")</v>
      </c>
      <c r="M106" t="s">
        <v>1152</v>
      </c>
      <c r="N106" t="s">
        <v>937</v>
      </c>
      <c r="O106" t="s">
        <v>1154</v>
      </c>
      <c r="P106" t="s">
        <v>2587</v>
      </c>
      <c r="W106" t="str">
        <f t="shared" si="3"/>
        <v>{"titulo": "Live Aline Barros (2) - Worship Life em Casa | #FiqueEmCasa e Cante #Comigo - #CanteComAlineBarros" , "canais": [{"nome":"Aline Barros", "_id": ObjectId("5ed981e2474ed51eb3dbb2fb")}], "subcategorias": [{"nome":"gospel", "_id":ObjectId("5ed97cfc474ed51eb3dbb27d")}], "categorias":[{"_id":ObjectId("5ed979f4474ed51eb3dbb26b"), "nome":"Música", "url":"music"}], "dataHora": new Date("2020-05-12T17:00-0300"),   "largeimage": "https://yt3.ggpht.com/a/AATXAJzAkjSrzt_4BGSo3GW9sh3ChvrFs1o8FCrI1Q=s100-c-k-c0xffffffff-no-rj-mo", "status": "offline", "videoId": "hcYoQgRRd9w", "url": "https://www.youtube.com/watch?v=hcYoQgRRd9w"},</v>
      </c>
    </row>
    <row r="107" spans="1:23" x14ac:dyDescent="0.25">
      <c r="A107" t="s">
        <v>1155</v>
      </c>
      <c r="B107" t="s">
        <v>355</v>
      </c>
      <c r="C107" t="s">
        <v>356</v>
      </c>
      <c r="D107" t="str">
        <f>VLOOKUP(B107,canais!$A:$N,14,FALSE)</f>
        <v>5ed981e2474ed51eb3dbb2fc</v>
      </c>
      <c r="E107" s="10">
        <v>43959</v>
      </c>
      <c r="F107" t="s">
        <v>21</v>
      </c>
      <c r="G107" t="str">
        <f>VLOOKUP(F107,subcategorias!$E:$F,2,FALSE)</f>
        <v>ObjectId("5ed97cfc474ed51eb3dbb271")</v>
      </c>
      <c r="H107" t="str">
        <f>VLOOKUP(G107,subcategorias!$F:$G,2,FALSE)</f>
        <v>ObjectId("5ed979f4474ed51eb3dbb26b")</v>
      </c>
      <c r="I107" t="str">
        <f>VLOOKUP(H107,categorias!$B:$D,2,FALSE)</f>
        <v>Música</v>
      </c>
      <c r="J107" t="str">
        <f>VLOOKUP(H107,categorias!$B:$D,3,FALSE)</f>
        <v>music</v>
      </c>
      <c r="K107" s="7">
        <v>0.79166666666666663</v>
      </c>
      <c r="L107" s="7" t="str">
        <f t="shared" si="2"/>
        <v>new Date("2020-05-08T19:00-0300")</v>
      </c>
      <c r="M107" t="s">
        <v>2588</v>
      </c>
      <c r="N107" t="s">
        <v>937</v>
      </c>
      <c r="O107" t="s">
        <v>1156</v>
      </c>
      <c r="P107" t="s">
        <v>2589</v>
      </c>
      <c r="W107" t="str">
        <f t="shared" si="3"/>
        <v>{"titulo": "Roberta Miranda | LIVE #FiqueEmCasa #CanteComigo" , "canais": [{"nome":"Roberta Miranda", "_id": ObjectId("5ed981e2474ed51eb3dbb2fc")}], "subcategorias": [{"nome":"sertanejo", "_id":ObjectId("5ed97cfc474ed51eb3dbb271")}], "categorias":[{"_id":ObjectId("5ed979f4474ed51eb3dbb26b"), "nome":"Música", "url":"music"}], "dataHora": new Date("2020-05-08T19:00-0300"),   "largeimage": "https://i.ytimg.com/vi/N4O1PLkSpyI/mqdefault.jpg", "status": "offline", "videoId": "N4O1PLkSpyI", "url": "https://www.youtube.com/watch?v=N4O1PLkSpyI"},</v>
      </c>
    </row>
    <row r="108" spans="1:23" x14ac:dyDescent="0.25">
      <c r="A108" t="s">
        <v>1157</v>
      </c>
      <c r="B108" t="s">
        <v>357</v>
      </c>
      <c r="C108" t="s">
        <v>358</v>
      </c>
      <c r="D108" t="str">
        <f>VLOOKUP(B108,canais!$A:$N,14,FALSE)</f>
        <v>5ed981e2474ed51eb3dbb2fd</v>
      </c>
      <c r="E108" s="10">
        <v>43959</v>
      </c>
      <c r="F108" t="s">
        <v>30</v>
      </c>
      <c r="G108" t="str">
        <f>VLOOKUP(F108,subcategorias!$E:$F,2,FALSE)</f>
        <v>ObjectId("5ed97cfc474ed51eb3dbb27a")</v>
      </c>
      <c r="H108" t="str">
        <f>VLOOKUP(G108,subcategorias!$F:$G,2,FALSE)</f>
        <v>ObjectId("5ed979f4474ed51eb3dbb26b")</v>
      </c>
      <c r="I108" t="str">
        <f>VLOOKUP(H108,categorias!$B:$D,2,FALSE)</f>
        <v>Música</v>
      </c>
      <c r="J108" t="str">
        <f>VLOOKUP(H108,categorias!$B:$D,3,FALSE)</f>
        <v>music</v>
      </c>
      <c r="K108" s="7">
        <v>0.83333333333333337</v>
      </c>
      <c r="L108" s="7" t="str">
        <f t="shared" si="2"/>
        <v>new Date("2020-05-08T20:00-0300")</v>
      </c>
      <c r="M108" t="s">
        <v>2590</v>
      </c>
      <c r="N108" t="s">
        <v>937</v>
      </c>
      <c r="O108" t="s">
        <v>1158</v>
      </c>
      <c r="P108" t="s">
        <v>2591</v>
      </c>
      <c r="W108" t="str">
        <f t="shared" si="3"/>
        <v>{"titulo": "#LIVE Sextou Billy SP" , "canais": [{"nome":"Billy SP", "_id": ObjectId("5ed981e2474ed51eb3dbb2fd")}], "subcategorias": [{"nome":"samba", "_id":ObjectId("5ed97cfc474ed51eb3dbb27a")}], "categorias":[{"_id":ObjectId("5ed979f4474ed51eb3dbb26b"), "nome":"Música", "url":"music"}], "dataHora": new Date("2020-05-08T20:00-0300"),   "largeimage": "https://i.ytimg.com/vi/6LUrszm7_lY/mqdefault.jpg", "status": "offline", "videoId": "6LUrszm7_lY", "url": "https://www.youtube.com/watch?v=6LUrszm7_lY"},</v>
      </c>
    </row>
    <row r="109" spans="1:23" x14ac:dyDescent="0.25">
      <c r="A109" t="s">
        <v>2592</v>
      </c>
      <c r="B109" t="s">
        <v>359</v>
      </c>
      <c r="C109" t="s">
        <v>360</v>
      </c>
      <c r="D109" t="str">
        <f>VLOOKUP(B109,canais!$A:$N,14,FALSE)</f>
        <v>5ed981e2474ed51eb3dbb2fe</v>
      </c>
      <c r="E109" s="10">
        <v>43959</v>
      </c>
      <c r="F109" t="s">
        <v>32</v>
      </c>
      <c r="G109" t="str">
        <f>VLOOKUP(F109,subcategorias!$E:$F,2,FALSE)</f>
        <v>ObjectId("5ed97cfc474ed51eb3dbb27c")</v>
      </c>
      <c r="H109" t="str">
        <f>VLOOKUP(G109,subcategorias!$F:$G,2,FALSE)</f>
        <v>ObjectId("5ed979f4474ed51eb3dbb26b")</v>
      </c>
      <c r="I109" t="str">
        <f>VLOOKUP(H109,categorias!$B:$D,2,FALSE)</f>
        <v>Música</v>
      </c>
      <c r="J109" t="str">
        <f>VLOOKUP(H109,categorias!$B:$D,3,FALSE)</f>
        <v>music</v>
      </c>
      <c r="K109" s="7">
        <v>0.83333333333333337</v>
      </c>
      <c r="L109" s="7" t="str">
        <f t="shared" si="2"/>
        <v>new Date("2020-05-08T20:00-0300")</v>
      </c>
      <c r="M109" t="s">
        <v>1159</v>
      </c>
      <c r="N109" t="s">
        <v>937</v>
      </c>
      <c r="P109" t="s">
        <v>2593</v>
      </c>
      <c r="W109" t="str">
        <f t="shared" si="3"/>
        <v>{"titulo": "Live do Banda Magnificos" , "canais": [{"nome":"Banda Magnificos", "_id": ObjectId("5ed981e2474ed51eb3dbb2fe")}], "subcategorias": [{"nome":"forró", "_id":ObjectId("5ed97cfc474ed51eb3dbb27c")}], "categorias":[{"_id":ObjectId("5ed979f4474ed51eb3dbb26b"), "nome":"Música", "url":"music"}], "dataHora": new Date("2020-05-08T20:00-0300"),   "largeimage": "https://yt3.ggpht.com/a/AATXAJwXeGdXMu-2Z12E_fan3NKB-pPw8b9JGQQaww=s100-c-k-c0xffffffff-no-rj-mo", "status": "offline", "videoId": "", "url": "https://www.youtube.com/channel/UCOSTZL7J8WjEZGAtzQHtuEA"},</v>
      </c>
    </row>
    <row r="110" spans="1:23" x14ac:dyDescent="0.25">
      <c r="A110" t="s">
        <v>1160</v>
      </c>
      <c r="B110" t="s">
        <v>361</v>
      </c>
      <c r="C110" t="s">
        <v>362</v>
      </c>
      <c r="D110" t="str">
        <f>VLOOKUP(B110,canais!$A:$N,14,FALSE)</f>
        <v>5ed981e2474ed51eb3dbb2ff</v>
      </c>
      <c r="E110" s="10">
        <v>43959</v>
      </c>
      <c r="F110" t="s">
        <v>32</v>
      </c>
      <c r="G110" t="str">
        <f>VLOOKUP(F110,subcategorias!$E:$F,2,FALSE)</f>
        <v>ObjectId("5ed97cfc474ed51eb3dbb27c")</v>
      </c>
      <c r="H110" t="str">
        <f>VLOOKUP(G110,subcategorias!$F:$G,2,FALSE)</f>
        <v>ObjectId("5ed979f4474ed51eb3dbb26b")</v>
      </c>
      <c r="I110" t="str">
        <f>VLOOKUP(H110,categorias!$B:$D,2,FALSE)</f>
        <v>Música</v>
      </c>
      <c r="J110" t="str">
        <f>VLOOKUP(H110,categorias!$B:$D,3,FALSE)</f>
        <v>music</v>
      </c>
      <c r="K110" s="7">
        <v>0.83333333333333337</v>
      </c>
      <c r="L110" s="7" t="str">
        <f t="shared" si="2"/>
        <v>new Date("2020-05-08T20:00-0300")</v>
      </c>
      <c r="M110" t="s">
        <v>2594</v>
      </c>
      <c r="N110" t="s">
        <v>937</v>
      </c>
      <c r="O110" t="s">
        <v>1161</v>
      </c>
      <c r="P110" t="s">
        <v>2595</v>
      </c>
      <c r="W110" t="str">
        <f t="shared" si="3"/>
        <v>{"titulo": "Mastruz com Leite - Live Forró das Antigas | #FiqueEmCasa e Cante #Comigo" , "canais": [{"nome":"Mastruz com Leite", "_id": ObjectId("5ed981e2474ed51eb3dbb2ff")}], "subcategorias": [{"nome":"forró", "_id":ObjectId("5ed97cfc474ed51eb3dbb27c")}], "categorias":[{"_id":ObjectId("5ed979f4474ed51eb3dbb26b"), "nome":"Música", "url":"music"}], "dataHora": new Date("2020-05-08T20:00-0300"),   "largeimage": "https://i.ytimg.com/vi/dRNAKQgAkPA/mqdefault.jpg", "status": "offline", "videoId": "dRNAKQgAkPA", "url": "https://www.youtube.com/watch?v=dRNAKQgAkPA"},</v>
      </c>
    </row>
    <row r="111" spans="1:23" x14ac:dyDescent="0.25">
      <c r="A111" t="s">
        <v>1162</v>
      </c>
      <c r="B111" t="s">
        <v>363</v>
      </c>
      <c r="C111" t="s">
        <v>364</v>
      </c>
      <c r="D111" t="str">
        <f>VLOOKUP(B111,canais!$A:$N,14,FALSE)</f>
        <v>5ed981e2474ed51eb3dbb300</v>
      </c>
      <c r="E111" s="10">
        <v>43959</v>
      </c>
      <c r="F111" t="s">
        <v>32</v>
      </c>
      <c r="G111" t="str">
        <f>VLOOKUP(F111,subcategorias!$E:$F,2,FALSE)</f>
        <v>ObjectId("5ed97cfc474ed51eb3dbb27c")</v>
      </c>
      <c r="H111" t="str">
        <f>VLOOKUP(G111,subcategorias!$F:$G,2,FALSE)</f>
        <v>ObjectId("5ed979f4474ed51eb3dbb26b")</v>
      </c>
      <c r="I111" t="str">
        <f>VLOOKUP(H111,categorias!$B:$D,2,FALSE)</f>
        <v>Música</v>
      </c>
      <c r="J111" t="str">
        <f>VLOOKUP(H111,categorias!$B:$D,3,FALSE)</f>
        <v>music</v>
      </c>
      <c r="K111" s="7">
        <v>0.83333333333333337</v>
      </c>
      <c r="L111" s="7" t="str">
        <f t="shared" si="2"/>
        <v>new Date("2020-05-08T20:00-0300")</v>
      </c>
      <c r="M111" t="s">
        <v>2596</v>
      </c>
      <c r="N111" t="s">
        <v>937</v>
      </c>
      <c r="O111" t="s">
        <v>1163</v>
      </c>
      <c r="P111" t="s">
        <v>2597</v>
      </c>
      <c r="W111" t="str">
        <f t="shared" si="3"/>
        <v>{"titulo": "Zezo Potiguar - Live das Mães | #FiqueEmCasa e Cante #Comigo" , "canais": [{"nome":"Zezo Potiguar", "_id": ObjectId("5ed981e2474ed51eb3dbb300")}], "subcategorias": [{"nome":"forró", "_id":ObjectId("5ed97cfc474ed51eb3dbb27c")}], "categorias":[{"_id":ObjectId("5ed979f4474ed51eb3dbb26b"), "nome":"Música", "url":"music"}], "dataHora": new Date("2020-05-08T20:00-0300"),   "largeimage": "https://i.ytimg.com/vi/Ob4_pHt_ppM/mqdefault.jpg", "status": "offline", "videoId": "Ob4_pHt_ppM", "url": "https://www.youtube.com/watch?v=Ob4_pHt_ppM"},</v>
      </c>
    </row>
    <row r="112" spans="1:23" x14ac:dyDescent="0.25">
      <c r="A112" t="s">
        <v>1164</v>
      </c>
      <c r="B112" t="s">
        <v>365</v>
      </c>
      <c r="C112" t="s">
        <v>366</v>
      </c>
      <c r="D112" t="str">
        <f>VLOOKUP(B112,canais!$A:$N,14,FALSE)</f>
        <v>5ed981e2474ed51eb3dbb301</v>
      </c>
      <c r="E112" s="10">
        <v>43959</v>
      </c>
      <c r="F112" t="s">
        <v>21</v>
      </c>
      <c r="G112" t="str">
        <f>VLOOKUP(F112,subcategorias!$E:$F,2,FALSE)</f>
        <v>ObjectId("5ed97cfc474ed51eb3dbb271")</v>
      </c>
      <c r="H112" t="str">
        <f>VLOOKUP(G112,subcategorias!$F:$G,2,FALSE)</f>
        <v>ObjectId("5ed979f4474ed51eb3dbb26b")</v>
      </c>
      <c r="I112" t="str">
        <f>VLOOKUP(H112,categorias!$B:$D,2,FALSE)</f>
        <v>Música</v>
      </c>
      <c r="J112" t="str">
        <f>VLOOKUP(H112,categorias!$B:$D,3,FALSE)</f>
        <v>music</v>
      </c>
      <c r="K112" s="7">
        <v>0.94791666666666663</v>
      </c>
      <c r="L112" s="7" t="str">
        <f t="shared" si="2"/>
        <v>new Date("2020-05-08T22:45-0300")</v>
      </c>
      <c r="M112" t="s">
        <v>2598</v>
      </c>
      <c r="N112" t="s">
        <v>937</v>
      </c>
      <c r="O112" t="s">
        <v>1165</v>
      </c>
      <c r="P112" t="s">
        <v>2599</v>
      </c>
      <c r="W112" t="str">
        <f t="shared" si="3"/>
        <v>{"titulo": "Lauana Prado - Live #LauanaPradoLIVE | #FiqueEmCasa e Cante #Comigo" , "canais": [{"nome":"Lauana Prado", "_id": ObjectId("5ed981e2474ed51eb3dbb301")}], "subcategorias": [{"nome":"sertanejo", "_id":ObjectId("5ed97cfc474ed51eb3dbb271")}], "categorias":[{"_id":ObjectId("5ed979f4474ed51eb3dbb26b"), "nome":"Música", "url":"music"}], "dataHora": new Date("2020-05-08T22:45-0300"),   "largeimage": "https://i.ytimg.com/vi/QxbIVnijab4/mqdefault.jpg", "status": "offline", "videoId": "QxbIVnijab4", "url": "https://www.youtube.com/watch?v=QxbIVnijab4"},</v>
      </c>
    </row>
    <row r="113" spans="1:23" x14ac:dyDescent="0.25">
      <c r="A113" t="s">
        <v>1166</v>
      </c>
      <c r="B113" t="s">
        <v>367</v>
      </c>
      <c r="C113" t="s">
        <v>368</v>
      </c>
      <c r="D113" t="str">
        <f>VLOOKUP(B113,canais!$A:$N,14,FALSE)</f>
        <v>5ed981e2474ed51eb3dbb302</v>
      </c>
      <c r="E113" s="10">
        <v>43960</v>
      </c>
      <c r="F113" t="s">
        <v>30</v>
      </c>
      <c r="G113" t="str">
        <f>VLOOKUP(F113,subcategorias!$E:$F,2,FALSE)</f>
        <v>ObjectId("5ed97cfc474ed51eb3dbb27a")</v>
      </c>
      <c r="H113" t="str">
        <f>VLOOKUP(G113,subcategorias!$F:$G,2,FALSE)</f>
        <v>ObjectId("5ed979f4474ed51eb3dbb26b")</v>
      </c>
      <c r="I113" t="str">
        <f>VLOOKUP(H113,categorias!$B:$D,2,FALSE)</f>
        <v>Música</v>
      </c>
      <c r="J113" t="str">
        <f>VLOOKUP(H113,categorias!$B:$D,3,FALSE)</f>
        <v>music</v>
      </c>
      <c r="K113" s="7">
        <v>0.70833333333333337</v>
      </c>
      <c r="L113" s="7" t="str">
        <f t="shared" si="2"/>
        <v>new Date("2020-05-09T17:00-0300")</v>
      </c>
      <c r="M113" t="s">
        <v>2600</v>
      </c>
      <c r="N113" t="s">
        <v>937</v>
      </c>
      <c r="O113" t="s">
        <v>1167</v>
      </c>
      <c r="P113" t="s">
        <v>2601</v>
      </c>
      <c r="W113" t="str">
        <f t="shared" si="3"/>
        <v>{"titulo": "Grupo Clareou - #liveclareou" , "canais": [{"nome":"Grupo Clareou", "_id": ObjectId("5ed981e2474ed51eb3dbb302")}], "subcategorias": [{"nome":"samba", "_id":ObjectId("5ed97cfc474ed51eb3dbb27a")}], "categorias":[{"_id":ObjectId("5ed979f4474ed51eb3dbb26b"), "nome":"Música", "url":"music"}], "dataHora": new Date("2020-05-09T17:00-0300"),   "largeimage": "https://i.ytimg.com/vi/klQkjeI-I5U/mqdefault.jpg", "status": "offline", "videoId": "klQkjeI-I5U", "url": "https://www.youtube.com/watch?v=klQkjeI-I5U"},</v>
      </c>
    </row>
    <row r="114" spans="1:23" x14ac:dyDescent="0.25">
      <c r="A114" t="s">
        <v>2603</v>
      </c>
      <c r="B114" t="s">
        <v>369</v>
      </c>
      <c r="C114" t="s">
        <v>370</v>
      </c>
      <c r="D114" t="str">
        <f>VLOOKUP(B114,canais!$A:$N,14,FALSE)</f>
        <v>5ed981e2474ed51eb3dbb303</v>
      </c>
      <c r="E114" s="10">
        <v>43960</v>
      </c>
      <c r="F114" t="s">
        <v>21</v>
      </c>
      <c r="G114" t="str">
        <f>VLOOKUP(F114,subcategorias!$E:$F,2,FALSE)</f>
        <v>ObjectId("5ed97cfc474ed51eb3dbb271")</v>
      </c>
      <c r="H114" t="str">
        <f>VLOOKUP(G114,subcategorias!$F:$G,2,FALSE)</f>
        <v>ObjectId("5ed979f4474ed51eb3dbb26b")</v>
      </c>
      <c r="I114" t="str">
        <f>VLOOKUP(H114,categorias!$B:$D,2,FALSE)</f>
        <v>Música</v>
      </c>
      <c r="J114" t="str">
        <f>VLOOKUP(H114,categorias!$B:$D,3,FALSE)</f>
        <v>music</v>
      </c>
      <c r="K114" s="7">
        <v>0.66666666666666663</v>
      </c>
      <c r="L114" s="7" t="str">
        <f t="shared" si="2"/>
        <v>new Date("2020-05-09T16:00-0300")</v>
      </c>
      <c r="M114" t="s">
        <v>2602</v>
      </c>
      <c r="N114" t="s">
        <v>937</v>
      </c>
      <c r="O114" t="s">
        <v>1168</v>
      </c>
      <c r="P114" t="s">
        <v>2604</v>
      </c>
      <c r="W114" t="str">
        <f t="shared" si="3"/>
        <v>{"titulo": "Live da Priscila Senna" , "canais": [{"nome":"Priscila Senna", "_id": ObjectId("5ed981e2474ed51eb3dbb303")}], "subcategorias": [{"nome":"sertanejo", "_id":ObjectId("5ed97cfc474ed51eb3dbb271")}], "categorias":[{"_id":ObjectId("5ed979f4474ed51eb3dbb26b"), "nome":"Música", "url":"music"}], "dataHora": new Date("2020-05-09T16:00-0300"),   "largeimage": "https://i.ytimg.com/vi/QscfDvU58iY/mqdefault.jpg", "status": "offline", "videoId": "QscfDvU58iY", "url": "https://www.youtube.com/watch?v=QscfDvU58iY"},</v>
      </c>
    </row>
    <row r="115" spans="1:23" x14ac:dyDescent="0.25">
      <c r="A115" t="s">
        <v>2605</v>
      </c>
      <c r="B115" t="s">
        <v>371</v>
      </c>
      <c r="C115" t="s">
        <v>372</v>
      </c>
      <c r="D115" t="str">
        <f>VLOOKUP(B115,canais!$A:$N,14,FALSE)</f>
        <v>5ed981e2474ed51eb3dbb304</v>
      </c>
      <c r="E115" s="10">
        <v>43960</v>
      </c>
      <c r="F115" t="s">
        <v>21</v>
      </c>
      <c r="G115" t="str">
        <f>VLOOKUP(F115,subcategorias!$E:$F,2,FALSE)</f>
        <v>ObjectId("5ed97cfc474ed51eb3dbb271")</v>
      </c>
      <c r="H115" t="str">
        <f>VLOOKUP(G115,subcategorias!$F:$G,2,FALSE)</f>
        <v>ObjectId("5ed979f4474ed51eb3dbb26b")</v>
      </c>
      <c r="I115" t="str">
        <f>VLOOKUP(H115,categorias!$B:$D,2,FALSE)</f>
        <v>Música</v>
      </c>
      <c r="J115" t="str">
        <f>VLOOKUP(H115,categorias!$B:$D,3,FALSE)</f>
        <v>music</v>
      </c>
      <c r="K115" s="7">
        <v>0.75</v>
      </c>
      <c r="L115" s="7" t="str">
        <f t="shared" si="2"/>
        <v>new Date("2020-05-09T18:00-0300")</v>
      </c>
      <c r="M115" t="s">
        <v>1169</v>
      </c>
      <c r="N115" t="s">
        <v>937</v>
      </c>
      <c r="P115" t="s">
        <v>2606</v>
      </c>
      <c r="W115" t="str">
        <f t="shared" si="3"/>
        <v>{"titulo": "Live do Jota e Guilherme" , "canais": [{"nome":"Jota e Guilherme", "_id": ObjectId("5ed981e2474ed51eb3dbb304")}], "subcategorias": [{"nome":"sertanejo", "_id":ObjectId("5ed97cfc474ed51eb3dbb271")}], "categorias":[{"_id":ObjectId("5ed979f4474ed51eb3dbb26b"), "nome":"Música", "url":"music"}], "dataHora": new Date("2020-05-09T18:00-0300"),   "largeimage": "https://yt3.ggpht.com/a/AATXAJxg9elQCHbqaJq6Tguw-fLvvkPgwVLZHIadOg=s100-c-k-c0xffffffff-no-rj-mo", "status": "offline", "videoId": "", "url": "https://www.youtube.com/channel/UCk_rwfvbDVTA5x7oSOxMTnA"},</v>
      </c>
    </row>
    <row r="116" spans="1:23" x14ac:dyDescent="0.25">
      <c r="A116" t="s">
        <v>1170</v>
      </c>
      <c r="B116" t="s">
        <v>373</v>
      </c>
      <c r="C116" t="s">
        <v>374</v>
      </c>
      <c r="D116" t="str">
        <f>VLOOKUP(B116,canais!$A:$N,14,FALSE)</f>
        <v>5ed981e2474ed51eb3dbb305</v>
      </c>
      <c r="E116" s="10">
        <v>43961</v>
      </c>
      <c r="F116" t="s">
        <v>21</v>
      </c>
      <c r="G116" t="str">
        <f>VLOOKUP(F116,subcategorias!$E:$F,2,FALSE)</f>
        <v>ObjectId("5ed97cfc474ed51eb3dbb271")</v>
      </c>
      <c r="H116" t="str">
        <f>VLOOKUP(G116,subcategorias!$F:$G,2,FALSE)</f>
        <v>ObjectId("5ed979f4474ed51eb3dbb26b")</v>
      </c>
      <c r="I116" t="str">
        <f>VLOOKUP(H116,categorias!$B:$D,2,FALSE)</f>
        <v>Música</v>
      </c>
      <c r="J116" t="str">
        <f>VLOOKUP(H116,categorias!$B:$D,3,FALSE)</f>
        <v>music</v>
      </c>
      <c r="K116" s="7">
        <v>0.47916666666666669</v>
      </c>
      <c r="L116" s="7" t="str">
        <f t="shared" si="2"/>
        <v>new Date("2020-05-10T11:30-0300")</v>
      </c>
      <c r="M116" t="s">
        <v>2607</v>
      </c>
      <c r="N116" t="s">
        <v>937</v>
      </c>
      <c r="O116" t="s">
        <v>1171</v>
      </c>
      <c r="P116" t="s">
        <v>2608</v>
      </c>
      <c r="W116" t="str">
        <f t="shared" si="3"/>
        <v>{"titulo": "Almoço, Churrasco e Modão com Marcos Paulo &amp; Marcelo #LIVE" , "canais": [{"nome":"Marcos Paulo e Marcelo", "_id": ObjectId("5ed981e2474ed51eb3dbb305")}], "subcategorias": [{"nome":"sertanejo", "_id":ObjectId("5ed97cfc474ed51eb3dbb271")}], "categorias":[{"_id":ObjectId("5ed979f4474ed51eb3dbb26b"), "nome":"Música", "url":"music"}], "dataHora": new Date("2020-05-10T11:30-0300"),   "largeimage": "https://i.ytimg.com/vi/lcBGQ0_ESn8/mqdefault.jpg", "status": "offline", "videoId": "lcBGQ0_ESn8", "url": "https://www.youtube.com/watch?v=lcBGQ0_ESn8"},</v>
      </c>
    </row>
    <row r="117" spans="1:23" x14ac:dyDescent="0.25">
      <c r="A117" t="s">
        <v>1172</v>
      </c>
      <c r="B117" t="s">
        <v>375</v>
      </c>
      <c r="C117" t="s">
        <v>376</v>
      </c>
      <c r="D117" t="str">
        <f>VLOOKUP(B117,canais!$A:$N,14,FALSE)</f>
        <v>5ed981e2474ed51eb3dbb306</v>
      </c>
      <c r="E117" s="10">
        <v>43961</v>
      </c>
      <c r="F117" t="s">
        <v>21</v>
      </c>
      <c r="G117" t="str">
        <f>VLOOKUP(F117,subcategorias!$E:$F,2,FALSE)</f>
        <v>ObjectId("5ed97cfc474ed51eb3dbb271")</v>
      </c>
      <c r="H117" t="str">
        <f>VLOOKUP(G117,subcategorias!$F:$G,2,FALSE)</f>
        <v>ObjectId("5ed979f4474ed51eb3dbb26b")</v>
      </c>
      <c r="I117" t="str">
        <f>VLOOKUP(H117,categorias!$B:$D,2,FALSE)</f>
        <v>Música</v>
      </c>
      <c r="J117" t="str">
        <f>VLOOKUP(H117,categorias!$B:$D,3,FALSE)</f>
        <v>music</v>
      </c>
      <c r="K117" s="7">
        <v>0.54166666666666663</v>
      </c>
      <c r="L117" s="7" t="str">
        <f t="shared" si="2"/>
        <v>new Date("2020-05-10T13:00-0300")</v>
      </c>
      <c r="M117" t="s">
        <v>2609</v>
      </c>
      <c r="N117" t="s">
        <v>937</v>
      </c>
      <c r="O117" t="s">
        <v>1173</v>
      </c>
      <c r="P117" t="s">
        <v>2610</v>
      </c>
      <c r="W117" t="str">
        <f t="shared" si="3"/>
        <v>{"titulo": "Live do BEM SERTANEJO - Michel Teló" , "canais": [{"nome":"Michel Teló", "_id": ObjectId("5ed981e2474ed51eb3dbb306")}], "subcategorias": [{"nome":"sertanejo", "_id":ObjectId("5ed97cfc474ed51eb3dbb271")}], "categorias":[{"_id":ObjectId("5ed979f4474ed51eb3dbb26b"), "nome":"Música", "url":"music"}], "dataHora": new Date("2020-05-10T13:00-0300"),   "largeimage": "https://i.ytimg.com/vi/sTlJ_qG9RqY/mqdefault.jpg", "status": "offline", "videoId": "sTlJ_qG9RqY", "url": "https://www.youtube.com/watch?v=sTlJ_qG9RqY"},</v>
      </c>
    </row>
    <row r="118" spans="1:23" x14ac:dyDescent="0.25">
      <c r="A118" t="s">
        <v>1174</v>
      </c>
      <c r="B118" t="s">
        <v>377</v>
      </c>
      <c r="C118" t="s">
        <v>378</v>
      </c>
      <c r="D118" t="str">
        <f>VLOOKUP(B118,canais!$A:$N,14,FALSE)</f>
        <v>5ed981e2474ed51eb3dbb307</v>
      </c>
      <c r="E118" s="10">
        <v>43961</v>
      </c>
      <c r="F118" t="s">
        <v>34</v>
      </c>
      <c r="G118" t="str">
        <f>VLOOKUP(F118,subcategorias!$E:$F,2,FALSE)</f>
        <v>ObjectId("5ed97cfc474ed51eb3dbb27e")</v>
      </c>
      <c r="H118" t="str">
        <f>VLOOKUP(G118,subcategorias!$F:$G,2,FALSE)</f>
        <v>ObjectId("5ed979f4474ed51eb3dbb26b")</v>
      </c>
      <c r="I118" t="str">
        <f>VLOOKUP(H118,categorias!$B:$D,2,FALSE)</f>
        <v>Música</v>
      </c>
      <c r="J118" t="str">
        <f>VLOOKUP(H118,categorias!$B:$D,3,FALSE)</f>
        <v>music</v>
      </c>
      <c r="K118" s="7">
        <v>0.625</v>
      </c>
      <c r="L118" s="7" t="str">
        <f t="shared" si="2"/>
        <v>new Date("2020-05-10T15:00-0300")</v>
      </c>
      <c r="M118" t="s">
        <v>2611</v>
      </c>
      <c r="N118" t="s">
        <v>937</v>
      </c>
      <c r="O118" t="s">
        <v>1175</v>
      </c>
      <c r="P118" t="s">
        <v>2612</v>
      </c>
      <c r="W118" t="str">
        <f t="shared" si="3"/>
        <v>{"titulo": "Live Roberto Carlos Em Casa No Multishow!" , "canais": [{"nome":"Roberto Carlos", "_id": ObjectId("5ed981e2474ed51eb3dbb307")}], "subcategorias": [{"nome":"mpb", "_id":ObjectId("5ed97cfc474ed51eb3dbb27e")}], "categorias":[{"_id":ObjectId("5ed979f4474ed51eb3dbb26b"), "nome":"Música", "url":"music"}], "dataHora": new Date("2020-05-10T15:00-0300"),   "largeimage": "https://i.ytimg.com/vi/EVnQ20wXXQ0/mqdefault.jpg", "status": "offline", "videoId": "EVnQ20wXXQ0", "url": "https://www.youtube.com/watch?v=EVnQ20wXXQ0"},</v>
      </c>
    </row>
    <row r="119" spans="1:23" x14ac:dyDescent="0.25">
      <c r="A119" t="s">
        <v>1176</v>
      </c>
      <c r="B119" t="s">
        <v>379</v>
      </c>
      <c r="C119" t="s">
        <v>380</v>
      </c>
      <c r="D119" t="str">
        <f>VLOOKUP(B119,canais!$A:$N,14,FALSE)</f>
        <v>5ed981e2474ed51eb3dbb308</v>
      </c>
      <c r="E119" s="10">
        <v>43961</v>
      </c>
      <c r="F119" t="s">
        <v>21</v>
      </c>
      <c r="G119" t="str">
        <f>VLOOKUP(F119,subcategorias!$E:$F,2,FALSE)</f>
        <v>ObjectId("5ed97cfc474ed51eb3dbb271")</v>
      </c>
      <c r="H119" t="str">
        <f>VLOOKUP(G119,subcategorias!$F:$G,2,FALSE)</f>
        <v>ObjectId("5ed979f4474ed51eb3dbb26b")</v>
      </c>
      <c r="I119" t="str">
        <f>VLOOKUP(H119,categorias!$B:$D,2,FALSE)</f>
        <v>Música</v>
      </c>
      <c r="J119" t="str">
        <f>VLOOKUP(H119,categorias!$B:$D,3,FALSE)</f>
        <v>music</v>
      </c>
      <c r="K119" s="7">
        <v>0.65625</v>
      </c>
      <c r="L119" s="7" t="str">
        <f t="shared" si="2"/>
        <v>new Date("2020-05-10T15:45-0300")</v>
      </c>
      <c r="M119" t="s">
        <v>2613</v>
      </c>
      <c r="N119" t="s">
        <v>937</v>
      </c>
      <c r="O119" t="s">
        <v>1177</v>
      </c>
      <c r="P119" t="s">
        <v>2614</v>
      </c>
      <c r="W119" t="str">
        <f t="shared" si="3"/>
        <v>{"titulo": "#LiveDoDaniel | #FicaemCasa Cante #Comigo" , "canais": [{"nome":"Daniel", "_id": ObjectId("5ed981e2474ed51eb3dbb308")}], "subcategorias": [{"nome":"sertanejo", "_id":ObjectId("5ed97cfc474ed51eb3dbb271")}], "categorias":[{"_id":ObjectId("5ed979f4474ed51eb3dbb26b"), "nome":"Música", "url":"music"}], "dataHora": new Date("2020-05-10T15:45-0300"),   "largeimage": "https://i.ytimg.com/vi/lG1caZrXNyc/mqdefault.jpg", "status": "offline", "videoId": "lG1caZrXNyc", "url": "https://www.youtube.com/watch?v=lG1caZrXNyc"},</v>
      </c>
    </row>
    <row r="120" spans="1:23" x14ac:dyDescent="0.25">
      <c r="A120" t="s">
        <v>1178</v>
      </c>
      <c r="B120" t="s">
        <v>381</v>
      </c>
      <c r="C120" t="s">
        <v>382</v>
      </c>
      <c r="D120" t="str">
        <f>VLOOKUP(B120,canais!$A:$N,14,FALSE)</f>
        <v>5ed981e2474ed51eb3dbb309</v>
      </c>
      <c r="E120" s="10">
        <v>43963</v>
      </c>
      <c r="F120" t="s">
        <v>30</v>
      </c>
      <c r="G120" t="str">
        <f>VLOOKUP(F120,subcategorias!$E:$F,2,FALSE)</f>
        <v>ObjectId("5ed97cfc474ed51eb3dbb27a")</v>
      </c>
      <c r="H120" t="str">
        <f>VLOOKUP(G120,subcategorias!$F:$G,2,FALSE)</f>
        <v>ObjectId("5ed979f4474ed51eb3dbb26b")</v>
      </c>
      <c r="I120" t="str">
        <f>VLOOKUP(H120,categorias!$B:$D,2,FALSE)</f>
        <v>Música</v>
      </c>
      <c r="J120" t="str">
        <f>VLOOKUP(H120,categorias!$B:$D,3,FALSE)</f>
        <v>music</v>
      </c>
      <c r="K120" s="7">
        <v>0.8125</v>
      </c>
      <c r="L120" s="7" t="str">
        <f t="shared" si="2"/>
        <v>new Date("2020-05-12T19:30-0300")</v>
      </c>
      <c r="M120" t="s">
        <v>2615</v>
      </c>
      <c r="N120" t="s">
        <v>937</v>
      </c>
      <c r="O120" t="s">
        <v>1179</v>
      </c>
      <c r="P120" t="s">
        <v>2616</v>
      </c>
      <c r="W120" t="str">
        <f t="shared" si="3"/>
        <v>{"titulo": "#LiveDoBomGosto | #OriginalNaLiveDoBomGosto | #FiqueEmCasa e cante #Comigo" , "canais": [{"nome":"Bom Gosto", "_id": ObjectId("5ed981e2474ed51eb3dbb309")}], "subcategorias": [{"nome":"samba", "_id":ObjectId("5ed97cfc474ed51eb3dbb27a")}], "categorias":[{"_id":ObjectId("5ed979f4474ed51eb3dbb26b"), "nome":"Música", "url":"music"}], "dataHora": new Date("2020-05-12T19:30-0300"),   "largeimage": "https://i.ytimg.com/vi/mbVFg0LlZ4g/mqdefault.jpg", "status": "offline", "videoId": "mbVFg0LlZ4g", "url": "https://www.youtube.com/watch?v=mbVFg0LlZ4g"},</v>
      </c>
    </row>
    <row r="121" spans="1:23" x14ac:dyDescent="0.25">
      <c r="A121" t="s">
        <v>1180</v>
      </c>
      <c r="B121" t="s">
        <v>232</v>
      </c>
      <c r="C121" t="s">
        <v>233</v>
      </c>
      <c r="D121" t="str">
        <f>VLOOKUP(B121,canais!$A:$N,14,FALSE)</f>
        <v>5ed981e2474ed51eb3dbb2c1</v>
      </c>
      <c r="E121" s="10">
        <v>43961</v>
      </c>
      <c r="F121" t="s">
        <v>21</v>
      </c>
      <c r="G121" t="str">
        <f>VLOOKUP(F121,subcategorias!$E:$F,2,FALSE)</f>
        <v>ObjectId("5ed97cfc474ed51eb3dbb271")</v>
      </c>
      <c r="H121" t="str">
        <f>VLOOKUP(G121,subcategorias!$F:$G,2,FALSE)</f>
        <v>ObjectId("5ed979f4474ed51eb3dbb26b")</v>
      </c>
      <c r="I121" t="str">
        <f>VLOOKUP(H121,categorias!$B:$D,2,FALSE)</f>
        <v>Música</v>
      </c>
      <c r="J121" t="str">
        <f>VLOOKUP(H121,categorias!$B:$D,3,FALSE)</f>
        <v>music</v>
      </c>
      <c r="K121" s="7">
        <v>0.70833333333333337</v>
      </c>
      <c r="L121" s="7" t="str">
        <f t="shared" si="2"/>
        <v>new Date("2020-05-10T17:00-0300")</v>
      </c>
      <c r="M121" t="s">
        <v>2617</v>
      </c>
      <c r="N121" t="s">
        <v>937</v>
      </c>
      <c r="O121" t="s">
        <v>1181</v>
      </c>
      <c r="P121" t="s">
        <v>2618</v>
      </c>
      <c r="W121" t="str">
        <f t="shared" si="3"/>
        <v>{"titulo": "LIVE PAI &amp; FILHO" , "canais": [{"nome":"Zé Felipe", "_id": ObjectId("5ed981e2474ed51eb3dbb2c1")}], "subcategorias": [{"nome":"sertanejo", "_id":ObjectId("5ed97cfc474ed51eb3dbb271")}], "categorias":[{"_id":ObjectId("5ed979f4474ed51eb3dbb26b"), "nome":"Música", "url":"music"}], "dataHora": new Date("2020-05-10T17:00-0300"),   "largeimage": "https://i.ytimg.com/vi/Gjh8YiGPCH0/mqdefault.jpg", "status": "offline", "videoId": "Gjh8YiGPCH0", "url": "https://www.youtube.com/watch?v=Gjh8YiGPCH0"},</v>
      </c>
    </row>
    <row r="122" spans="1:23" x14ac:dyDescent="0.25">
      <c r="A122" t="s">
        <v>1180</v>
      </c>
      <c r="B122" t="s">
        <v>241</v>
      </c>
      <c r="C122" t="s">
        <v>242</v>
      </c>
      <c r="D122" t="str">
        <f>VLOOKUP(B122,canais!$A:$N,14,FALSE)</f>
        <v>5ed981e2474ed51eb3dbb2c4</v>
      </c>
      <c r="E122" s="10">
        <v>43961</v>
      </c>
      <c r="F122" t="s">
        <v>21</v>
      </c>
      <c r="G122" t="str">
        <f>VLOOKUP(F122,subcategorias!$E:$F,2,FALSE)</f>
        <v>ObjectId("5ed97cfc474ed51eb3dbb271")</v>
      </c>
      <c r="H122" t="str">
        <f>VLOOKUP(G122,subcategorias!$F:$G,2,FALSE)</f>
        <v>ObjectId("5ed979f4474ed51eb3dbb26b")</v>
      </c>
      <c r="I122" t="str">
        <f>VLOOKUP(H122,categorias!$B:$D,2,FALSE)</f>
        <v>Música</v>
      </c>
      <c r="J122" t="str">
        <f>VLOOKUP(H122,categorias!$B:$D,3,FALSE)</f>
        <v>music</v>
      </c>
      <c r="K122" s="7">
        <v>0.70833333333333337</v>
      </c>
      <c r="L122" s="7" t="str">
        <f t="shared" si="2"/>
        <v>new Date("2020-05-10T17:00-0300")</v>
      </c>
      <c r="M122" t="s">
        <v>2617</v>
      </c>
      <c r="N122" t="s">
        <v>937</v>
      </c>
      <c r="O122" t="s">
        <v>1181</v>
      </c>
      <c r="P122" t="s">
        <v>2618</v>
      </c>
      <c r="W122" t="str">
        <f t="shared" si="3"/>
        <v>{"titulo": "LIVE PAI &amp; FILHO" , "canais": [{"nome":"Leonardo", "_id": ObjectId("5ed981e2474ed51eb3dbb2c4")}], "subcategorias": [{"nome":"sertanejo", "_id":ObjectId("5ed97cfc474ed51eb3dbb271")}], "categorias":[{"_id":ObjectId("5ed979f4474ed51eb3dbb26b"), "nome":"Música", "url":"music"}], "dataHora": new Date("2020-05-10T17:00-0300"),   "largeimage": "https://i.ytimg.com/vi/Gjh8YiGPCH0/mqdefault.jpg", "status": "offline", "videoId": "Gjh8YiGPCH0", "url": "https://www.youtube.com/watch?v=Gjh8YiGPCH0"},</v>
      </c>
    </row>
    <row r="123" spans="1:23" x14ac:dyDescent="0.25">
      <c r="A123" t="s">
        <v>1182</v>
      </c>
      <c r="B123" t="s">
        <v>235</v>
      </c>
      <c r="C123" t="s">
        <v>236</v>
      </c>
      <c r="D123" t="str">
        <f>VLOOKUP(B123,canais!$A:$N,14,FALSE)</f>
        <v>5ed981e2474ed51eb3dbb2c2</v>
      </c>
      <c r="E123" s="10">
        <v>43961</v>
      </c>
      <c r="F123" t="s">
        <v>21</v>
      </c>
      <c r="G123" t="str">
        <f>VLOOKUP(F123,subcategorias!$E:$F,2,FALSE)</f>
        <v>ObjectId("5ed97cfc474ed51eb3dbb271")</v>
      </c>
      <c r="H123" t="str">
        <f>VLOOKUP(G123,subcategorias!$F:$G,2,FALSE)</f>
        <v>ObjectId("5ed979f4474ed51eb3dbb26b")</v>
      </c>
      <c r="I123" t="str">
        <f>VLOOKUP(H123,categorias!$B:$D,2,FALSE)</f>
        <v>Música</v>
      </c>
      <c r="J123" t="str">
        <f>VLOOKUP(H123,categorias!$B:$D,3,FALSE)</f>
        <v>music</v>
      </c>
      <c r="K123" s="7">
        <v>0.75</v>
      </c>
      <c r="L123" s="7" t="str">
        <f t="shared" si="2"/>
        <v>new Date("2020-05-10T18:00-0300")</v>
      </c>
      <c r="M123" t="s">
        <v>2619</v>
      </c>
      <c r="N123" t="s">
        <v>937</v>
      </c>
      <c r="O123" t="s">
        <v>1183</v>
      </c>
      <c r="P123" t="s">
        <v>2620</v>
      </c>
      <c r="W123" t="str">
        <f t="shared" si="3"/>
        <v>{"titulo": "Live João Neto e Frederico - Sertaneje-Se Em Casa #FiqueEmCasa e Cante #Comigo" , "canais": [{"nome":"João Neto e Frederico", "_id": ObjectId("5ed981e2474ed51eb3dbb2c2")}], "subcategorias": [{"nome":"sertanejo", "_id":ObjectId("5ed97cfc474ed51eb3dbb271")}], "categorias":[{"_id":ObjectId("5ed979f4474ed51eb3dbb26b"), "nome":"Música", "url":"music"}], "dataHora": new Date("2020-05-10T18:00-0300"),   "largeimage": "https://i.ytimg.com/vi/J-2Mt7U3KN8/mqdefault.jpg", "status": "offline", "videoId": "J-2Mt7U3KN8", "url": "https://www.youtube.com/watch?v=J-2Mt7U3KN8"},</v>
      </c>
    </row>
    <row r="124" spans="1:23" x14ac:dyDescent="0.25">
      <c r="A124" t="s">
        <v>2622</v>
      </c>
      <c r="B124" t="s">
        <v>383</v>
      </c>
      <c r="C124" t="s">
        <v>384</v>
      </c>
      <c r="D124" t="str">
        <f>VLOOKUP(B124,canais!$A:$N,14,FALSE)</f>
        <v>5ed981e2474ed51eb3dbb30a</v>
      </c>
      <c r="E124" s="10">
        <v>43955</v>
      </c>
      <c r="F124" t="s">
        <v>27</v>
      </c>
      <c r="G124" t="str">
        <f>VLOOKUP(F124,subcategorias!$E:$F,2,FALSE)</f>
        <v>ObjectId("5ed97cfc474ed51eb3dbb277")</v>
      </c>
      <c r="H124" t="str">
        <f>VLOOKUP(G124,subcategorias!$F:$G,2,FALSE)</f>
        <v>ObjectId("5ed979f4474ed51eb3dbb26b")</v>
      </c>
      <c r="I124" t="str">
        <f>VLOOKUP(H124,categorias!$B:$D,2,FALSE)</f>
        <v>Música</v>
      </c>
      <c r="J124" t="str">
        <f>VLOOKUP(H124,categorias!$B:$D,3,FALSE)</f>
        <v>music</v>
      </c>
      <c r="K124" s="7">
        <v>0.625</v>
      </c>
      <c r="L124" s="7" t="str">
        <f t="shared" si="2"/>
        <v>new Date("2020-05-04T15:00-0300")</v>
      </c>
      <c r="M124" t="s">
        <v>2621</v>
      </c>
      <c r="N124" t="s">
        <v>937</v>
      </c>
      <c r="O124" t="s">
        <v>1184</v>
      </c>
      <c r="P124" t="s">
        <v>2623</v>
      </c>
      <c r="W124" t="str">
        <f t="shared" si="3"/>
        <v>{"titulo": "Live do Dexter" , "canais": [{"nome":"Dexter", "_id": ObjectId("5ed981e2474ed51eb3dbb30a")}], "subcategorias": [{"nome":"rap", "_id":ObjectId("5ed97cfc474ed51eb3dbb277")}], "categorias":[{"_id":ObjectId("5ed979f4474ed51eb3dbb26b"), "nome":"Música", "url":"music"}], "dataHora": new Date("2020-05-04T15:00-0300"),   "largeimage": "https://i.ytimg.com/vi/lfxro7He-Ok/mqdefault.jpg", "status": "offline", "videoId": "lfxro7He-Ok", "url": "https://www.youtube.com/watch?v=lfxro7He-Ok"},</v>
      </c>
    </row>
    <row r="125" spans="1:23" x14ac:dyDescent="0.25">
      <c r="A125" t="s">
        <v>1185</v>
      </c>
      <c r="B125" t="s">
        <v>385</v>
      </c>
      <c r="C125" t="s">
        <v>386</v>
      </c>
      <c r="D125" t="str">
        <f>VLOOKUP(B125,canais!$A:$N,14,FALSE)</f>
        <v>5ed981e2474ed51eb3dbb30b</v>
      </c>
      <c r="E125" s="10">
        <v>43955</v>
      </c>
      <c r="F125" t="s">
        <v>34</v>
      </c>
      <c r="G125" t="str">
        <f>VLOOKUP(F125,subcategorias!$E:$F,2,FALSE)</f>
        <v>ObjectId("5ed97cfc474ed51eb3dbb27e")</v>
      </c>
      <c r="H125" t="str">
        <f>VLOOKUP(G125,subcategorias!$F:$G,2,FALSE)</f>
        <v>ObjectId("5ed979f4474ed51eb3dbb26b")</v>
      </c>
      <c r="I125" t="str">
        <f>VLOOKUP(H125,categorias!$B:$D,2,FALSE)</f>
        <v>Música</v>
      </c>
      <c r="J125" t="str">
        <f>VLOOKUP(H125,categorias!$B:$D,3,FALSE)</f>
        <v>music</v>
      </c>
      <c r="K125" s="7">
        <v>0.66666666666666663</v>
      </c>
      <c r="L125" s="7" t="str">
        <f t="shared" si="2"/>
        <v>new Date("2020-05-04T16:00-0300")</v>
      </c>
      <c r="M125" t="s">
        <v>2624</v>
      </c>
      <c r="N125" t="s">
        <v>937</v>
      </c>
      <c r="O125" t="s">
        <v>1186</v>
      </c>
      <c r="P125" t="s">
        <v>2625</v>
      </c>
      <c r="W125" t="str">
        <f t="shared" si="3"/>
        <v>{"titulo": "#NOVABRASILemCasa - Vanessa da Mata" , "canais": [{"nome":"Vanessa da Mata", "_id": ObjectId("5ed981e2474ed51eb3dbb30b")}], "subcategorias": [{"nome":"mpb", "_id":ObjectId("5ed97cfc474ed51eb3dbb27e")}], "categorias":[{"_id":ObjectId("5ed979f4474ed51eb3dbb26b"), "nome":"Música", "url":"music"}], "dataHora": new Date("2020-05-04T16:00-0300"),   "largeimage": "https://i.ytimg.com/vi/1_vyFs5pYAc/mqdefault.jpg", "status": "offline", "videoId": "1_vyFs5pYAc", "url": "https://www.youtube.com/watch?v=1_vyFs5pYAc"},</v>
      </c>
    </row>
    <row r="126" spans="1:23" x14ac:dyDescent="0.25">
      <c r="A126" t="s">
        <v>1187</v>
      </c>
      <c r="B126" t="s">
        <v>387</v>
      </c>
      <c r="C126" t="s">
        <v>388</v>
      </c>
      <c r="D126" t="str">
        <f>VLOOKUP(B126,canais!$A:$N,14,FALSE)</f>
        <v>5ed981e2474ed51eb3dbb30c</v>
      </c>
      <c r="E126" s="10">
        <v>43955</v>
      </c>
      <c r="F126" t="s">
        <v>34</v>
      </c>
      <c r="G126" t="str">
        <f>VLOOKUP(F126,subcategorias!$E:$F,2,FALSE)</f>
        <v>ObjectId("5ed97cfc474ed51eb3dbb27e")</v>
      </c>
      <c r="H126" t="str">
        <f>VLOOKUP(G126,subcategorias!$F:$G,2,FALSE)</f>
        <v>ObjectId("5ed979f4474ed51eb3dbb26b")</v>
      </c>
      <c r="I126" t="str">
        <f>VLOOKUP(H126,categorias!$B:$D,2,FALSE)</f>
        <v>Música</v>
      </c>
      <c r="J126" t="str">
        <f>VLOOKUP(H126,categorias!$B:$D,3,FALSE)</f>
        <v>music</v>
      </c>
      <c r="K126" s="7">
        <v>0.89583333333333337</v>
      </c>
      <c r="L126" s="7" t="str">
        <f t="shared" si="2"/>
        <v>new Date("2020-05-04T21:30-0300")</v>
      </c>
      <c r="M126" t="s">
        <v>2626</v>
      </c>
      <c r="N126" t="s">
        <v>937</v>
      </c>
      <c r="O126" t="s">
        <v>1188</v>
      </c>
      <c r="P126" t="s">
        <v>2627</v>
      </c>
      <c r="W126" t="str">
        <f t="shared" si="3"/>
        <v>{"titulo": "Cultura em Casa - 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Date("2020-05-04T21:30-0300"),   "largeimage": "https://i.ytimg.com/vi/Na7AbsrYMhA/mqdefault.jpg", "status": "offline", "videoId": "Na7AbsrYMhA", "url": "https://www.youtube.com/watch?v=Na7AbsrYMhA"},</v>
      </c>
    </row>
    <row r="127" spans="1:23" x14ac:dyDescent="0.25">
      <c r="A127" t="s">
        <v>1189</v>
      </c>
      <c r="B127" t="s">
        <v>389</v>
      </c>
      <c r="C127" t="s">
        <v>390</v>
      </c>
      <c r="D127" t="str">
        <f>VLOOKUP(B127,canais!$A:$N,14,FALSE)</f>
        <v>5ed981e2474ed51eb3dbb30d</v>
      </c>
      <c r="E127" s="10">
        <v>43955</v>
      </c>
      <c r="F127" t="s">
        <v>26</v>
      </c>
      <c r="G127" t="str">
        <f>VLOOKUP(F127,subcategorias!$E:$F,2,FALSE)</f>
        <v>ObjectId("5ed97cfc474ed51eb3dbb276")</v>
      </c>
      <c r="H127" t="str">
        <f>VLOOKUP(G127,subcategorias!$F:$G,2,FALSE)</f>
        <v>ObjectId("5ed979f4474ed51eb3dbb26b")</v>
      </c>
      <c r="I127" t="str">
        <f>VLOOKUP(H127,categorias!$B:$D,2,FALSE)</f>
        <v>Música</v>
      </c>
      <c r="J127" t="str">
        <f>VLOOKUP(H127,categorias!$B:$D,3,FALSE)</f>
        <v>music</v>
      </c>
      <c r="K127" s="7">
        <v>0.875</v>
      </c>
      <c r="L127" s="7" t="str">
        <f t="shared" si="2"/>
        <v>new Date("2020-05-04T21:00-0300")</v>
      </c>
      <c r="M127" t="s">
        <v>2628</v>
      </c>
      <c r="N127" t="s">
        <v>937</v>
      </c>
      <c r="O127" t="s">
        <v>1190</v>
      </c>
      <c r="P127" t="s">
        <v>2629</v>
      </c>
      <c r="W127" t="str">
        <f t="shared" si="3"/>
        <v>{"titulo": "Leoni | Show ao vivo" , "canais": [{"nome":"Leoni", "_id": ObjectId("5ed981e2474ed51eb3dbb30d")}], "subcategorias": [{"nome":"pop", "_id":ObjectId("5ed97cfc474ed51eb3dbb276")}], "categorias":[{"_id":ObjectId("5ed979f4474ed51eb3dbb26b"), "nome":"Música", "url":"music"}], "dataHora": new Date("2020-05-04T21:00-0300"),   "largeimage": "https://i.ytimg.com/vi/06pOa5vFiTc/mqdefault.jpg", "status": "offline", "videoId": "06pOa5vFiTc", "url": "https://www.youtube.com/watch?v=06pOa5vFiTc"},</v>
      </c>
    </row>
    <row r="128" spans="1:23" x14ac:dyDescent="0.25">
      <c r="A128" t="s">
        <v>1191</v>
      </c>
      <c r="B128" t="s">
        <v>391</v>
      </c>
      <c r="C128" t="s">
        <v>392</v>
      </c>
      <c r="D128" t="str">
        <f>VLOOKUP(B128,canais!$A:$N,14,FALSE)</f>
        <v>5ed981e2474ed51eb3dbb30e</v>
      </c>
      <c r="E128" s="10">
        <v>43955</v>
      </c>
      <c r="F128" t="s">
        <v>24</v>
      </c>
      <c r="G128" t="str">
        <f>VLOOKUP(F128,subcategorias!$E:$F,2,FALSE)</f>
        <v>ObjectId("5ed97cfc474ed51eb3dbb274")</v>
      </c>
      <c r="H128" t="str">
        <f>VLOOKUP(G128,subcategorias!$F:$G,2,FALSE)</f>
        <v>ObjectId("5ed979f4474ed51eb3dbb26b")</v>
      </c>
      <c r="I128" t="str">
        <f>VLOOKUP(H128,categorias!$B:$D,2,FALSE)</f>
        <v>Música</v>
      </c>
      <c r="J128" t="str">
        <f>VLOOKUP(H128,categorias!$B:$D,3,FALSE)</f>
        <v>music</v>
      </c>
      <c r="K128" s="7">
        <v>0.79166666666666663</v>
      </c>
      <c r="L128" s="7" t="str">
        <f t="shared" si="2"/>
        <v>new Date("2020-05-04T19:00-0300")</v>
      </c>
      <c r="M128" t="s">
        <v>2630</v>
      </c>
      <c r="N128" t="s">
        <v>937</v>
      </c>
      <c r="O128" t="s">
        <v>1192</v>
      </c>
      <c r="P128" t="s">
        <v>2631</v>
      </c>
      <c r="W128" t="str">
        <f t="shared" si="3"/>
        <v>{"titulo": "André Mehmari no #SescAoVivo" , "canais": [{"nome":"André Mehmari", "_id": ObjectId("5ed981e2474ed51eb3dbb30e")}], "subcategorias": [{"nome":"clássica", "_id":ObjectId("5ed97cfc474ed51eb3dbb274")}], "categorias":[{"_id":ObjectId("5ed979f4474ed51eb3dbb26b"), "nome":"Música", "url":"music"}], "dataHora": new Date("2020-05-04T19:00-0300"),   "largeimage": "https://i.ytimg.com/vi/VFow64LN5SE/mqdefault.jpg", "status": "offline", "videoId": "VFow64LN5SE", "url": "https://www.youtube.com/watch?v=VFow64LN5SE"},</v>
      </c>
    </row>
    <row r="129" spans="1:23" x14ac:dyDescent="0.25">
      <c r="A129" t="s">
        <v>1194</v>
      </c>
      <c r="B129" t="s">
        <v>395</v>
      </c>
      <c r="C129" t="s">
        <v>396</v>
      </c>
      <c r="D129" t="str">
        <f>VLOOKUP(B129,canais!$A:$N,14,FALSE)</f>
        <v>5ed981e2474ed51eb3dbb310</v>
      </c>
      <c r="E129" s="10">
        <v>43955</v>
      </c>
      <c r="F129" t="s">
        <v>33</v>
      </c>
      <c r="G129" t="str">
        <f>VLOOKUP(F129,subcategorias!$E:$F,2,FALSE)</f>
        <v>ObjectId("5ed97cfc474ed51eb3dbb27d")</v>
      </c>
      <c r="H129" t="str">
        <f>VLOOKUP(G129,subcategorias!$F:$G,2,FALSE)</f>
        <v>ObjectId("5ed979f4474ed51eb3dbb26b")</v>
      </c>
      <c r="I129" t="str">
        <f>VLOOKUP(H129,categorias!$B:$D,2,FALSE)</f>
        <v>Música</v>
      </c>
      <c r="J129" t="str">
        <f>VLOOKUP(H129,categorias!$B:$D,3,FALSE)</f>
        <v>music</v>
      </c>
      <c r="K129" s="7">
        <v>0.83333333333333337</v>
      </c>
      <c r="L129" s="7" t="str">
        <f t="shared" si="2"/>
        <v>new Date("2020-05-04T20:00-0300")</v>
      </c>
      <c r="M129" t="s">
        <v>1193</v>
      </c>
      <c r="N129" t="s">
        <v>937</v>
      </c>
      <c r="P129" t="s">
        <v>2632</v>
      </c>
      <c r="W129" t="str">
        <f t="shared" si="3"/>
        <v>{"titulo": "Live Arrebatando o Coração do Pai com David Quinlan" , "canais": [{"nome":"David Quinlan", "_id": ObjectId("5ed981e2474ed51eb3dbb310")}], "subcategorias": [{"nome":"gospel", "_id":ObjectId("5ed97cfc474ed51eb3dbb27d")}], "categorias":[{"_id":ObjectId("5ed979f4474ed51eb3dbb26b"), "nome":"Música", "url":"music"}], "dataHora": new Date("2020-05-04T20:00-0300"),   "largeimage": "https://yt3.ggpht.com/a/AATXAJxPrOdGlFN4h5qNiMnktSUGhvBTDfXj8TPyeg=s100-c-k-c0xffffffff-no-rj-mo", "status": "offline", "videoId": "", "url": "https://www.youtube.com/channel/UCLU6yeXTYNTaNOq7LUGzDcw"},</v>
      </c>
    </row>
    <row r="130" spans="1:23" x14ac:dyDescent="0.25">
      <c r="A130" t="s">
        <v>1195</v>
      </c>
      <c r="B130" t="s">
        <v>397</v>
      </c>
      <c r="C130" t="s">
        <v>398</v>
      </c>
      <c r="D130" t="str">
        <f>VLOOKUP(B130,canais!$A:$N,14,FALSE)</f>
        <v>5ed981e2474ed51eb3dbb311</v>
      </c>
      <c r="E130" s="10">
        <v>43955</v>
      </c>
      <c r="F130" t="s">
        <v>22</v>
      </c>
      <c r="G130" t="str">
        <f>VLOOKUP(F130,subcategorias!$E:$F,2,FALSE)</f>
        <v>ObjectId("5ed97cfc474ed51eb3dbb272")</v>
      </c>
      <c r="H130" t="str">
        <f>VLOOKUP(G130,subcategorias!$F:$G,2,FALSE)</f>
        <v>ObjectId("5ed979f4474ed51eb3dbb26b")</v>
      </c>
      <c r="I130" t="str">
        <f>VLOOKUP(H130,categorias!$B:$D,2,FALSE)</f>
        <v>Música</v>
      </c>
      <c r="J130" t="str">
        <f>VLOOKUP(H130,categorias!$B:$D,3,FALSE)</f>
        <v>music</v>
      </c>
      <c r="K130" s="7">
        <v>0.875</v>
      </c>
      <c r="L130" s="7" t="str">
        <f t="shared" si="2"/>
        <v>new Date("2020-05-04T21:00-0300")</v>
      </c>
      <c r="M130" t="s">
        <v>2633</v>
      </c>
      <c r="N130" t="s">
        <v>937</v>
      </c>
      <c r="O130" t="s">
        <v>1196</v>
      </c>
      <c r="P130" t="s">
        <v>2634</v>
      </c>
      <c r="W130" t="str">
        <f t="shared" si="3"/>
        <v>{"titulo": "Metallica: Live at House of Vans (London, England - November 18, 2016)"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Date("2020-05-04T21:00-0300"),   "largeimage": "https://i.ytimg.com/vi/rVgJSL29Jm8/mqdefault.jpg", "status": "offline", "videoId": "rVgJSL29Jm8", "url": "https://www.youtube.com/watch?v=rVgJSL29Jm8"},</v>
      </c>
    </row>
    <row r="131" spans="1:23" x14ac:dyDescent="0.25">
      <c r="A131" t="s">
        <v>1197</v>
      </c>
      <c r="B131" t="s">
        <v>399</v>
      </c>
      <c r="C131" t="s">
        <v>400</v>
      </c>
      <c r="D131" t="str">
        <f>VLOOKUP(B131,canais!$A:$N,14,FALSE)</f>
        <v>5ed981e2474ed51eb3dbb312</v>
      </c>
      <c r="E131" s="10">
        <v>43955</v>
      </c>
      <c r="F131" t="s">
        <v>21</v>
      </c>
      <c r="G131" t="str">
        <f>VLOOKUP(F131,subcategorias!$E:$F,2,FALSE)</f>
        <v>ObjectId("5ed97cfc474ed51eb3dbb271")</v>
      </c>
      <c r="H131" t="str">
        <f>VLOOKUP(G131,subcategorias!$F:$G,2,FALSE)</f>
        <v>ObjectId("5ed979f4474ed51eb3dbb26b")</v>
      </c>
      <c r="I131" t="str">
        <f>VLOOKUP(H131,categorias!$B:$D,2,FALSE)</f>
        <v>Música</v>
      </c>
      <c r="J131" t="str">
        <f>VLOOKUP(H131,categorias!$B:$D,3,FALSE)</f>
        <v>music</v>
      </c>
      <c r="K131" s="7">
        <v>0.79166666666666663</v>
      </c>
      <c r="L131" s="7" t="str">
        <f t="shared" ref="L131:L194" si="4">CONCATENATE("new Date(""",TEXT(E131,"aaaa-mm-dd"),"T",TEXT(K131,"hh:MM"),"-0300"")")</f>
        <v>new Date("2020-05-04T19:00-0300")</v>
      </c>
      <c r="M131" t="s">
        <v>2635</v>
      </c>
      <c r="N131" t="s">
        <v>937</v>
      </c>
      <c r="O131" t="s">
        <v>1198</v>
      </c>
      <c r="P131" t="s">
        <v>2636</v>
      </c>
      <c r="W131" t="str">
        <f t="shared" ref="W131:W194" si="5">$A$1&amp;A131&amp;$B$1&amp;B131&amp;$D$1&amp;D131&amp;$F$1&amp;F131&amp;$G$1&amp;G131&amp;$H$1&amp;H131&amp;$I$1&amp;I131&amp;$J$1&amp;J131&amp;$L$1&amp;L131&amp;$M$1&amp;M131&amp;$N$1&amp;N131&amp;$O$1&amp;O131&amp;$P$1&amp;P131&amp;$Q$1</f>
        <v>{"titulo": "Live Bruna Fulô" , "canais": [{"nome":"Bruna Fulô", "_id": ObjectId("5ed981e2474ed51eb3dbb312")}], "subcategorias": [{"nome":"sertanejo", "_id":ObjectId("5ed97cfc474ed51eb3dbb271")}], "categorias":[{"_id":ObjectId("5ed979f4474ed51eb3dbb26b"), "nome":"Música", "url":"music"}], "dataHora": new Date("2020-05-04T19:00-0300"),   "largeimage": "https://i.ytimg.com/vi/XSnNa2_kePQ/mqdefault.jpg", "status": "offline", "videoId": "XSnNa2_kePQ", "url": "https://www.youtube.com/watch?v=XSnNa2_kePQ"},</v>
      </c>
    </row>
    <row r="132" spans="1:23" x14ac:dyDescent="0.25">
      <c r="A132" t="s">
        <v>1199</v>
      </c>
      <c r="B132" t="s">
        <v>401</v>
      </c>
      <c r="C132" t="s">
        <v>402</v>
      </c>
      <c r="D132" t="str">
        <f>VLOOKUP(B132,canais!$A:$N,14,FALSE)</f>
        <v>5ed981e2474ed51eb3dbb313</v>
      </c>
      <c r="E132" s="10">
        <v>43956</v>
      </c>
      <c r="F132" t="s">
        <v>28</v>
      </c>
      <c r="G132" t="str">
        <f>VLOOKUP(F132,subcategorias!$E:$F,2,FALSE)</f>
        <v>ObjectId("5ed97cfc474ed51eb3dbb278")</v>
      </c>
      <c r="H132" t="str">
        <f>VLOOKUP(G132,subcategorias!$F:$G,2,FALSE)</f>
        <v>ObjectId("5ed979f4474ed51eb3dbb26b")</v>
      </c>
      <c r="I132" t="str">
        <f>VLOOKUP(H132,categorias!$B:$D,2,FALSE)</f>
        <v>Música</v>
      </c>
      <c r="J132" t="str">
        <f>VLOOKUP(H132,categorias!$B:$D,3,FALSE)</f>
        <v>music</v>
      </c>
      <c r="K132" s="7">
        <v>0.66666666666666663</v>
      </c>
      <c r="L132" s="7" t="str">
        <f t="shared" si="4"/>
        <v>new Date("2020-05-05T16:00-0300")</v>
      </c>
      <c r="M132" t="s">
        <v>2637</v>
      </c>
      <c r="N132" t="s">
        <v>937</v>
      </c>
      <c r="O132" t="s">
        <v>1200</v>
      </c>
      <c r="P132" t="s">
        <v>2638</v>
      </c>
      <c r="W132" t="str">
        <f t="shared" si="5"/>
        <v>{"titulo": "Fica Comigo - 1st LIVE PARTY 05/05/2020 : Terraço do Amor @ Hotel Nacional Rio" , "canais": [{"nome":"Bloco Fica Comigo", "_id": ObjectId("5ed981e2474ed51eb3dbb313")}], "subcategorias": [{"nome":"pagode", "_id":ObjectId("5ed97cfc474ed51eb3dbb278")}], "categorias":[{"_id":ObjectId("5ed979f4474ed51eb3dbb26b"), "nome":"Música", "url":"music"}], "dataHora": new Date("2020-05-05T16:00-0300"),   "largeimage": "https://i.ytimg.com/vi/PiuUdkiQqz0/mqdefault.jpg", "status": "offline", "videoId": "PiuUdkiQqz0", "url": "https://www.youtube.com/watch?v=PiuUdkiQqz0"},</v>
      </c>
    </row>
    <row r="133" spans="1:23" x14ac:dyDescent="0.25">
      <c r="A133" t="s">
        <v>1202</v>
      </c>
      <c r="B133" t="s">
        <v>403</v>
      </c>
      <c r="C133" t="s">
        <v>404</v>
      </c>
      <c r="D133" t="str">
        <f>VLOOKUP(B133,canais!$A:$N,14,FALSE)</f>
        <v>5ed981e2474ed51eb3dbb314</v>
      </c>
      <c r="E133" s="10">
        <v>43956</v>
      </c>
      <c r="F133" t="s">
        <v>21</v>
      </c>
      <c r="G133" t="str">
        <f>VLOOKUP(F133,subcategorias!$E:$F,2,FALSE)</f>
        <v>ObjectId("5ed97cfc474ed51eb3dbb271")</v>
      </c>
      <c r="H133" t="str">
        <f>VLOOKUP(G133,subcategorias!$F:$G,2,FALSE)</f>
        <v>ObjectId("5ed979f4474ed51eb3dbb26b")</v>
      </c>
      <c r="I133" t="str">
        <f>VLOOKUP(H133,categorias!$B:$D,2,FALSE)</f>
        <v>Música</v>
      </c>
      <c r="J133" t="str">
        <f>VLOOKUP(H133,categorias!$B:$D,3,FALSE)</f>
        <v>music</v>
      </c>
      <c r="K133" s="7">
        <v>0.83333333333333337</v>
      </c>
      <c r="L133" s="7" t="str">
        <f t="shared" si="4"/>
        <v>new Date("2020-05-05T20:00-0300")</v>
      </c>
      <c r="M133" t="s">
        <v>1201</v>
      </c>
      <c r="N133" t="s">
        <v>937</v>
      </c>
      <c r="P133" t="s">
        <v>2639</v>
      </c>
      <c r="W133" t="str">
        <f t="shared" si="5"/>
        <v>{"titulo": "Live Ferri" , "canais": [{"nome":"Ferri", "_id": ObjectId("5ed981e2474ed51eb3dbb314")}], "subcategorias": [{"nome":"sertanejo", "_id":ObjectId("5ed97cfc474ed51eb3dbb271")}], "categorias":[{"_id":ObjectId("5ed979f4474ed51eb3dbb26b"), "nome":"Música", "url":"music"}], "dataHora": new Date("2020-05-05T20:00-0300"),   "largeimage": "https://yt3.ggpht.com/a/AATXAJyrxoNvSL7Wi5aNyUaD1KqjYkK1OBiiZM9G6w=s100-c-k-c0xffffffff-no-rj-mo", "status": "offline", "videoId": "", "url": "https://www.youtube.com/channel/UCjc9kOFgY-U5ru1PMIFkT6Q"},</v>
      </c>
    </row>
    <row r="134" spans="1:23" x14ac:dyDescent="0.25">
      <c r="A134" t="s">
        <v>1203</v>
      </c>
      <c r="B134" t="s">
        <v>405</v>
      </c>
      <c r="C134" t="s">
        <v>406</v>
      </c>
      <c r="D134" t="str">
        <f>VLOOKUP(B134,canais!$A:$N,14,FALSE)</f>
        <v>5ed981e2474ed51eb3dbb315</v>
      </c>
      <c r="E134" s="10">
        <v>43957</v>
      </c>
      <c r="F134" t="s">
        <v>21</v>
      </c>
      <c r="G134" t="str">
        <f>VLOOKUP(F134,subcategorias!$E:$F,2,FALSE)</f>
        <v>ObjectId("5ed97cfc474ed51eb3dbb271")</v>
      </c>
      <c r="H134" t="str">
        <f>VLOOKUP(G134,subcategorias!$F:$G,2,FALSE)</f>
        <v>ObjectId("5ed979f4474ed51eb3dbb26b")</v>
      </c>
      <c r="I134" t="str">
        <f>VLOOKUP(H134,categorias!$B:$D,2,FALSE)</f>
        <v>Música</v>
      </c>
      <c r="J134" t="str">
        <f>VLOOKUP(H134,categorias!$B:$D,3,FALSE)</f>
        <v>music</v>
      </c>
      <c r="K134" s="7">
        <v>0.83333333333333337</v>
      </c>
      <c r="L134" s="7" t="str">
        <f t="shared" si="4"/>
        <v>new Date("2020-05-06T20:00-0300")</v>
      </c>
      <c r="M134" t="s">
        <v>2640</v>
      </c>
      <c r="N134" t="s">
        <v>937</v>
      </c>
      <c r="O134" t="s">
        <v>1204</v>
      </c>
      <c r="P134" t="s">
        <v>2641</v>
      </c>
      <c r="W134" t="str">
        <f t="shared" si="5"/>
        <v>{"titulo": "Micarla Live 3(06/05) #fiqueemcasa #musicasertaneja" , "canais": [{"nome":"Micarla", "_id": ObjectId("5ed981e2474ed51eb3dbb315")}], "subcategorias": [{"nome":"sertanejo", "_id":ObjectId("5ed97cfc474ed51eb3dbb271")}], "categorias":[{"_id":ObjectId("5ed979f4474ed51eb3dbb26b"), "nome":"Música", "url":"music"}], "dataHora": new Date("2020-05-06T20:00-0300"),   "largeimage": "https://i.ytimg.com/vi/_CpAS9HQ8q4/mqdefault.jpg", "status": "offline", "videoId": "_CpAS9HQ8q4", "url": "https://www.youtube.com/watch?v=_CpAS9HQ8q4"},</v>
      </c>
    </row>
    <row r="135" spans="1:23" x14ac:dyDescent="0.25">
      <c r="A135" t="s">
        <v>1205</v>
      </c>
      <c r="B135" t="s">
        <v>407</v>
      </c>
      <c r="C135" t="s">
        <v>408</v>
      </c>
      <c r="D135" t="str">
        <f>VLOOKUP(B135,canais!$A:$N,14,FALSE)</f>
        <v>5ed981e2474ed51eb3dbb316</v>
      </c>
      <c r="E135" s="10">
        <v>43958</v>
      </c>
      <c r="F135" t="s">
        <v>32</v>
      </c>
      <c r="G135" t="str">
        <f>VLOOKUP(F135,subcategorias!$E:$F,2,FALSE)</f>
        <v>ObjectId("5ed97cfc474ed51eb3dbb27c")</v>
      </c>
      <c r="H135" t="str">
        <f>VLOOKUP(G135,subcategorias!$F:$G,2,FALSE)</f>
        <v>ObjectId("5ed979f4474ed51eb3dbb26b")</v>
      </c>
      <c r="I135" t="str">
        <f>VLOOKUP(H135,categorias!$B:$D,2,FALSE)</f>
        <v>Música</v>
      </c>
      <c r="J135" t="str">
        <f>VLOOKUP(H135,categorias!$B:$D,3,FALSE)</f>
        <v>music</v>
      </c>
      <c r="K135" s="7">
        <v>0.79166666666666663</v>
      </c>
      <c r="L135" s="7" t="str">
        <f t="shared" si="4"/>
        <v>new Date("2020-05-07T19:00-0300")</v>
      </c>
      <c r="M135" t="s">
        <v>2642</v>
      </c>
      <c r="N135" t="s">
        <v>937</v>
      </c>
      <c r="O135" t="s">
        <v>1206</v>
      </c>
      <c r="P135" t="s">
        <v>2643</v>
      </c>
      <c r="W135" t="str">
        <f t="shared" si="5"/>
        <v>{"titulo": "Walkyria Santos - Fique em Casa e Sofra #Comigo" , "canais": [{"nome":"Walkyria Santos", "_id": ObjectId("5ed981e2474ed51eb3dbb316")}], "subcategorias": [{"nome":"forró", "_id":ObjectId("5ed97cfc474ed51eb3dbb27c")}], "categorias":[{"_id":ObjectId("5ed979f4474ed51eb3dbb26b"), "nome":"Música", "url":"music"}], "dataHora": new Date("2020-05-07T19:00-0300"),   "largeimage": "https://i.ytimg.com/vi/GjImZzYYZTc/mqdefault.jpg", "status": "offline", "videoId": "GjImZzYYZTc", "url": "https://www.youtube.com/watch?v=GjImZzYYZTc"},</v>
      </c>
    </row>
    <row r="136" spans="1:23" x14ac:dyDescent="0.25">
      <c r="A136" t="s">
        <v>1207</v>
      </c>
      <c r="B136" t="s">
        <v>409</v>
      </c>
      <c r="C136" t="s">
        <v>410</v>
      </c>
      <c r="D136" t="str">
        <f>VLOOKUP(B136,canais!$A:$N,14,FALSE)</f>
        <v>5ed981e2474ed51eb3dbb317</v>
      </c>
      <c r="E136" s="10">
        <v>43960</v>
      </c>
      <c r="F136" t="s">
        <v>29</v>
      </c>
      <c r="G136" t="str">
        <f>VLOOKUP(F136,subcategorias!$E:$F,2,FALSE)</f>
        <v>ObjectId("5ed97cfc474ed51eb3dbb279")</v>
      </c>
      <c r="H136" t="str">
        <f>VLOOKUP(G136,subcategorias!$F:$G,2,FALSE)</f>
        <v>ObjectId("5ed979f4474ed51eb3dbb26b")</v>
      </c>
      <c r="I136" t="str">
        <f>VLOOKUP(H136,categorias!$B:$D,2,FALSE)</f>
        <v>Música</v>
      </c>
      <c r="J136" t="str">
        <f>VLOOKUP(H136,categorias!$B:$D,3,FALSE)</f>
        <v>music</v>
      </c>
      <c r="K136" s="7">
        <v>0.66666666666666663</v>
      </c>
      <c r="L136" s="7" t="str">
        <f t="shared" si="4"/>
        <v>new Date("2020-05-09T16:00-0300")</v>
      </c>
      <c r="M136" t="s">
        <v>2644</v>
      </c>
      <c r="N136" t="s">
        <v>937</v>
      </c>
      <c r="O136" t="s">
        <v>1208</v>
      </c>
      <c r="P136" t="s">
        <v>2645</v>
      </c>
      <c r="W136" t="str">
        <f t="shared" si="5"/>
        <v>{"titulo": "Dennis das Antigas #FiqueEmCasa e Cante #Comigo" , "canais": [{"nome":"Dennis Dj", "_id": ObjectId("5ed981e2474ed51eb3dbb317")}], "subcategorias": [{"nome":"funk", "_id":ObjectId("5ed97cfc474ed51eb3dbb279")}], "categorias":[{"_id":ObjectId("5ed979f4474ed51eb3dbb26b"), "nome":"Música", "url":"music"}], "dataHora": new Date("2020-05-09T16:00-0300"),   "largeimage": "https://i.ytimg.com/vi/37khJc2Uwgg/mqdefault.jpg", "status": "offline", "videoId": "37khJc2Uwgg", "url": "https://www.youtube.com/watch?v=37khJc2Uwgg"},</v>
      </c>
    </row>
    <row r="137" spans="1:23" x14ac:dyDescent="0.25">
      <c r="A137" t="s">
        <v>1209</v>
      </c>
      <c r="B137" t="s">
        <v>413</v>
      </c>
      <c r="C137" t="s">
        <v>414</v>
      </c>
      <c r="D137" t="str">
        <f>VLOOKUP(B137,canais!$A:$N,14,FALSE)</f>
        <v>5ed981e2474ed51eb3dbb319</v>
      </c>
      <c r="E137" s="10">
        <v>43963</v>
      </c>
      <c r="F137" t="s">
        <v>23</v>
      </c>
      <c r="G137" t="str">
        <f>VLOOKUP(F137,subcategorias!$E:$F,2,FALSE)</f>
        <v>ObjectId("5ed97cfc474ed51eb3dbb273")</v>
      </c>
      <c r="H137" t="str">
        <f>VLOOKUP(G137,subcategorias!$F:$G,2,FALSE)</f>
        <v>ObjectId("5ed979f4474ed51eb3dbb26b")</v>
      </c>
      <c r="I137" t="str">
        <f>VLOOKUP(H137,categorias!$B:$D,2,FALSE)</f>
        <v>Música</v>
      </c>
      <c r="J137" t="str">
        <f>VLOOKUP(H137,categorias!$B:$D,3,FALSE)</f>
        <v>music</v>
      </c>
      <c r="K137" s="7">
        <v>0.83333333333333337</v>
      </c>
      <c r="L137" s="7" t="str">
        <f t="shared" si="4"/>
        <v>new Date("2020-05-12T20:00-0300")</v>
      </c>
      <c r="M137" t="s">
        <v>2646</v>
      </c>
      <c r="N137" t="s">
        <v>937</v>
      </c>
      <c r="O137" t="s">
        <v>1210</v>
      </c>
      <c r="P137" t="s">
        <v>2647</v>
      </c>
      <c r="W137" t="str">
        <f t="shared" si="5"/>
        <v>{"titulo": "LIVE Sampa Crew | ETERNO AMOR #FiqueEmCasa e Cante #Comigo - #LiveSampaCrew2" , "canais": [{"nome":"Sampa Crew", "_id": ObjectId("5ed981e2474ed51eb3dbb319")}], "subcategorias": [{"nome":"hip-hop", "_id":ObjectId("5ed97cfc474ed51eb3dbb273")}], "categorias":[{"_id":ObjectId("5ed979f4474ed51eb3dbb26b"), "nome":"Música", "url":"music"}], "dataHora": new Date("2020-05-12T20:00-0300"),   "largeimage": "https://i.ytimg.com/vi/LZ0uhHhjMGA/mqdefault.jpg", "status": "offline", "videoId": "LZ0uhHhjMGA", "url": "https://www.youtube.com/watch?v=LZ0uhHhjMGA"},</v>
      </c>
    </row>
    <row r="138" spans="1:23" x14ac:dyDescent="0.25">
      <c r="A138" t="s">
        <v>1211</v>
      </c>
      <c r="B138" t="s">
        <v>415</v>
      </c>
      <c r="C138" t="s">
        <v>416</v>
      </c>
      <c r="D138" t="str">
        <f>VLOOKUP(B138,canais!$A:$N,14,FALSE)</f>
        <v>5ed981e2474ed51eb3dbb31a</v>
      </c>
      <c r="E138" s="10">
        <v>43964</v>
      </c>
      <c r="F138" t="s">
        <v>22</v>
      </c>
      <c r="G138" t="str">
        <f>VLOOKUP(F138,subcategorias!$E:$F,2,FALSE)</f>
        <v>ObjectId("5ed97cfc474ed51eb3dbb272")</v>
      </c>
      <c r="H138" t="str">
        <f>VLOOKUP(G138,subcategorias!$F:$G,2,FALSE)</f>
        <v>ObjectId("5ed979f4474ed51eb3dbb26b")</v>
      </c>
      <c r="I138" t="str">
        <f>VLOOKUP(H138,categorias!$B:$D,2,FALSE)</f>
        <v>Música</v>
      </c>
      <c r="J138" t="str">
        <f>VLOOKUP(H138,categorias!$B:$D,3,FALSE)</f>
        <v>music</v>
      </c>
      <c r="K138" s="7">
        <v>0.83333333333333337</v>
      </c>
      <c r="L138" s="7" t="str">
        <f t="shared" si="4"/>
        <v>new Date("2020-05-13T20:00-0300")</v>
      </c>
      <c r="M138" t="s">
        <v>2648</v>
      </c>
      <c r="N138" t="s">
        <v>937</v>
      </c>
      <c r="O138" t="s">
        <v>1212</v>
      </c>
      <c r="P138" t="s">
        <v>2649</v>
      </c>
      <c r="W138" t="str">
        <f t="shared" si="5"/>
        <v>{"titulo": "Marcelo Falcão #PraQuemTemFé | #FiqueEmCasa e Cante #Comigo" , "canais": [{"nome":"Marcelo Falcão", "_id": ObjectId("5ed981e2474ed51eb3dbb31a")}], "subcategorias": [{"nome":"rock", "_id":ObjectId("5ed97cfc474ed51eb3dbb272")}], "categorias":[{"_id":ObjectId("5ed979f4474ed51eb3dbb26b"), "nome":"Música", "url":"music"}], "dataHora": new Date("2020-05-13T20:00-0300"),   "largeimage": "https://i.ytimg.com/vi/jxERzhHCbsQ/mqdefault.jpg", "status": "offline", "videoId": "jxERzhHCbsQ", "url": "https://www.youtube.com/watch?v=jxERzhHCbsQ"},</v>
      </c>
    </row>
    <row r="139" spans="1:23" x14ac:dyDescent="0.25">
      <c r="A139" t="s">
        <v>1213</v>
      </c>
      <c r="B139" t="s">
        <v>417</v>
      </c>
      <c r="C139" t="s">
        <v>418</v>
      </c>
      <c r="D139" t="str">
        <f>VLOOKUP(B139,canais!$A:$N,14,FALSE)</f>
        <v>5ed981e2474ed51eb3dbb31b</v>
      </c>
      <c r="E139" s="10">
        <v>43964</v>
      </c>
      <c r="F139" t="s">
        <v>28</v>
      </c>
      <c r="G139" t="str">
        <f>VLOOKUP(F139,subcategorias!$E:$F,2,FALSE)</f>
        <v>ObjectId("5ed97cfc474ed51eb3dbb278")</v>
      </c>
      <c r="H139" t="str">
        <f>VLOOKUP(G139,subcategorias!$F:$G,2,FALSE)</f>
        <v>ObjectId("5ed979f4474ed51eb3dbb26b")</v>
      </c>
      <c r="I139" t="str">
        <f>VLOOKUP(H139,categorias!$B:$D,2,FALSE)</f>
        <v>Música</v>
      </c>
      <c r="J139" t="str">
        <f>VLOOKUP(H139,categorias!$B:$D,3,FALSE)</f>
        <v>music</v>
      </c>
      <c r="K139" s="7">
        <v>0.77083333333333337</v>
      </c>
      <c r="L139" s="7" t="str">
        <f t="shared" si="4"/>
        <v>new Date("2020-05-13T18:30-0300")</v>
      </c>
      <c r="M139" t="s">
        <v>2650</v>
      </c>
      <c r="N139" t="s">
        <v>937</v>
      </c>
      <c r="O139" t="s">
        <v>1214</v>
      </c>
      <c r="P139" t="s">
        <v>2651</v>
      </c>
      <c r="W139" t="str">
        <f t="shared" si="5"/>
        <v>{"titulo": "Turma do Pagode Ao Vivo | #FiqueEmCasa e Cante #Comigo" , "canais": [{"nome":"Turma do Pagode", "_id": ObjectId("5ed981e2474ed51eb3dbb31b")}], "subcategorias": [{"nome":"pagode", "_id":ObjectId("5ed97cfc474ed51eb3dbb278")}], "categorias":[{"_id":ObjectId("5ed979f4474ed51eb3dbb26b"), "nome":"Música", "url":"music"}], "dataHora": new Date("2020-05-13T18:30-0300"),   "largeimage": "https://i.ytimg.com/vi/mjEiN0eihQk/mqdefault.jpg", "status": "offline", "videoId": "mjEiN0eihQk", "url": "https://www.youtube.com/watch?v=mjEiN0eihQk"},</v>
      </c>
    </row>
    <row r="140" spans="1:23" x14ac:dyDescent="0.25">
      <c r="A140" t="s">
        <v>1215</v>
      </c>
      <c r="B140" t="s">
        <v>419</v>
      </c>
      <c r="C140" t="s">
        <v>420</v>
      </c>
      <c r="D140" t="str">
        <f>VLOOKUP(B140,canais!$A:$N,14,FALSE)</f>
        <v>5ed981e2474ed51eb3dbb31c</v>
      </c>
      <c r="E140" s="10">
        <v>43965</v>
      </c>
      <c r="F140" t="s">
        <v>30</v>
      </c>
      <c r="G140" t="str">
        <f>VLOOKUP(F140,subcategorias!$E:$F,2,FALSE)</f>
        <v>ObjectId("5ed97cfc474ed51eb3dbb27a")</v>
      </c>
      <c r="H140" t="str">
        <f>VLOOKUP(G140,subcategorias!$F:$G,2,FALSE)</f>
        <v>ObjectId("5ed979f4474ed51eb3dbb26b")</v>
      </c>
      <c r="I140" t="str">
        <f>VLOOKUP(H140,categorias!$B:$D,2,FALSE)</f>
        <v>Música</v>
      </c>
      <c r="J140" t="str">
        <f>VLOOKUP(H140,categorias!$B:$D,3,FALSE)</f>
        <v>music</v>
      </c>
      <c r="K140" s="7">
        <v>0.70833333333333337</v>
      </c>
      <c r="L140" s="7" t="str">
        <f t="shared" si="4"/>
        <v>new Date("2020-05-14T17:00-0300")</v>
      </c>
      <c r="M140" t="s">
        <v>2652</v>
      </c>
      <c r="N140" t="s">
        <v>937</v>
      </c>
      <c r="O140" t="s">
        <v>1216</v>
      </c>
      <c r="P140" t="s">
        <v>2653</v>
      </c>
      <c r="W140" t="str">
        <f t="shared" si="5"/>
        <v>{"titulo": "#LivedoVouZuar 2 - #FiqueEmCasa e cante #Comigo" , "canais": [{"nome":"Vou Zuar", "_id": ObjectId("5ed981e2474ed51eb3dbb31c")}], "subcategorias": [{"nome":"samba", "_id":ObjectId("5ed97cfc474ed51eb3dbb27a")}], "categorias":[{"_id":ObjectId("5ed979f4474ed51eb3dbb26b"), "nome":"Música", "url":"music"}], "dataHora": new Date("2020-05-14T17:00-0300"),   "largeimage": "https://i.ytimg.com/vi/eN044QDCNlI/mqdefault.jpg", "status": "offline", "videoId": "eN044QDCNlI", "url": "https://www.youtube.com/watch?v=eN044QDCNlI"},</v>
      </c>
    </row>
    <row r="141" spans="1:23" x14ac:dyDescent="0.25">
      <c r="A141" t="s">
        <v>2654</v>
      </c>
      <c r="B141" t="s">
        <v>421</v>
      </c>
      <c r="C141" t="s">
        <v>422</v>
      </c>
      <c r="D141" t="str">
        <f>VLOOKUP(B141,canais!$A:$N,14,FALSE)</f>
        <v>5ed981e2474ed51eb3dbb31d</v>
      </c>
      <c r="E141" s="10">
        <v>43966</v>
      </c>
      <c r="F141" t="s">
        <v>28</v>
      </c>
      <c r="G141" t="str">
        <f>VLOOKUP(F141,subcategorias!$E:$F,2,FALSE)</f>
        <v>ObjectId("5ed97cfc474ed51eb3dbb278")</v>
      </c>
      <c r="H141" t="str">
        <f>VLOOKUP(G141,subcategorias!$F:$G,2,FALSE)</f>
        <v>ObjectId("5ed979f4474ed51eb3dbb26b")</v>
      </c>
      <c r="I141" t="str">
        <f>VLOOKUP(H141,categorias!$B:$D,2,FALSE)</f>
        <v>Música</v>
      </c>
      <c r="J141" t="str">
        <f>VLOOKUP(H141,categorias!$B:$D,3,FALSE)</f>
        <v>music</v>
      </c>
      <c r="K141" s="7">
        <v>0.83333333333333337</v>
      </c>
      <c r="L141" s="7" t="str">
        <f t="shared" si="4"/>
        <v>new Date("2020-05-15T20:00-0300")</v>
      </c>
      <c r="M141" t="s">
        <v>1217</v>
      </c>
      <c r="N141" t="s">
        <v>937</v>
      </c>
      <c r="P141" t="s">
        <v>2655</v>
      </c>
      <c r="W141" t="str">
        <f t="shared" si="5"/>
        <v>{"titulo": "Live do Molejo" , "canais": [{"nome":"Molejo", "_id": ObjectId("5ed981e2474ed51eb3dbb31d")}], "subcategorias": [{"nome":"pagode", "_id":ObjectId("5ed97cfc474ed51eb3dbb278")}], "categorias":[{"_id":ObjectId("5ed979f4474ed51eb3dbb26b"), "nome":"Música", "url":"music"}], "dataHora": new Date("2020-05-15T20:00-0300"),   "largeimage": "https://yt3.ggpht.com/a/AATXAJwUjDhQtvaW-c5314cD9nohQys6kB5RT-O4HA=s100-c-k-c0xffffffff-no-rj-mo", "status": "offline", "videoId": "", "url": "https://www.youtube.com/channel/UCddpsfEBo_m8oPN-1ZcYJVQ"},</v>
      </c>
    </row>
    <row r="142" spans="1:23" x14ac:dyDescent="0.25">
      <c r="A142" t="s">
        <v>2656</v>
      </c>
      <c r="B142" t="s">
        <v>238</v>
      </c>
      <c r="C142" t="s">
        <v>239</v>
      </c>
      <c r="D142" t="str">
        <f>VLOOKUP(B142,canais!$A:$N,14,FALSE)</f>
        <v>5ed981e2474ed51eb3dbb2c3</v>
      </c>
      <c r="E142" s="10">
        <v>43966</v>
      </c>
      <c r="F142" t="s">
        <v>21</v>
      </c>
      <c r="G142" t="str">
        <f>VLOOKUP(F142,subcategorias!$E:$F,2,FALSE)</f>
        <v>ObjectId("5ed97cfc474ed51eb3dbb271")</v>
      </c>
      <c r="H142" t="str">
        <f>VLOOKUP(G142,subcategorias!$F:$G,2,FALSE)</f>
        <v>ObjectId("5ed979f4474ed51eb3dbb26b")</v>
      </c>
      <c r="I142" t="str">
        <f>VLOOKUP(H142,categorias!$B:$D,2,FALSE)</f>
        <v>Música</v>
      </c>
      <c r="J142" t="str">
        <f>VLOOKUP(H142,categorias!$B:$D,3,FALSE)</f>
        <v>music</v>
      </c>
      <c r="K142" s="7">
        <v>0.83333333333333337</v>
      </c>
      <c r="L142" s="7" t="str">
        <f t="shared" si="4"/>
        <v>new Date("2020-05-15T20:00-0300")</v>
      </c>
      <c r="M142" t="s">
        <v>1218</v>
      </c>
      <c r="N142" t="s">
        <v>937</v>
      </c>
      <c r="P142" t="s">
        <v>2657</v>
      </c>
      <c r="W142" t="str">
        <f t="shared" si="5"/>
        <v>{"titulo": "Live do Léo Magalhães" , "canais": [{"nome":"Léo Magalhães", "_id": ObjectId("5ed981e2474ed51eb3dbb2c3")}], "subcategorias": [{"nome":"sertanejo", "_id":ObjectId("5ed97cfc474ed51eb3dbb271")}], "categorias":[{"_id":ObjectId("5ed979f4474ed51eb3dbb26b"), "nome":"Música", "url":"music"}], "dataHora": new Date("2020-05-15T20:00-0300"),   "largeimage": "https://yt3.ggpht.com/a/AATXAJzATDXxGglOyarHjYxDCPZWOWd5rE5hiT3dEw=s100-c-k-c0xffffffff-no-rj-mo", "status": "offline", "videoId": "", "url": "https://www.youtube.com/channel/UCzsDj1kdtmTg6PYSXlthIIA"},</v>
      </c>
    </row>
    <row r="143" spans="1:23" x14ac:dyDescent="0.25">
      <c r="A143" t="s">
        <v>1219</v>
      </c>
      <c r="B143" t="s">
        <v>411</v>
      </c>
      <c r="C143" t="s">
        <v>412</v>
      </c>
      <c r="D143" t="str">
        <f>VLOOKUP(B143,canais!$A:$N,14,FALSE)</f>
        <v>5ed981e2474ed51eb3dbb318</v>
      </c>
      <c r="E143" s="10">
        <v>43967</v>
      </c>
      <c r="F143" t="s">
        <v>37</v>
      </c>
      <c r="G143" t="str">
        <f>VLOOKUP(F143,subcategorias!$E:$F,2,FALSE)</f>
        <v>ObjectId("5ed97cfc474ed51eb3dbb281")</v>
      </c>
      <c r="H143" t="str">
        <f>VLOOKUP(G143,subcategorias!$F:$G,2,FALSE)</f>
        <v>ObjectId("5ed979f4474ed51eb3dbb26b")</v>
      </c>
      <c r="I143" t="str">
        <f>VLOOKUP(H143,categorias!$B:$D,2,FALSE)</f>
        <v>Música</v>
      </c>
      <c r="J143" t="str">
        <f>VLOOKUP(H143,categorias!$B:$D,3,FALSE)</f>
        <v>music</v>
      </c>
      <c r="K143" s="7">
        <v>0.58333333333333337</v>
      </c>
      <c r="L143" s="7" t="str">
        <f t="shared" si="4"/>
        <v>new Date("2020-05-16T14:00-0300")</v>
      </c>
      <c r="M143" t="s">
        <v>2658</v>
      </c>
      <c r="N143" t="s">
        <v>937</v>
      </c>
      <c r="O143" t="s">
        <v>1220</v>
      </c>
      <c r="P143" t="s">
        <v>2659</v>
      </c>
      <c r="W143" t="str">
        <f t="shared" si="5"/>
        <v>{"titulo": "Live Baianeiros - Amor Pelo Carnaval" , "canais": [{"nome":"Baianeiros", "_id": ObjectId("5ed981e2474ed51eb3dbb318")}], "subcategorias": [{"nome":"axé", "_id":ObjectId("5ed97cfc474ed51eb3dbb281")}], "categorias":[{"_id":ObjectId("5ed979f4474ed51eb3dbb26b"), "nome":"Música", "url":"music"}], "dataHora": new Date("2020-05-16T14:00-0300"),   "largeimage": "https://i.ytimg.com/vi/mG04IbPZpRU/mqdefault.jpg", "status": "offline", "videoId": "mG04IbPZpRU", "url": "https://www.youtube.com/watch?v=mG04IbPZpRU"},</v>
      </c>
    </row>
    <row r="144" spans="1:23" x14ac:dyDescent="0.25">
      <c r="A144" t="s">
        <v>1221</v>
      </c>
      <c r="B144" t="s">
        <v>67</v>
      </c>
      <c r="C144" t="s">
        <v>68</v>
      </c>
      <c r="D144" t="str">
        <f>VLOOKUP(B144,canais!$A:$N,14,FALSE)</f>
        <v>5ed981e2474ed51eb3dbb28a</v>
      </c>
      <c r="E144" s="10">
        <v>43967</v>
      </c>
      <c r="F144" t="s">
        <v>21</v>
      </c>
      <c r="G144" t="str">
        <f>VLOOKUP(F144,subcategorias!$E:$F,2,FALSE)</f>
        <v>ObjectId("5ed97cfc474ed51eb3dbb271")</v>
      </c>
      <c r="H144" t="str">
        <f>VLOOKUP(G144,subcategorias!$F:$G,2,FALSE)</f>
        <v>ObjectId("5ed979f4474ed51eb3dbb26b")</v>
      </c>
      <c r="I144" t="str">
        <f>VLOOKUP(H144,categorias!$B:$D,2,FALSE)</f>
        <v>Música</v>
      </c>
      <c r="J144" t="str">
        <f>VLOOKUP(H144,categorias!$B:$D,3,FALSE)</f>
        <v>music</v>
      </c>
      <c r="K144" s="7">
        <v>0.75</v>
      </c>
      <c r="L144" s="7" t="str">
        <f t="shared" si="4"/>
        <v>new Date("2020-05-16T18:00-0300")</v>
      </c>
      <c r="M144" t="s">
        <v>2660</v>
      </c>
      <c r="N144" t="s">
        <v>937</v>
      </c>
      <c r="O144" t="s">
        <v>1222</v>
      </c>
      <c r="P144" t="s">
        <v>2661</v>
      </c>
      <c r="W144" t="str">
        <f t="shared" si="5"/>
        <v>{"titulo": "Zé Neto e Cristiano - LIVE BARZINHO ALEATÓRIO" , "canais": [{"nome":"Zé Neto e Cristiano", "_id": ObjectId("5ed981e2474ed51eb3dbb28a")}], "subcategorias": [{"nome":"sertanejo", "_id":ObjectId("5ed97cfc474ed51eb3dbb271")}], "categorias":[{"_id":ObjectId("5ed979f4474ed51eb3dbb26b"), "nome":"Música", "url":"music"}], "dataHora": new Date("2020-05-16T18:00-0300"),   "largeimage": "https://i.ytimg.com/vi/JHwNbRRBiMA/mqdefault.jpg", "status": "offline", "videoId": "JHwNbRRBiMA", "url": "https://www.youtube.com/watch?v=JHwNbRRBiMA"},</v>
      </c>
    </row>
    <row r="145" spans="1:23" x14ac:dyDescent="0.25">
      <c r="A145" t="s">
        <v>1223</v>
      </c>
      <c r="B145" t="s">
        <v>61</v>
      </c>
      <c r="C145" t="s">
        <v>62</v>
      </c>
      <c r="D145" t="str">
        <f>VLOOKUP(B145,canais!$A:$N,14,FALSE)</f>
        <v>5ed981e2474ed51eb3dbb288</v>
      </c>
      <c r="E145" s="10">
        <v>43967</v>
      </c>
      <c r="F145" t="s">
        <v>21</v>
      </c>
      <c r="G145" t="str">
        <f>VLOOKUP(F145,subcategorias!$E:$F,2,FALSE)</f>
        <v>ObjectId("5ed97cfc474ed51eb3dbb271")</v>
      </c>
      <c r="H145" t="str">
        <f>VLOOKUP(G145,subcategorias!$F:$G,2,FALSE)</f>
        <v>ObjectId("5ed979f4474ed51eb3dbb26b")</v>
      </c>
      <c r="I145" t="str">
        <f>VLOOKUP(H145,categorias!$B:$D,2,FALSE)</f>
        <v>Música</v>
      </c>
      <c r="J145" t="str">
        <f>VLOOKUP(H145,categorias!$B:$D,3,FALSE)</f>
        <v>music</v>
      </c>
      <c r="K145" s="7">
        <v>0.90277777777777779</v>
      </c>
      <c r="L145" s="7" t="str">
        <f t="shared" si="4"/>
        <v>new Date("2020-05-16T21:40-0300")</v>
      </c>
      <c r="M145" t="s">
        <v>2662</v>
      </c>
      <c r="N145" t="s">
        <v>937</v>
      </c>
      <c r="O145" t="s">
        <v>1224</v>
      </c>
      <c r="P145" t="s">
        <v>2663</v>
      </c>
      <c r="W145" t="str">
        <f t="shared" si="5"/>
        <v>{"titulo": "LIVE DO BRUNO &amp; MARRONE - #BeMBrahmaLive" , "canais": [{"nome":"Bruno e Marrone", "_id": ObjectId("5ed981e2474ed51eb3dbb288")}], "subcategorias": [{"nome":"sertanejo", "_id":ObjectId("5ed97cfc474ed51eb3dbb271")}], "categorias":[{"_id":ObjectId("5ed979f4474ed51eb3dbb26b"), "nome":"Música", "url":"music"}], "dataHora": new Date("2020-05-16T21:40-0300"),   "largeimage": "https://i.ytimg.com/vi/HuuJTyv1myk/mqdefault.jpg", "status": "offline", "videoId": "HuuJTyv1myk", "url": "https://www.youtube.com/watch?v=HuuJTyv1myk"},</v>
      </c>
    </row>
    <row r="146" spans="1:23" x14ac:dyDescent="0.25">
      <c r="A146" t="s">
        <v>1225</v>
      </c>
      <c r="B146" t="s">
        <v>423</v>
      </c>
      <c r="C146" t="s">
        <v>424</v>
      </c>
      <c r="D146" t="str">
        <f>VLOOKUP(B146,canais!$A:$N,14,FALSE)</f>
        <v>5ed981e2474ed51eb3dbb31e</v>
      </c>
      <c r="E146" s="10">
        <v>43967</v>
      </c>
      <c r="F146" t="s">
        <v>21</v>
      </c>
      <c r="G146" t="str">
        <f>VLOOKUP(F146,subcategorias!$E:$F,2,FALSE)</f>
        <v>ObjectId("5ed97cfc474ed51eb3dbb271")</v>
      </c>
      <c r="H146" t="str">
        <f>VLOOKUP(G146,subcategorias!$F:$G,2,FALSE)</f>
        <v>ObjectId("5ed979f4474ed51eb3dbb26b")</v>
      </c>
      <c r="I146" t="str">
        <f>VLOOKUP(H146,categorias!$B:$D,2,FALSE)</f>
        <v>Música</v>
      </c>
      <c r="J146" t="str">
        <f>VLOOKUP(H146,categorias!$B:$D,3,FALSE)</f>
        <v>music</v>
      </c>
      <c r="K146" s="7">
        <v>0.66666666666666663</v>
      </c>
      <c r="L146" s="7" t="str">
        <f t="shared" si="4"/>
        <v>new Date("2020-05-16T16:00-0300")</v>
      </c>
      <c r="M146" t="s">
        <v>2664</v>
      </c>
      <c r="N146" t="s">
        <v>937</v>
      </c>
      <c r="O146" t="s">
        <v>1226</v>
      </c>
      <c r="P146" t="s">
        <v>2665</v>
      </c>
      <c r="W146" t="str">
        <f t="shared" si="5"/>
        <v>{"titulo": "Live dos Homens de Cabaré - Fique em Casa 2" , "canais": [{"nome":"Homens de Cabaré", "_id": ObjectId("5ed981e2474ed51eb3dbb31e")}], "subcategorias": [{"nome":"sertanejo", "_id":ObjectId("5ed97cfc474ed51eb3dbb271")}], "categorias":[{"_id":ObjectId("5ed979f4474ed51eb3dbb26b"), "nome":"Música", "url":"music"}], "dataHora": new Date("2020-05-16T16:00-0300"),   "largeimage": "https://i.ytimg.com/vi/ws9Qx1Whfi4/mqdefault.jpg", "status": "offline", "videoId": "ws9Qx1Whfi4", "url": "https://www.youtube.com/watch?v=ws9Qx1Whfi4"},</v>
      </c>
    </row>
    <row r="147" spans="1:23" x14ac:dyDescent="0.25">
      <c r="A147" t="s">
        <v>1227</v>
      </c>
      <c r="B147" t="s">
        <v>73</v>
      </c>
      <c r="C147" t="s">
        <v>74</v>
      </c>
      <c r="D147" t="str">
        <f>VLOOKUP(B147,canais!$A:$N,14,FALSE)</f>
        <v>5ed981e2474ed51eb3dbb28c</v>
      </c>
      <c r="E147" s="10">
        <v>43968</v>
      </c>
      <c r="F147" t="s">
        <v>32</v>
      </c>
      <c r="G147" t="str">
        <f>VLOOKUP(F147,subcategorias!$E:$F,2,FALSE)</f>
        <v>ObjectId("5ed97cfc474ed51eb3dbb27c")</v>
      </c>
      <c r="H147" t="str">
        <f>VLOOKUP(G147,subcategorias!$F:$G,2,FALSE)</f>
        <v>ObjectId("5ed979f4474ed51eb3dbb26b")</v>
      </c>
      <c r="I147" t="str">
        <f>VLOOKUP(H147,categorias!$B:$D,2,FALSE)</f>
        <v>Música</v>
      </c>
      <c r="J147" t="str">
        <f>VLOOKUP(H147,categorias!$B:$D,3,FALSE)</f>
        <v>music</v>
      </c>
      <c r="K147" s="7">
        <v>0.66666666666666663</v>
      </c>
      <c r="L147" s="7" t="str">
        <f t="shared" si="4"/>
        <v>new Date("2020-05-17T16:00-0300")</v>
      </c>
      <c r="M147" t="s">
        <v>2666</v>
      </c>
      <c r="N147" t="s">
        <v>937</v>
      </c>
      <c r="O147" t="s">
        <v>1228</v>
      </c>
      <c r="P147" t="s">
        <v>2667</v>
      </c>
      <c r="W147" t="str">
        <f t="shared" si="5"/>
        <v>{"titulo": "Live Wesley Safadão e Raça Negra - #SkolNaLiveWsSunset" , "canais": [{"nome":"Wesley Safadão", "_id": ObjectId("5ed981e2474ed51eb3dbb28c")}], "subcategorias": [{"nome":"forró", "_id":ObjectId("5ed97cfc474ed51eb3dbb27c")}], "categorias":[{"_id":ObjectId("5ed979f4474ed51eb3dbb26b"), "nome":"Música", "url":"music"}], "dataHora": new Date("2020-05-17T16:00-0300"),   "largeimage": "https://i.ytimg.com/vi/NcckVBmUe7I/mqdefault.jpg", "status": "offline", "videoId": "NcckVBmUe7I", "url": "https://www.youtube.com/watch?v=NcckVBmUe7I"},</v>
      </c>
    </row>
    <row r="148" spans="1:23" x14ac:dyDescent="0.25">
      <c r="A148" t="s">
        <v>1227</v>
      </c>
      <c r="B148" t="s">
        <v>425</v>
      </c>
      <c r="C148" t="s">
        <v>426</v>
      </c>
      <c r="D148" t="str">
        <f>VLOOKUP(B148,canais!$A:$N,14,FALSE)</f>
        <v>5ed981e2474ed51eb3dbb31f</v>
      </c>
      <c r="E148" s="10">
        <v>43968</v>
      </c>
      <c r="F148" t="s">
        <v>32</v>
      </c>
      <c r="G148" t="str">
        <f>VLOOKUP(F148,subcategorias!$E:$F,2,FALSE)</f>
        <v>ObjectId("5ed97cfc474ed51eb3dbb27c")</v>
      </c>
      <c r="H148" t="str">
        <f>VLOOKUP(G148,subcategorias!$F:$G,2,FALSE)</f>
        <v>ObjectId("5ed979f4474ed51eb3dbb26b")</v>
      </c>
      <c r="I148" t="str">
        <f>VLOOKUP(H148,categorias!$B:$D,2,FALSE)</f>
        <v>Música</v>
      </c>
      <c r="J148" t="str">
        <f>VLOOKUP(H148,categorias!$B:$D,3,FALSE)</f>
        <v>music</v>
      </c>
      <c r="K148" s="7">
        <v>0.66666666666666663</v>
      </c>
      <c r="L148" s="7" t="str">
        <f t="shared" si="4"/>
        <v>new Date("2020-05-17T16:00-0300")</v>
      </c>
      <c r="M148" t="s">
        <v>2666</v>
      </c>
      <c r="N148" t="s">
        <v>937</v>
      </c>
      <c r="O148" t="s">
        <v>1228</v>
      </c>
      <c r="P148" t="s">
        <v>1229</v>
      </c>
      <c r="W148" t="str">
        <f t="shared" si="5"/>
        <v>{"titulo": "Live Wesley Safadão e Raça Negra - #SkolNaLiveWsSunset" , "canais": [{"nome":"Raça Negra", "_id": ObjectId("5ed981e2474ed51eb3dbb31f")}], "subcategorias": [{"nome":"forró", "_id":ObjectId("5ed97cfc474ed51eb3dbb27c")}], "categorias":[{"_id":ObjectId("5ed979f4474ed51eb3dbb26b"), "nome":"Música", "url":"music"}], "dataHora": new Date("2020-05-17T16:00-0300"),   "largeimage": "https://i.ytimg.com/vi/NcckVBmUe7I/mqdefault.jpg", "status": "offline", "videoId": "NcckVBmUe7I", "url": "https://www.youtube.com/channel/UCciJLMuECsXuOyhA4FO48Sg"},</v>
      </c>
    </row>
    <row r="149" spans="1:23" x14ac:dyDescent="0.25">
      <c r="A149" t="s">
        <v>1230</v>
      </c>
      <c r="B149" t="s">
        <v>427</v>
      </c>
      <c r="C149" t="s">
        <v>428</v>
      </c>
      <c r="D149" t="str">
        <f>VLOOKUP(B149,canais!$A:$N,14,FALSE)</f>
        <v>5ed981e2474ed51eb3dbb320</v>
      </c>
      <c r="E149" s="10">
        <v>43968</v>
      </c>
      <c r="F149" t="s">
        <v>21</v>
      </c>
      <c r="G149" t="str">
        <f>VLOOKUP(F149,subcategorias!$E:$F,2,FALSE)</f>
        <v>ObjectId("5ed97cfc474ed51eb3dbb271")</v>
      </c>
      <c r="H149" t="str">
        <f>VLOOKUP(G149,subcategorias!$F:$G,2,FALSE)</f>
        <v>ObjectId("5ed979f4474ed51eb3dbb26b")</v>
      </c>
      <c r="I149" t="str">
        <f>VLOOKUP(H149,categorias!$B:$D,2,FALSE)</f>
        <v>Música</v>
      </c>
      <c r="J149" t="str">
        <f>VLOOKUP(H149,categorias!$B:$D,3,FALSE)</f>
        <v>music</v>
      </c>
      <c r="K149" s="7">
        <v>0.70833333333333337</v>
      </c>
      <c r="L149" s="7" t="str">
        <f t="shared" si="4"/>
        <v>new Date("2020-05-17T17:00-0300")</v>
      </c>
      <c r="M149" t="s">
        <v>2668</v>
      </c>
      <c r="N149" t="s">
        <v>937</v>
      </c>
      <c r="O149" t="s">
        <v>1231</v>
      </c>
      <c r="P149" t="s">
        <v>2669</v>
      </c>
      <c r="W149" t="str">
        <f t="shared" si="5"/>
        <v>{"titulo": "Live In The Farm | #FiqueEmCasa e Cante #Comigo" , "canais": [{"nome":"Matogrosso e Mathias", "_id": ObjectId("5ed981e2474ed51eb3dbb320")}], "subcategorias": [{"nome":"sertanejo", "_id":ObjectId("5ed97cfc474ed51eb3dbb271")}], "categorias":[{"_id":ObjectId("5ed979f4474ed51eb3dbb26b"), "nome":"Música", "url":"music"}], "dataHora": new Date("2020-05-17T17:00-0300"),   "largeimage": "https://i.ytimg.com/vi/J1rNfMY2scA/mqdefault.jpg", "status": "offline", "videoId": "J1rNfMY2scA", "url": "https://www.youtube.com/watch?v=J1rNfMY2scA"},</v>
      </c>
    </row>
    <row r="150" spans="1:23" x14ac:dyDescent="0.25">
      <c r="A150" t="s">
        <v>2671</v>
      </c>
      <c r="B150" t="s">
        <v>429</v>
      </c>
      <c r="C150" t="s">
        <v>430</v>
      </c>
      <c r="D150" t="str">
        <f>VLOOKUP(B150,canais!$A:$N,14,FALSE)</f>
        <v>5ed981e2474ed51eb3dbb321</v>
      </c>
      <c r="E150" s="10">
        <v>43972</v>
      </c>
      <c r="F150" t="s">
        <v>21</v>
      </c>
      <c r="G150" t="str">
        <f>VLOOKUP(F150,subcategorias!$E:$F,2,FALSE)</f>
        <v>ObjectId("5ed97cfc474ed51eb3dbb271")</v>
      </c>
      <c r="H150" t="str">
        <f>VLOOKUP(G150,subcategorias!$F:$G,2,FALSE)</f>
        <v>ObjectId("5ed979f4474ed51eb3dbb26b")</v>
      </c>
      <c r="I150" t="str">
        <f>VLOOKUP(H150,categorias!$B:$D,2,FALSE)</f>
        <v>Música</v>
      </c>
      <c r="J150" t="str">
        <f>VLOOKUP(H150,categorias!$B:$D,3,FALSE)</f>
        <v>music</v>
      </c>
      <c r="K150" s="7">
        <v>0.83333333333333337</v>
      </c>
      <c r="L150" s="7" t="str">
        <f t="shared" si="4"/>
        <v>new Date("2020-05-21T20:00-0300")</v>
      </c>
      <c r="M150" t="s">
        <v>2670</v>
      </c>
      <c r="N150" t="s">
        <v>937</v>
      </c>
      <c r="O150" t="s">
        <v>2672</v>
      </c>
      <c r="P150" t="s">
        <v>2673</v>
      </c>
      <c r="W150" t="str">
        <f t="shared" si="5"/>
        <v>{"titulo": "#OsMenotti - Live Memórias" , "canais": [{"nome":"César Menotti e Fabiano", "_id": ObjectId("5ed981e2474ed51eb3dbb321")}], "subcategorias": [{"nome":"sertanejo", "_id":ObjectId("5ed97cfc474ed51eb3dbb271")}], "categorias":[{"_id":ObjectId("5ed979f4474ed51eb3dbb26b"), "nome":"Música", "url":"music"}], "dataHora": new Date("2020-05-21T20:00-0300"),   "largeimage": "https://i.ytimg.com/vi/hgn4MwwV12I/mqdefault.jpg", "status": "offline", "videoId": "hgn4MwwV12I", "url": "https://www.youtube.com/watch?v=hgn4MwwV12I"},</v>
      </c>
    </row>
    <row r="151" spans="1:23" x14ac:dyDescent="0.25">
      <c r="A151" t="s">
        <v>2675</v>
      </c>
      <c r="B151" t="s">
        <v>64</v>
      </c>
      <c r="C151" t="s">
        <v>65</v>
      </c>
      <c r="D151" t="str">
        <f>VLOOKUP(B151,canais!$A:$N,14,FALSE)</f>
        <v>5ed981e2474ed51eb3dbb289</v>
      </c>
      <c r="E151" s="10">
        <v>43973</v>
      </c>
      <c r="F151" t="s">
        <v>21</v>
      </c>
      <c r="G151" t="str">
        <f>VLOOKUP(F151,subcategorias!$E:$F,2,FALSE)</f>
        <v>ObjectId("5ed97cfc474ed51eb3dbb271")</v>
      </c>
      <c r="H151" t="str">
        <f>VLOOKUP(G151,subcategorias!$F:$G,2,FALSE)</f>
        <v>ObjectId("5ed979f4474ed51eb3dbb26b")</v>
      </c>
      <c r="I151" t="str">
        <f>VLOOKUP(H151,categorias!$B:$D,2,FALSE)</f>
        <v>Música</v>
      </c>
      <c r="J151" t="str">
        <f>VLOOKUP(H151,categorias!$B:$D,3,FALSE)</f>
        <v>music</v>
      </c>
      <c r="K151" s="7">
        <v>0.875</v>
      </c>
      <c r="L151" s="7" t="str">
        <f t="shared" si="4"/>
        <v>new Date("2020-05-22T21:00-0300")</v>
      </c>
      <c r="M151" t="s">
        <v>2674</v>
      </c>
      <c r="N151" t="s">
        <v>937</v>
      </c>
      <c r="O151" t="s">
        <v>2676</v>
      </c>
      <c r="P151" t="s">
        <v>2677</v>
      </c>
      <c r="W151" t="str">
        <f t="shared" si="5"/>
        <v>{"titulo": "Gusttavo Lima - Live Embaixador In Casa | #FiqueEmCasa e Cante #Comigo" , "canais": [{"nome":"Gusttavo Lima", "_id": ObjectId("5ed981e2474ed51eb3dbb289")}], "subcategorias": [{"nome":"sertanejo", "_id":ObjectId("5ed97cfc474ed51eb3dbb271")}], "categorias":[{"_id":ObjectId("5ed979f4474ed51eb3dbb26b"), "nome":"Música", "url":"music"}], "dataHora": new Date("2020-05-22T21:00-0300"),   "largeimage": "https://i.ytimg.com/vi/KMsKxyWaLn8/mqdefault.jpg", "status": "offline", "videoId": "KMsKxyWaLn8", "url": "https://www.youtube.com/watch?v=KMsKxyWaLn8"},</v>
      </c>
    </row>
    <row r="152" spans="1:23" x14ac:dyDescent="0.25">
      <c r="A152" t="s">
        <v>2679</v>
      </c>
      <c r="B152" t="s">
        <v>76</v>
      </c>
      <c r="C152" t="s">
        <v>77</v>
      </c>
      <c r="D152" t="str">
        <f>VLOOKUP(B152,canais!$A:$N,14,FALSE)</f>
        <v>5ed981e2474ed51eb3dbb28d</v>
      </c>
      <c r="E152" s="10">
        <v>43972</v>
      </c>
      <c r="F152" t="s">
        <v>30</v>
      </c>
      <c r="G152" t="str">
        <f>VLOOKUP(F152,subcategorias!$E:$F,2,FALSE)</f>
        <v>ObjectId("5ed97cfc474ed51eb3dbb27a")</v>
      </c>
      <c r="H152" t="str">
        <f>VLOOKUP(G152,subcategorias!$F:$G,2,FALSE)</f>
        <v>ObjectId("5ed979f4474ed51eb3dbb26b")</v>
      </c>
      <c r="I152" t="str">
        <f>VLOOKUP(H152,categorias!$B:$D,2,FALSE)</f>
        <v>Música</v>
      </c>
      <c r="J152" t="str">
        <f>VLOOKUP(H152,categorias!$B:$D,3,FALSE)</f>
        <v>music</v>
      </c>
      <c r="K152" s="7">
        <v>0.83333333333333337</v>
      </c>
      <c r="L152" s="7" t="str">
        <f t="shared" si="4"/>
        <v>new Date("2020-05-21T20:00-0300")</v>
      </c>
      <c r="M152" t="s">
        <v>2678</v>
      </c>
      <c r="N152" t="s">
        <v>937</v>
      </c>
      <c r="O152" t="s">
        <v>2680</v>
      </c>
      <c r="P152" t="s">
        <v>2681</v>
      </c>
      <c r="W152" t="str">
        <f t="shared" si="5"/>
        <v>{"titulo": "#OriginalNaLivedoFerrugem - #FiqueEmCasa #Comigo" , "canais": [{"nome":"Ferrugem", "_id": ObjectId("5ed981e2474ed51eb3dbb28d")}], "subcategorias": [{"nome":"samba", "_id":ObjectId("5ed97cfc474ed51eb3dbb27a")}], "categorias":[{"_id":ObjectId("5ed979f4474ed51eb3dbb26b"), "nome":"Música", "url":"music"}], "dataHora": new Date("2020-05-21T20:00-0300"),   "largeimage": "https://i.ytimg.com/vi/5DAXlg0dh7w/mqdefault.jpg", "status": "offline", "videoId": "5DAXlg0dh7w", "url": "https://www.youtube.com/watch?v=5DAXlg0dh7w"},</v>
      </c>
    </row>
    <row r="153" spans="1:23" x14ac:dyDescent="0.25">
      <c r="A153" t="s">
        <v>2683</v>
      </c>
      <c r="B153" t="s">
        <v>431</v>
      </c>
      <c r="C153" t="s">
        <v>432</v>
      </c>
      <c r="D153" t="str">
        <f>VLOOKUP(B153,canais!$A:$N,14,FALSE)</f>
        <v>5ed981e2474ed51eb3dbb322</v>
      </c>
      <c r="E153" s="10">
        <v>43974</v>
      </c>
      <c r="F153" t="s">
        <v>37</v>
      </c>
      <c r="G153" t="str">
        <f>VLOOKUP(F153,subcategorias!$E:$F,2,FALSE)</f>
        <v>ObjectId("5ed97cfc474ed51eb3dbb281")</v>
      </c>
      <c r="H153" t="str">
        <f>VLOOKUP(G153,subcategorias!$F:$G,2,FALSE)</f>
        <v>ObjectId("5ed979f4474ed51eb3dbb26b")</v>
      </c>
      <c r="I153" t="str">
        <f>VLOOKUP(H153,categorias!$B:$D,2,FALSE)</f>
        <v>Música</v>
      </c>
      <c r="J153" t="str">
        <f>VLOOKUP(H153,categorias!$B:$D,3,FALSE)</f>
        <v>music</v>
      </c>
      <c r="K153" s="7">
        <v>0.66666666666666663</v>
      </c>
      <c r="L153" s="7" t="str">
        <f t="shared" si="4"/>
        <v>new Date("2020-05-23T16:00-0300")</v>
      </c>
      <c r="M153" t="s">
        <v>2682</v>
      </c>
      <c r="N153" t="s">
        <v>937</v>
      </c>
      <c r="O153" t="s">
        <v>2684</v>
      </c>
      <c r="P153" t="s">
        <v>2685</v>
      </c>
      <c r="W153" t="str">
        <f t="shared" si="5"/>
        <v>{"titulo": "Claudia Leitte Live Saudade | #FiqueEmCasa e cante #Comigo" , "canais": [{"nome":"Claudia Leitte", "_id": ObjectId("5ed981e2474ed51eb3dbb322")}], "subcategorias": [{"nome":"axé", "_id":ObjectId("5ed97cfc474ed51eb3dbb281")}], "categorias":[{"_id":ObjectId("5ed979f4474ed51eb3dbb26b"), "nome":"Música", "url":"music"}], "dataHora": new Date("2020-05-23T16:00-0300"),   "largeimage": "https://i.ytimg.com/vi/UTgcHDZUARs/mqdefault.jpg", "status": "offline", "videoId": "UTgcHDZUARs", "url": "https://www.youtube.com/watch?v=UTgcHDZUARs"},</v>
      </c>
    </row>
    <row r="154" spans="1:23" x14ac:dyDescent="0.25">
      <c r="A154" t="s">
        <v>1232</v>
      </c>
      <c r="B154" t="s">
        <v>433</v>
      </c>
      <c r="C154" t="s">
        <v>434</v>
      </c>
      <c r="D154" t="str">
        <f>VLOOKUP(B154,canais!$A:$N,14,FALSE)</f>
        <v>5ed981e2474ed51eb3dbb323</v>
      </c>
      <c r="E154" s="10">
        <v>43982</v>
      </c>
      <c r="F154" t="s">
        <v>28</v>
      </c>
      <c r="G154" t="str">
        <f>VLOOKUP(F154,subcategorias!$E:$F,2,FALSE)</f>
        <v>ObjectId("5ed97cfc474ed51eb3dbb278")</v>
      </c>
      <c r="H154" t="str">
        <f>VLOOKUP(G154,subcategorias!$F:$G,2,FALSE)</f>
        <v>ObjectId("5ed979f4474ed51eb3dbb26b")</v>
      </c>
      <c r="I154" t="str">
        <f>VLOOKUP(H154,categorias!$B:$D,2,FALSE)</f>
        <v>Música</v>
      </c>
      <c r="J154" t="str">
        <f>VLOOKUP(H154,categorias!$B:$D,3,FALSE)</f>
        <v>music</v>
      </c>
      <c r="K154" s="7">
        <v>0.58333333333333337</v>
      </c>
      <c r="L154" s="7" t="str">
        <f t="shared" si="4"/>
        <v>new Date("2020-05-31T14:00-0300")</v>
      </c>
      <c r="M154" t="s">
        <v>2686</v>
      </c>
      <c r="N154" t="s">
        <v>937</v>
      </c>
      <c r="P154" t="s">
        <v>1641</v>
      </c>
      <c r="W154" t="str">
        <f t="shared" si="5"/>
        <v>{"titulo": "#AlexandrePiresESeuJorge #Irmãos #FiqueEmCasa" , "canais": [{"nome":"Alexandre Pires", "_id": ObjectId("5ed981e2474ed51eb3dbb323")}], "subcategorias": [{"nome":"pagode", "_id":ObjectId("5ed97cfc474ed51eb3dbb278")}], "categorias":[{"_id":ObjectId("5ed979f4474ed51eb3dbb26b"), "nome":"Música", "url":"music"}], "dataHora": new Date("2020-05-31T14:00-0300"),   "largeimage": "https://scontent-gig2-1.cdninstagram.com/v/t51.2885-15/e35/96732953_293952024940719_418688722783321639_n.jpg?_nc_ht=scontent-gig2-1.cdninstagram.com&amp;_nc_cat=103&amp;_nc_ohc=xTRSNEjnPPEAX-EnHkm&amp;oh=9043fe1b04898346fc6293b55914e081&amp;oe=5EC974FC", "status": "offline", "videoId": "", "url": "https://www.youtube.com/channel/UCn0IMIrQMOHdQDXk3W4N78g"},</v>
      </c>
    </row>
    <row r="155" spans="1:23" x14ac:dyDescent="0.25">
      <c r="A155" t="s">
        <v>2688</v>
      </c>
      <c r="B155" t="s">
        <v>70</v>
      </c>
      <c r="C155" t="s">
        <v>71</v>
      </c>
      <c r="D155" t="str">
        <f>VLOOKUP(B155,canais!$A:$N,14,FALSE)</f>
        <v>5ed981e2474ed51eb3dbb28b</v>
      </c>
      <c r="E155" s="10">
        <v>43974</v>
      </c>
      <c r="F155" t="s">
        <v>21</v>
      </c>
      <c r="G155" t="str">
        <f>VLOOKUP(F155,subcategorias!$E:$F,2,FALSE)</f>
        <v>ObjectId("5ed97cfc474ed51eb3dbb271")</v>
      </c>
      <c r="H155" t="str">
        <f>VLOOKUP(G155,subcategorias!$F:$G,2,FALSE)</f>
        <v>ObjectId("5ed979f4474ed51eb3dbb26b")</v>
      </c>
      <c r="I155" t="str">
        <f>VLOOKUP(H155,categorias!$B:$D,2,FALSE)</f>
        <v>Música</v>
      </c>
      <c r="J155" t="str">
        <f>VLOOKUP(H155,categorias!$B:$D,3,FALSE)</f>
        <v>music</v>
      </c>
      <c r="K155" s="7">
        <v>0.83333333333333337</v>
      </c>
      <c r="L155" s="7" t="str">
        <f t="shared" si="4"/>
        <v>new Date("2020-05-23T20:00-0300")</v>
      </c>
      <c r="M155" t="s">
        <v>2687</v>
      </c>
      <c r="N155" t="s">
        <v>937</v>
      </c>
      <c r="O155" t="s">
        <v>2689</v>
      </c>
      <c r="P155" t="s">
        <v>2690</v>
      </c>
      <c r="W155" t="str">
        <f t="shared" si="5"/>
        <v>{"titulo": "Maiara e Maraisa - Live #AquiEmCasaDois" , "canais": [{"nome":"Maiara e Maraisa", "_id": ObjectId("5ed981e2474ed51eb3dbb28b")}], "subcategorias": [{"nome":"sertanejo", "_id":ObjectId("5ed97cfc474ed51eb3dbb271")}], "categorias":[{"_id":ObjectId("5ed979f4474ed51eb3dbb26b"), "nome":"Música", "url":"music"}], "dataHora": new Date("2020-05-23T20:00-0300"),   "largeimage": "https://i.ytimg.com/vi/SM1stJnhX0w/mqdefault.jpg", "status": "offline", "videoId": "SM1stJnhX0w", "url": "https://www.youtube.com/watch?v=SM1stJnhX0w"},</v>
      </c>
    </row>
    <row r="156" spans="1:23" x14ac:dyDescent="0.25">
      <c r="A156" t="s">
        <v>1233</v>
      </c>
      <c r="B156" t="s">
        <v>435</v>
      </c>
      <c r="C156" t="s">
        <v>436</v>
      </c>
      <c r="D156" t="str">
        <f>VLOOKUP(B156,canais!$A:$N,14,FALSE)</f>
        <v>5ed981e2474ed51eb3dbb324</v>
      </c>
      <c r="E156" s="10">
        <v>43975</v>
      </c>
      <c r="F156" t="s">
        <v>32</v>
      </c>
      <c r="G156" t="str">
        <f>VLOOKUP(F156,subcategorias!$E:$F,2,FALSE)</f>
        <v>ObjectId("5ed97cfc474ed51eb3dbb27c")</v>
      </c>
      <c r="H156" t="str">
        <f>VLOOKUP(G156,subcategorias!$F:$G,2,FALSE)</f>
        <v>ObjectId("5ed979f4474ed51eb3dbb26b")</v>
      </c>
      <c r="I156" t="str">
        <f>VLOOKUP(H156,categorias!$B:$D,2,FALSE)</f>
        <v>Música</v>
      </c>
      <c r="J156" t="str">
        <f>VLOOKUP(H156,categorias!$B:$D,3,FALSE)</f>
        <v>music</v>
      </c>
      <c r="K156" s="7">
        <v>0.66666666666666663</v>
      </c>
      <c r="L156" s="7" t="str">
        <f t="shared" si="4"/>
        <v>new Date("2020-05-24T16:00-0300")</v>
      </c>
      <c r="M156" t="s">
        <v>2691</v>
      </c>
      <c r="N156" t="s">
        <v>937</v>
      </c>
      <c r="O156" t="s">
        <v>1234</v>
      </c>
      <c r="P156" t="s">
        <v>2692</v>
      </c>
      <c r="W156" t="str">
        <f t="shared" si="5"/>
        <v>{"titulo": "#FiqueEmCasa, Cante #Comigo Sol e Mar Live (Solange Almeida e Márcia Fellipe)" , "canais": [{"nome":"Solange Almeida", "_id": ObjectId("5ed981e2474ed51eb3dbb324")}], "subcategorias": [{"nome":"forró", "_id":ObjectId("5ed97cfc474ed51eb3dbb27c")}], "categorias":[{"_id":ObjectId("5ed979f4474ed51eb3dbb26b"), "nome":"Música", "url":"music"}], "dataHora": new Date("2020-05-24T16:00-0300"),   "largeimage": "https://i.ytimg.com/vi/tE05dY1IVwY/mqdefault.jpg", "status": "offline", "videoId": "tE05dY1IVwY", "url": "https://www.youtube.com/watch?v=tE05dY1IVwY"},</v>
      </c>
    </row>
    <row r="157" spans="1:23" x14ac:dyDescent="0.25">
      <c r="A157" t="s">
        <v>1233</v>
      </c>
      <c r="B157" t="s">
        <v>437</v>
      </c>
      <c r="C157" t="s">
        <v>438</v>
      </c>
      <c r="D157" t="str">
        <f>VLOOKUP(B157,canais!$A:$N,14,FALSE)</f>
        <v>5ed981e2474ed51eb3dbb325</v>
      </c>
      <c r="E157" s="10">
        <v>43975</v>
      </c>
      <c r="F157" t="s">
        <v>32</v>
      </c>
      <c r="G157" t="str">
        <f>VLOOKUP(F157,subcategorias!$E:$F,2,FALSE)</f>
        <v>ObjectId("5ed97cfc474ed51eb3dbb27c")</v>
      </c>
      <c r="H157" t="str">
        <f>VLOOKUP(G157,subcategorias!$F:$G,2,FALSE)</f>
        <v>ObjectId("5ed979f4474ed51eb3dbb26b")</v>
      </c>
      <c r="I157" t="str">
        <f>VLOOKUP(H157,categorias!$B:$D,2,FALSE)</f>
        <v>Música</v>
      </c>
      <c r="J157" t="str">
        <f>VLOOKUP(H157,categorias!$B:$D,3,FALSE)</f>
        <v>music</v>
      </c>
      <c r="K157" s="7">
        <v>0.66666666666666663</v>
      </c>
      <c r="L157" s="7" t="str">
        <f t="shared" si="4"/>
        <v>new Date("2020-05-24T16:00-0300")</v>
      </c>
      <c r="M157" t="s">
        <v>2691</v>
      </c>
      <c r="N157" t="s">
        <v>937</v>
      </c>
      <c r="O157" t="s">
        <v>1234</v>
      </c>
      <c r="P157" t="s">
        <v>2692</v>
      </c>
      <c r="W157" t="str">
        <f t="shared" si="5"/>
        <v>{"titulo": "#FiqueEmCasa, Cante #Comigo Sol e Mar Live (Solange Almeida e Márcia Fellipe)" , "canais": [{"nome":"Márcia Fellipe", "_id": ObjectId("5ed981e2474ed51eb3dbb325")}], "subcategorias": [{"nome":"forró", "_id":ObjectId("5ed97cfc474ed51eb3dbb27c")}], "categorias":[{"_id":ObjectId("5ed979f4474ed51eb3dbb26b"), "nome":"Música", "url":"music"}], "dataHora": new Date("2020-05-24T16:00-0300"),   "largeimage": "https://i.ytimg.com/vi/tE05dY1IVwY/mqdefault.jpg", "status": "offline", "videoId": "tE05dY1IVwY", "url": "https://www.youtube.com/watch?v=tE05dY1IVwY"},</v>
      </c>
    </row>
    <row r="158" spans="1:23" x14ac:dyDescent="0.25">
      <c r="A158" t="s">
        <v>1235</v>
      </c>
      <c r="B158" t="s">
        <v>439</v>
      </c>
      <c r="C158" t="s">
        <v>440</v>
      </c>
      <c r="D158" t="str">
        <f>VLOOKUP(B158,canais!$A:$N,14,FALSE)</f>
        <v>5ed981e2474ed51eb3dbb326</v>
      </c>
      <c r="E158" s="10">
        <v>43977</v>
      </c>
      <c r="F158" t="s">
        <v>21</v>
      </c>
      <c r="G158" t="str">
        <f>VLOOKUP(F158,subcategorias!$E:$F,2,FALSE)</f>
        <v>ObjectId("5ed97cfc474ed51eb3dbb271")</v>
      </c>
      <c r="H158" t="str">
        <f>VLOOKUP(G158,subcategorias!$F:$G,2,FALSE)</f>
        <v>ObjectId("5ed979f4474ed51eb3dbb26b")</v>
      </c>
      <c r="I158" t="str">
        <f>VLOOKUP(H158,categorias!$B:$D,2,FALSE)</f>
        <v>Música</v>
      </c>
      <c r="J158" t="str">
        <f>VLOOKUP(H158,categorias!$B:$D,3,FALSE)</f>
        <v>music</v>
      </c>
      <c r="K158" s="7">
        <v>0.83333333333333337</v>
      </c>
      <c r="L158" s="7" t="str">
        <f t="shared" si="4"/>
        <v>new Date("2020-05-26T20:00-0300")</v>
      </c>
      <c r="M158" t="s">
        <v>2693</v>
      </c>
      <c r="N158" t="s">
        <v>937</v>
      </c>
      <c r="P158" t="s">
        <v>2694</v>
      </c>
      <c r="W158" t="str">
        <f t="shared" si="5"/>
        <v>{"titulo": "Live Show dos Munhoiz" , "canais": [{"nome":"Munhoz e Mariano", "_id": ObjectId("5ed981e2474ed51eb3dbb326")}], "subcategorias": [{"nome":"sertanejo", "_id":ObjectId("5ed97cfc474ed51eb3dbb271")}], "categorias":[{"_id":ObjectId("5ed979f4474ed51eb3dbb26b"), "nome":"Música", "url":"music"}], "dataHora": new Date("2020-05-26T20:00-0300"),   "largeimage": "https://instagram.fbhz1-1.fna.fbcdn.net/v/t51.2885-15/sh0.08/e35/p640x640/94606360_1452180444943284_2013493318484988321_n.jpg?_nc_ht=instagram.fbhz1-1.fna.fbcdn.net&amp;_nc_cat=100&amp;_nc_ohc=PXZtpB2x2KAAX9ZIaRh&amp;oh=5e34514139b0c00cea384e804736913c&amp;oe=5EF3A1E7", "status": "offline", "videoId": "", "url": "https://www.youtube.com/channel/UCPNfKdzR9PbXo8LXsK6Bnzw"},</v>
      </c>
    </row>
    <row r="159" spans="1:23" x14ac:dyDescent="0.25">
      <c r="A159" t="s">
        <v>1236</v>
      </c>
      <c r="B159" t="s">
        <v>441</v>
      </c>
      <c r="C159" t="s">
        <v>442</v>
      </c>
      <c r="D159" t="str">
        <f>VLOOKUP(B159,canais!$A:$N,14,FALSE)</f>
        <v>5ed981e2474ed51eb3dbb327</v>
      </c>
      <c r="E159" s="10">
        <v>43979</v>
      </c>
      <c r="F159" t="s">
        <v>21</v>
      </c>
      <c r="G159" t="str">
        <f>VLOOKUP(F159,subcategorias!$E:$F,2,FALSE)</f>
        <v>ObjectId("5ed97cfc474ed51eb3dbb271")</v>
      </c>
      <c r="H159" t="str">
        <f>VLOOKUP(G159,subcategorias!$F:$G,2,FALSE)</f>
        <v>ObjectId("5ed979f4474ed51eb3dbb26b")</v>
      </c>
      <c r="I159" t="str">
        <f>VLOOKUP(H159,categorias!$B:$D,2,FALSE)</f>
        <v>Música</v>
      </c>
      <c r="J159" t="str">
        <f>VLOOKUP(H159,categorias!$B:$D,3,FALSE)</f>
        <v>music</v>
      </c>
      <c r="K159" s="7">
        <v>0.85416666666666663</v>
      </c>
      <c r="L159" s="7" t="str">
        <f t="shared" si="4"/>
        <v>new Date("2020-05-28T20:30-0300")</v>
      </c>
      <c r="M159" t="s">
        <v>2695</v>
      </c>
      <c r="N159" t="s">
        <v>937</v>
      </c>
      <c r="O159" t="s">
        <v>1237</v>
      </c>
      <c r="P159" t="s">
        <v>2696</v>
      </c>
      <c r="W159" t="str">
        <f t="shared" si="5"/>
        <v>{"titulo": "Live João Bosco e Vinicius - Atendendo a Pedidos | #FiqueEmCasa e Cante #Comigo" , "canais": [{"nome":"João Bosco e Vinícius", "_id": ObjectId("5ed981e2474ed51eb3dbb327")}], "subcategorias": [{"nome":"sertanejo", "_id":ObjectId("5ed97cfc474ed51eb3dbb271")}], "categorias":[{"_id":ObjectId("5ed979f4474ed51eb3dbb26b"), "nome":"Música", "url":"music"}], "dataHora": new Date("2020-05-28T20:30-0300"),   "largeimage": "https://i.ytimg.com/vi/uQEH1EMsxl4/mqdefault.jpg", "status": "offline", "videoId": "uQEH1EMsxl4", "url": "https://www.youtube.com/watch?v=uQEH1EMsxl4"},</v>
      </c>
    </row>
    <row r="160" spans="1:23" x14ac:dyDescent="0.25">
      <c r="A160" t="s">
        <v>1238</v>
      </c>
      <c r="B160" t="s">
        <v>435</v>
      </c>
      <c r="C160" t="s">
        <v>436</v>
      </c>
      <c r="D160" t="str">
        <f>VLOOKUP(B160,canais!$A:$N,14,FALSE)</f>
        <v>5ed981e2474ed51eb3dbb324</v>
      </c>
      <c r="E160" s="10">
        <v>43982</v>
      </c>
      <c r="F160" t="s">
        <v>32</v>
      </c>
      <c r="G160" t="str">
        <f>VLOOKUP(F160,subcategorias!$E:$F,2,FALSE)</f>
        <v>ObjectId("5ed97cfc474ed51eb3dbb27c")</v>
      </c>
      <c r="H160" t="str">
        <f>VLOOKUP(G160,subcategorias!$F:$G,2,FALSE)</f>
        <v>ObjectId("5ed979f4474ed51eb3dbb26b")</v>
      </c>
      <c r="I160" t="str">
        <f>VLOOKUP(H160,categorias!$B:$D,2,FALSE)</f>
        <v>Música</v>
      </c>
      <c r="J160" t="str">
        <f>VLOOKUP(H160,categorias!$B:$D,3,FALSE)</f>
        <v>music</v>
      </c>
      <c r="K160" s="7">
        <v>0.70833333333333337</v>
      </c>
      <c r="L160" s="7" t="str">
        <f t="shared" si="4"/>
        <v>new Date("2020-05-31T17:00-0300")</v>
      </c>
      <c r="M160" t="s">
        <v>2697</v>
      </c>
      <c r="N160" t="s">
        <v>937</v>
      </c>
      <c r="O160" t="s">
        <v>1239</v>
      </c>
      <c r="P160" t="s">
        <v>2698</v>
      </c>
      <c r="W160" t="str">
        <f t="shared" si="5"/>
        <v>{"titulo": "#FiqueEmCasa, Cante #Comigo Sol João Live (Solange Almeida)" , "canais": [{"nome":"Solange Almeida", "_id": ObjectId("5ed981e2474ed51eb3dbb324")}], "subcategorias": [{"nome":"forró", "_id":ObjectId("5ed97cfc474ed51eb3dbb27c")}], "categorias":[{"_id":ObjectId("5ed979f4474ed51eb3dbb26b"), "nome":"Música", "url":"music"}], "dataHora": new Date("2020-05-31T17:00-0300"),   "largeimage": "https://i.ytimg.com/vi/whAocGPR7Xg/mqdefault.jpg", "status": "offline", "videoId": "whAocGPR7Xg", "url": "https://www.youtube.com/watch?v=whAocGPR7Xg"},</v>
      </c>
    </row>
    <row r="161" spans="1:23" x14ac:dyDescent="0.25">
      <c r="A161" t="s">
        <v>1241</v>
      </c>
      <c r="B161" t="s">
        <v>443</v>
      </c>
      <c r="C161" t="s">
        <v>392</v>
      </c>
      <c r="D161" t="str">
        <f>VLOOKUP(B161,canais!$A:$N,14,FALSE)</f>
        <v>5ed981e2474ed51eb3dbb328</v>
      </c>
      <c r="E161" s="10">
        <v>43956</v>
      </c>
      <c r="F161" t="s">
        <v>34</v>
      </c>
      <c r="G161" t="str">
        <f>VLOOKUP(F161,subcategorias!$E:$F,2,FALSE)</f>
        <v>ObjectId("5ed97cfc474ed51eb3dbb27e")</v>
      </c>
      <c r="H161" t="str">
        <f>VLOOKUP(G161,subcategorias!$F:$G,2,FALSE)</f>
        <v>ObjectId("5ed979f4474ed51eb3dbb26b")</v>
      </c>
      <c r="I161" t="str">
        <f>VLOOKUP(H161,categorias!$B:$D,2,FALSE)</f>
        <v>Música</v>
      </c>
      <c r="J161" t="str">
        <f>VLOOKUP(H161,categorias!$B:$D,3,FALSE)</f>
        <v>music</v>
      </c>
      <c r="K161" s="7">
        <v>0.79166666666666663</v>
      </c>
      <c r="L161" s="7" t="str">
        <f t="shared" si="4"/>
        <v>new Date("2020-05-05T19:00-0300")</v>
      </c>
      <c r="M161" t="s">
        <v>1240</v>
      </c>
      <c r="N161" t="s">
        <v>937</v>
      </c>
      <c r="P161" t="s">
        <v>1581</v>
      </c>
      <c r="W161" t="str">
        <f t="shared" si="5"/>
        <v>{"titulo": "Anelis Assumpção no #SescAoVivo" , "canais": [{"nome":"Anelis Assumpção", "_id": ObjectId("5ed981e2474ed51eb3dbb328")}], "subcategorias": [{"nome":"mpb", "_id":ObjectId("5ed97cfc474ed51eb3dbb27e")}], "categorias":[{"_id":ObjectId("5ed979f4474ed51eb3dbb26b"), "nome":"Música", "url":"music"}], "dataHora": new Date("2020-05-05T19:00-0300"),   "largeimage": "https://yt3.ggpht.com/a/AATXAJwzOuC28AxEnSOOoqRhCxQh57MZ-KRyAA5cQw=s100-c-k-c0xffffffff-no-rj-mo", "status": "offline", "videoId": "", "url": "https://www.youtube.com/channel/UCESs365L1Ccnq4q3J5yZ7nQ"},</v>
      </c>
    </row>
    <row r="162" spans="1:23" x14ac:dyDescent="0.25">
      <c r="A162" t="s">
        <v>1242</v>
      </c>
      <c r="B162" t="s">
        <v>444</v>
      </c>
      <c r="C162" t="s">
        <v>445</v>
      </c>
      <c r="D162" t="str">
        <f>VLOOKUP(B162,canais!$A:$N,14,FALSE)</f>
        <v>5ed981e2474ed51eb3dbb329</v>
      </c>
      <c r="E162" s="10">
        <v>43956</v>
      </c>
      <c r="F162" t="s">
        <v>39</v>
      </c>
      <c r="G162" t="str">
        <f>VLOOKUP(F162,subcategorias!$E:$F,2,FALSE)</f>
        <v>ObjectId("5ed97cfc474ed51eb3dbb283")</v>
      </c>
      <c r="H162" t="str">
        <f>VLOOKUP(G162,subcategorias!$F:$G,2,FALSE)</f>
        <v>ObjectId("5ed979f4474ed51eb3dbb26b")</v>
      </c>
      <c r="I162" t="str">
        <f>VLOOKUP(H162,categorias!$B:$D,2,FALSE)</f>
        <v>Música</v>
      </c>
      <c r="J162" t="str">
        <f>VLOOKUP(H162,categorias!$B:$D,3,FALSE)</f>
        <v>music</v>
      </c>
      <c r="K162" s="7">
        <v>0.875</v>
      </c>
      <c r="L162" s="7" t="str">
        <f t="shared" si="4"/>
        <v>new Date("2020-05-05T21:00-0300")</v>
      </c>
      <c r="M162" t="s">
        <v>2699</v>
      </c>
      <c r="N162" t="s">
        <v>937</v>
      </c>
      <c r="O162" t="s">
        <v>1243</v>
      </c>
      <c r="P162" t="s">
        <v>2700</v>
      </c>
      <c r="W162" t="str">
        <f t="shared" si="5"/>
        <v>{"titulo": "Risadaria em Casa com Fábio Porchat, Leandro Hassum, Marco Luque e outros" , "canais": [{"nome":"Risadaria", "_id": ObjectId("5ed981e2474ed51eb3dbb329")}], "subcategorias": [{"nome":"comédia", "_id":ObjectId("5ed97cfc474ed51eb3dbb283")}], "categorias":[{"_id":ObjectId("5ed979f4474ed51eb3dbb26b"), "nome":"Música", "url":"music"}], "dataHora": new Date("2020-05-05T21:00-0300"),   "largeimage": "https://i.ytimg.com/vi/j_-cQ2wwscI/mqdefault.jpg", "status": "offline", "videoId": "j_-cQ2wwscI", "url": "https://www.youtube.com/watch?v=j_-cQ2wwscI"},</v>
      </c>
    </row>
    <row r="163" spans="1:23" x14ac:dyDescent="0.25">
      <c r="A163" t="s">
        <v>1245</v>
      </c>
      <c r="B163" t="s">
        <v>446</v>
      </c>
      <c r="C163" t="s">
        <v>447</v>
      </c>
      <c r="D163" t="str">
        <f>VLOOKUP(B163,canais!$A:$N,14,FALSE)</f>
        <v>5ed981e2474ed51eb3dbb32a</v>
      </c>
      <c r="E163" s="10">
        <v>43956</v>
      </c>
      <c r="F163" t="s">
        <v>39</v>
      </c>
      <c r="G163" t="str">
        <f>VLOOKUP(F163,subcategorias!$E:$F,2,FALSE)</f>
        <v>ObjectId("5ed97cfc474ed51eb3dbb283")</v>
      </c>
      <c r="H163" t="str">
        <f>VLOOKUP(G163,subcategorias!$F:$G,2,FALSE)</f>
        <v>ObjectId("5ed979f4474ed51eb3dbb26b")</v>
      </c>
      <c r="I163" t="str">
        <f>VLOOKUP(H163,categorias!$B:$D,2,FALSE)</f>
        <v>Música</v>
      </c>
      <c r="J163" t="str">
        <f>VLOOKUP(H163,categorias!$B:$D,3,FALSE)</f>
        <v>music</v>
      </c>
      <c r="K163" s="7">
        <v>0.89583333333333337</v>
      </c>
      <c r="L163" s="7" t="str">
        <f t="shared" si="4"/>
        <v>new Date("2020-05-05T21:30-0300")</v>
      </c>
      <c r="M163" t="s">
        <v>1244</v>
      </c>
      <c r="N163" t="s">
        <v>937</v>
      </c>
      <c r="O163" t="s">
        <v>1246</v>
      </c>
      <c r="P163" t="s">
        <v>2701</v>
      </c>
      <c r="W163" t="str">
        <f t="shared" si="5"/>
        <v>{"titulo": "Casseta &amp; Planeta (Cultura em Casa)" , "canais": [{"nome":"Casseta e Planeta", "_id": ObjectId("5ed981e2474ed51eb3dbb32a")}], "subcategorias": [{"nome":"comédia", "_id":ObjectId("5ed97cfc474ed51eb3dbb283")}], "categorias":[{"_id":ObjectId("5ed979f4474ed51eb3dbb26b"), "nome":"Música", "url":"music"}], "dataHora": new Date("2020-05-05T21:30-0300"),   "largeimage": "https://yt3.ggpht.com/a/AATXAJwSzRnfUx_PWFDNIoebFCfN7LyC4iugQN4efw=s100-c-k-c0xffffffff-no-rj-mo", "status": "offline", "videoId": "Lwu_RhmPRRM", "url": "https://www.youtube.com/watch?v=Lwu_RhmPRRM"},</v>
      </c>
    </row>
    <row r="164" spans="1:23" x14ac:dyDescent="0.25">
      <c r="A164" t="s">
        <v>1247</v>
      </c>
      <c r="B164" t="s">
        <v>448</v>
      </c>
      <c r="C164" t="s">
        <v>449</v>
      </c>
      <c r="D164" t="str">
        <f>VLOOKUP(B164,canais!$A:$N,14,FALSE)</f>
        <v>5ed981e2474ed51eb3dbb32b</v>
      </c>
      <c r="E164" s="10">
        <v>43956</v>
      </c>
      <c r="F164" t="s">
        <v>22</v>
      </c>
      <c r="G164" t="str">
        <f>VLOOKUP(F164,subcategorias!$E:$F,2,FALSE)</f>
        <v>ObjectId("5ed97cfc474ed51eb3dbb272")</v>
      </c>
      <c r="H164" t="str">
        <f>VLOOKUP(G164,subcategorias!$F:$G,2,FALSE)</f>
        <v>ObjectId("5ed979f4474ed51eb3dbb26b")</v>
      </c>
      <c r="I164" t="str">
        <f>VLOOKUP(H164,categorias!$B:$D,2,FALSE)</f>
        <v>Música</v>
      </c>
      <c r="J164" t="str">
        <f>VLOOKUP(H164,categorias!$B:$D,3,FALSE)</f>
        <v>music</v>
      </c>
      <c r="K164" s="7">
        <v>0.83333333333333337</v>
      </c>
      <c r="L164" s="7" t="str">
        <f t="shared" si="4"/>
        <v>new Date("2020-05-05T20:00-0300")</v>
      </c>
      <c r="M164" t="s">
        <v>2702</v>
      </c>
      <c r="N164" t="s">
        <v>937</v>
      </c>
      <c r="O164" t="s">
        <v>1248</v>
      </c>
      <c r="P164" t="s">
        <v>2703</v>
      </c>
      <c r="W164" t="str">
        <f t="shared" si="5"/>
        <v>{"titulo": "LIVE TRIBUTO CAZUZA - TriGO!" , "canais": [{"nome":"Projeto TriGO", "_id": ObjectId("5ed981e2474ed51eb3dbb32b")}], "subcategorias": [{"nome":"rock", "_id":ObjectId("5ed97cfc474ed51eb3dbb272")}], "categorias":[{"_id":ObjectId("5ed979f4474ed51eb3dbb26b"), "nome":"Música", "url":"music"}], "dataHora": new Date("2020-05-05T20:00-0300"),   "largeimage": "https://i.ytimg.com/vi/VIeWRBLSeIc/mqdefault.jpg", "status": "offline", "videoId": "VIeWRBLSeIc", "url": "https://www.youtube.com/watch?v=VIeWRBLSeIc"},</v>
      </c>
    </row>
    <row r="165" spans="1:23" x14ac:dyDescent="0.25">
      <c r="A165" t="s">
        <v>1250</v>
      </c>
      <c r="B165" t="s">
        <v>450</v>
      </c>
      <c r="C165" t="s">
        <v>451</v>
      </c>
      <c r="D165" t="str">
        <f>VLOOKUP(B165,canais!$A:$N,14,FALSE)</f>
        <v>5ed981e2474ed51eb3dbb32c</v>
      </c>
      <c r="E165" s="10">
        <v>43956</v>
      </c>
      <c r="F165" t="s">
        <v>21</v>
      </c>
      <c r="G165" t="str">
        <f>VLOOKUP(F165,subcategorias!$E:$F,2,FALSE)</f>
        <v>ObjectId("5ed97cfc474ed51eb3dbb271")</v>
      </c>
      <c r="H165" t="str">
        <f>VLOOKUP(G165,subcategorias!$F:$G,2,FALSE)</f>
        <v>ObjectId("5ed979f4474ed51eb3dbb26b")</v>
      </c>
      <c r="I165" t="str">
        <f>VLOOKUP(H165,categorias!$B:$D,2,FALSE)</f>
        <v>Música</v>
      </c>
      <c r="J165" t="str">
        <f>VLOOKUP(H165,categorias!$B:$D,3,FALSE)</f>
        <v>music</v>
      </c>
      <c r="K165" s="7">
        <v>0.83333333333333337</v>
      </c>
      <c r="L165" s="7" t="str">
        <f t="shared" si="4"/>
        <v>new Date("2020-05-05T20:00-0300")</v>
      </c>
      <c r="M165" t="s">
        <v>1249</v>
      </c>
      <c r="N165" t="s">
        <v>937</v>
      </c>
      <c r="P165" t="s">
        <v>2704</v>
      </c>
      <c r="W165" t="str">
        <f t="shared" si="5"/>
        <v>{"titulo": "#LIVEHUGOPENA" , "canais": [{"nome":"Hugo Pena", "_id": ObjectId("5ed981e2474ed51eb3dbb32c")}], "subcategorias": [{"nome":"sertanejo", "_id":ObjectId("5ed97cfc474ed51eb3dbb271")}], "categorias":[{"_id":ObjectId("5ed979f4474ed51eb3dbb26b"), "nome":"Música", "url":"music"}], "dataHora": new Date("2020-05-05T20:00-0300"),   "largeimage": "https://yt3.ggpht.com/a/AATXAJw5O-FL31gxCnN7ilXyBZqdsmpYyc8wcIFcZA=s100-c-k-c0xffffffff-no-rj-mo", "status": "offline", "videoId": "", "url": "https://www.youtube.com/channel/UCcZ4qg6yKcNAA7-5VoGkulw"},</v>
      </c>
    </row>
    <row r="166" spans="1:23" x14ac:dyDescent="0.25">
      <c r="A166" t="s">
        <v>1252</v>
      </c>
      <c r="B166" t="s">
        <v>452</v>
      </c>
      <c r="C166" t="s">
        <v>453</v>
      </c>
      <c r="D166" t="str">
        <f>VLOOKUP(B166,canais!$A:$N,14,FALSE)</f>
        <v>5ed981e2474ed51eb3dbb32d</v>
      </c>
      <c r="E166" s="10">
        <v>43956</v>
      </c>
      <c r="F166" t="s">
        <v>33</v>
      </c>
      <c r="G166" t="str">
        <f>VLOOKUP(F166,subcategorias!$E:$F,2,FALSE)</f>
        <v>ObjectId("5ed97cfc474ed51eb3dbb27d")</v>
      </c>
      <c r="H166" t="str">
        <f>VLOOKUP(G166,subcategorias!$F:$G,2,FALSE)</f>
        <v>ObjectId("5ed979f4474ed51eb3dbb26b")</v>
      </c>
      <c r="I166" t="str">
        <f>VLOOKUP(H166,categorias!$B:$D,2,FALSE)</f>
        <v>Música</v>
      </c>
      <c r="J166" t="str">
        <f>VLOOKUP(H166,categorias!$B:$D,3,FALSE)</f>
        <v>music</v>
      </c>
      <c r="K166" s="7">
        <v>0.875</v>
      </c>
      <c r="L166" s="7" t="str">
        <f t="shared" si="4"/>
        <v>new Date("2020-05-05T21:00-0300")</v>
      </c>
      <c r="M166" t="s">
        <v>1251</v>
      </c>
      <c r="N166" t="s">
        <v>937</v>
      </c>
      <c r="P166" t="s">
        <v>2705</v>
      </c>
      <c r="W166" t="str">
        <f t="shared" si="5"/>
        <v>{"titulo": "Live Rose Nascimento" , "canais": [{"nome":"Rose Nascimento", "_id": ObjectId("5ed981e2474ed51eb3dbb32d")}], "subcategorias": [{"nome":"gospel", "_id":ObjectId("5ed97cfc474ed51eb3dbb27d")}], "categorias":[{"_id":ObjectId("5ed979f4474ed51eb3dbb26b"), "nome":"Música", "url":"music"}], "dataHora": new Date("2020-05-05T21:00-0300"),   "largeimage": "https://yt3.ggpht.com/a/AATXAJwKmiKhwu0CDhnvyCIZrDaZfqVKMR1DkEz-uw=s100-c-k-c0xffffffff-no-rj-mo", "status": "offline", "videoId": "", "url": "https://www.youtube.com/channel/UCNa-Tg8iWih5ybSnmm3ZbTw"},</v>
      </c>
    </row>
    <row r="167" spans="1:23" x14ac:dyDescent="0.25">
      <c r="A167" t="s">
        <v>1253</v>
      </c>
      <c r="B167" t="s">
        <v>454</v>
      </c>
      <c r="C167" t="s">
        <v>455</v>
      </c>
      <c r="D167" t="str">
        <f>VLOOKUP(B167,canais!$A:$N,14,FALSE)</f>
        <v>5ed981e2474ed51eb3dbb32e</v>
      </c>
      <c r="E167" s="10">
        <v>43956</v>
      </c>
      <c r="F167" t="s">
        <v>30</v>
      </c>
      <c r="G167" t="str">
        <f>VLOOKUP(F167,subcategorias!$E:$F,2,FALSE)</f>
        <v>ObjectId("5ed97cfc474ed51eb3dbb27a")</v>
      </c>
      <c r="H167" t="str">
        <f>VLOOKUP(G167,subcategorias!$F:$G,2,FALSE)</f>
        <v>ObjectId("5ed979f4474ed51eb3dbb26b")</v>
      </c>
      <c r="I167" t="str">
        <f>VLOOKUP(H167,categorias!$B:$D,2,FALSE)</f>
        <v>Música</v>
      </c>
      <c r="J167" t="str">
        <f>VLOOKUP(H167,categorias!$B:$D,3,FALSE)</f>
        <v>music</v>
      </c>
      <c r="K167" s="7">
        <v>0.83333333333333337</v>
      </c>
      <c r="L167" s="7" t="str">
        <f t="shared" si="4"/>
        <v>new Date("2020-05-05T20:00-0300")</v>
      </c>
      <c r="M167" t="s">
        <v>2706</v>
      </c>
      <c r="N167" t="s">
        <v>937</v>
      </c>
      <c r="O167" t="s">
        <v>1254</v>
      </c>
      <c r="P167" t="s">
        <v>2707</v>
      </c>
      <c r="W167" t="str">
        <f t="shared" si="5"/>
        <v>{"titulo": "Live MARCELINHO FREITAS ex. Sem compromisso | #ficaemcasa com samba e pagode" , "canais": [{"nome":"Marcelinho de Freitas", "_id": ObjectId("5ed981e2474ed51eb3dbb32e")}], "subcategorias": [{"nome":"samba", "_id":ObjectId("5ed97cfc474ed51eb3dbb27a")}], "categorias":[{"_id":ObjectId("5ed979f4474ed51eb3dbb26b"), "nome":"Música", "url":"music"}], "dataHora": new Date("2020-05-05T20:00-0300"),   "largeimage": "https://i.ytimg.com/vi/9DbCWBJfbqE/mqdefault.jpg", "status": "offline", "videoId": "9DbCWBJfbqE", "url": "https://www.youtube.com/watch?v=9DbCWBJfbqE"},</v>
      </c>
    </row>
    <row r="168" spans="1:23" x14ac:dyDescent="0.25">
      <c r="A168" t="s">
        <v>1256</v>
      </c>
      <c r="B168" t="s">
        <v>456</v>
      </c>
      <c r="C168" t="s">
        <v>447</v>
      </c>
      <c r="D168" t="str">
        <f>VLOOKUP(B168,canais!$A:$N,14,FALSE)</f>
        <v>5ed981e2474ed51eb3dbb32f</v>
      </c>
      <c r="E168" s="10">
        <v>43957</v>
      </c>
      <c r="F168" t="s">
        <v>27</v>
      </c>
      <c r="G168" t="str">
        <f>VLOOKUP(F168,subcategorias!$E:$F,2,FALSE)</f>
        <v>ObjectId("5ed97cfc474ed51eb3dbb277")</v>
      </c>
      <c r="H168" t="str">
        <f>VLOOKUP(G168,subcategorias!$F:$G,2,FALSE)</f>
        <v>ObjectId("5ed979f4474ed51eb3dbb26b")</v>
      </c>
      <c r="I168" t="str">
        <f>VLOOKUP(H168,categorias!$B:$D,2,FALSE)</f>
        <v>Música</v>
      </c>
      <c r="J168" t="str">
        <f>VLOOKUP(H168,categorias!$B:$D,3,FALSE)</f>
        <v>music</v>
      </c>
      <c r="K168" s="7">
        <v>0.89583333333333337</v>
      </c>
      <c r="L168" s="7" t="str">
        <f t="shared" si="4"/>
        <v>new Date("2020-05-06T21:30-0300")</v>
      </c>
      <c r="M168" t="s">
        <v>1255</v>
      </c>
      <c r="N168" t="s">
        <v>937</v>
      </c>
      <c r="P168" t="s">
        <v>1696</v>
      </c>
      <c r="W168" t="str">
        <f t="shared" si="5"/>
        <v>{"titulo": "Rincon Sapiência (Cultura em Casa)" , "canais": [{"nome":"Rincon Sapiência", "_id": ObjectId("5ed981e2474ed51eb3dbb32f")}], "subcategorias": [{"nome":"rap", "_id":ObjectId("5ed97cfc474ed51eb3dbb277")}], "categorias":[{"_id":ObjectId("5ed979f4474ed51eb3dbb26b"), "nome":"Música", "url":"music"}], "dataHora": new Date("2020-05-06T21:30-0300"),   "largeimage": "https://yt3.ggpht.com/a/AATXAJyK8KdeI1kETjKgfmH5agD6fUX4wHh5-S1gMw=s100-c-k-c0xffffffff-no-rj-mo", "status": "offline", "videoId": "", "url": "https://www.youtube.com/channel/UClk4_KCeFFIDp_rqsnqTuHA"},</v>
      </c>
    </row>
    <row r="169" spans="1:23" x14ac:dyDescent="0.25">
      <c r="A169" t="s">
        <v>1257</v>
      </c>
      <c r="B169" t="s">
        <v>457</v>
      </c>
      <c r="C169" t="s">
        <v>458</v>
      </c>
      <c r="D169" t="str">
        <f>VLOOKUP(B169,canais!$A:$N,14,FALSE)</f>
        <v>5ed981e2474ed51eb3dbb330</v>
      </c>
      <c r="E169" s="10">
        <v>43958</v>
      </c>
      <c r="F169" t="s">
        <v>37</v>
      </c>
      <c r="G169" t="str">
        <f>VLOOKUP(F169,subcategorias!$E:$F,2,FALSE)</f>
        <v>ObjectId("5ed97cfc474ed51eb3dbb281")</v>
      </c>
      <c r="H169" t="str">
        <f>VLOOKUP(G169,subcategorias!$F:$G,2,FALSE)</f>
        <v>ObjectId("5ed979f4474ed51eb3dbb26b")</v>
      </c>
      <c r="I169" t="str">
        <f>VLOOKUP(H169,categorias!$B:$D,2,FALSE)</f>
        <v>Música</v>
      </c>
      <c r="J169" t="str">
        <f>VLOOKUP(H169,categorias!$B:$D,3,FALSE)</f>
        <v>music</v>
      </c>
      <c r="K169" s="7">
        <v>0.77083333333333337</v>
      </c>
      <c r="L169" s="7" t="str">
        <f t="shared" si="4"/>
        <v>new Date("2020-05-07T18:30-0300")</v>
      </c>
      <c r="M169" t="s">
        <v>2708</v>
      </c>
      <c r="N169" t="s">
        <v>937</v>
      </c>
      <c r="O169" t="s">
        <v>1258</v>
      </c>
      <c r="P169" t="s">
        <v>2709</v>
      </c>
      <c r="W169" t="str">
        <f t="shared" si="5"/>
        <v>{"titulo": "Live do Ara Ketu #livedoaraketu - #FiqueEmCasa e Cante #Comigo" , "canais": [{"nome":"Araketu", "_id": ObjectId("5ed981e2474ed51eb3dbb330")}], "subcategorias": [{"nome":"axé", "_id":ObjectId("5ed97cfc474ed51eb3dbb281")}], "categorias":[{"_id":ObjectId("5ed979f4474ed51eb3dbb26b"), "nome":"Música", "url":"music"}], "dataHora": new Date("2020-05-07T18:30-0300"),   "largeimage": "https://i.ytimg.com/vi/5B4XfedFUbY/mqdefault.jpg", "status": "offline", "videoId": "5B4XfedFUbY", "url": "https://www.youtube.com/watch?v=5B4XfedFUbY"},</v>
      </c>
    </row>
    <row r="170" spans="1:23" x14ac:dyDescent="0.25">
      <c r="A170" t="s">
        <v>1259</v>
      </c>
      <c r="B170" t="s">
        <v>459</v>
      </c>
      <c r="C170" t="s">
        <v>460</v>
      </c>
      <c r="D170" t="str">
        <f>VLOOKUP(B170,canais!$A:$N,14,FALSE)</f>
        <v>5ed981e2474ed51eb3dbb331</v>
      </c>
      <c r="E170" s="10">
        <v>43958</v>
      </c>
      <c r="F170" t="s">
        <v>38</v>
      </c>
      <c r="G170" t="str">
        <f>VLOOKUP(F170,subcategorias!$E:$F,2,FALSE)</f>
        <v>ObjectId("5ed97cfc474ed51eb3dbb282")</v>
      </c>
      <c r="H170" t="str">
        <f>VLOOKUP(G170,subcategorias!$F:$G,2,FALSE)</f>
        <v>ObjectId("5ed979f4474ed51eb3dbb26b")</v>
      </c>
      <c r="I170" t="str">
        <f>VLOOKUP(H170,categorias!$B:$D,2,FALSE)</f>
        <v>Música</v>
      </c>
      <c r="J170" t="str">
        <f>VLOOKUP(H170,categorias!$B:$D,3,FALSE)</f>
        <v>music</v>
      </c>
      <c r="K170" s="7">
        <v>0.83333333333333337</v>
      </c>
      <c r="L170" s="7" t="str">
        <f t="shared" si="4"/>
        <v>new Date("2020-05-07T20:00-0300")</v>
      </c>
      <c r="M170" t="s">
        <v>2710</v>
      </c>
      <c r="N170" t="s">
        <v>937</v>
      </c>
      <c r="O170" t="s">
        <v>1260</v>
      </c>
      <c r="P170" t="s">
        <v>2711</v>
      </c>
      <c r="W170" t="str">
        <f t="shared" si="5"/>
        <v>{"titulo": "Live Lambada na Sala" , "canais": [{"nome":"Beto Barbosa", "_id": ObjectId("5ed981e2474ed51eb3dbb331")}], "subcategorias": [{"nome":"lambada", "_id":ObjectId("5ed97cfc474ed51eb3dbb282")}], "categorias":[{"_id":ObjectId("5ed979f4474ed51eb3dbb26b"), "nome":"Música", "url":"music"}], "dataHora": new Date("2020-05-07T20:00-0300"),   "largeimage": "https://i.ytimg.com/vi/QY0l90LcadE/mqdefault.jpg", "status": "offline", "videoId": "QY0l90LcadE", "url": "https://www.youtube.com/watch?v=QY0l90LcadE"},</v>
      </c>
    </row>
    <row r="171" spans="1:23" x14ac:dyDescent="0.25">
      <c r="A171" t="s">
        <v>1262</v>
      </c>
      <c r="B171" t="s">
        <v>461</v>
      </c>
      <c r="C171" t="s">
        <v>447</v>
      </c>
      <c r="D171" t="str">
        <f>VLOOKUP(B171,canais!$A:$N,14,FALSE)</f>
        <v>5ed981e2474ed51eb3dbb332</v>
      </c>
      <c r="E171" s="10">
        <v>43958</v>
      </c>
      <c r="F171" t="s">
        <v>22</v>
      </c>
      <c r="G171" t="str">
        <f>VLOOKUP(F171,subcategorias!$E:$F,2,FALSE)</f>
        <v>ObjectId("5ed97cfc474ed51eb3dbb272")</v>
      </c>
      <c r="H171" t="str">
        <f>VLOOKUP(G171,subcategorias!$F:$G,2,FALSE)</f>
        <v>ObjectId("5ed979f4474ed51eb3dbb26b")</v>
      </c>
      <c r="I171" t="str">
        <f>VLOOKUP(H171,categorias!$B:$D,2,FALSE)</f>
        <v>Música</v>
      </c>
      <c r="J171" t="str">
        <f>VLOOKUP(H171,categorias!$B:$D,3,FALSE)</f>
        <v>music</v>
      </c>
      <c r="K171" s="7">
        <v>0.89583333333333337</v>
      </c>
      <c r="L171" s="7" t="str">
        <f t="shared" si="4"/>
        <v>new Date("2020-05-07T21:30-0300")</v>
      </c>
      <c r="M171" t="s">
        <v>1261</v>
      </c>
      <c r="N171" t="s">
        <v>937</v>
      </c>
      <c r="P171" t="s">
        <v>1696</v>
      </c>
      <c r="W171" t="str">
        <f t="shared" si="5"/>
        <v>{"titulo": "André Abujamra (Cultura em Casa)" , "canais": [{"nome":"André Abujamra", "_id": ObjectId("5ed981e2474ed51eb3dbb332")}], "subcategorias": [{"nome":"rock", "_id":ObjectId("5ed97cfc474ed51eb3dbb272")}], "categorias":[{"_id":ObjectId("5ed979f4474ed51eb3dbb26b"), "nome":"Música", "url":"music"}], "dataHora": new Date("2020-05-07T21:30-0300"),   "largeimage": "https://yt3.ggpht.com/a/AATXAJz7iU37UmnPlsyH8qB2fPjyaUDv0AiRZMrO5g=s100-c-k-c0xffffffff-no-rj-mo", "status": "offline", "videoId": "", "url": "https://www.youtube.com/channel/UClk4_KCeFFIDp_rqsnqTuHA"},</v>
      </c>
    </row>
    <row r="172" spans="1:23" x14ac:dyDescent="0.25">
      <c r="A172" t="s">
        <v>1263</v>
      </c>
      <c r="B172" t="s">
        <v>462</v>
      </c>
      <c r="C172" t="s">
        <v>463</v>
      </c>
      <c r="D172" t="str">
        <f>VLOOKUP(B172,canais!$A:$N,14,FALSE)</f>
        <v>5ed981e2474ed51eb3dbb333</v>
      </c>
      <c r="E172" s="10">
        <v>43958</v>
      </c>
      <c r="F172" t="s">
        <v>26</v>
      </c>
      <c r="G172" t="str">
        <f>VLOOKUP(F172,subcategorias!$E:$F,2,FALSE)</f>
        <v>ObjectId("5ed97cfc474ed51eb3dbb276")</v>
      </c>
      <c r="H172" t="str">
        <f>VLOOKUP(G172,subcategorias!$F:$G,2,FALSE)</f>
        <v>ObjectId("5ed979f4474ed51eb3dbb26b")</v>
      </c>
      <c r="I172" t="str">
        <f>VLOOKUP(H172,categorias!$B:$D,2,FALSE)</f>
        <v>Música</v>
      </c>
      <c r="J172" t="str">
        <f>VLOOKUP(H172,categorias!$B:$D,3,FALSE)</f>
        <v>music</v>
      </c>
      <c r="K172" s="7">
        <v>0.79166666666666663</v>
      </c>
      <c r="L172" s="7" t="str">
        <f t="shared" si="4"/>
        <v>new Date("2020-05-07T19:00-0300")</v>
      </c>
      <c r="M172" t="s">
        <v>2712</v>
      </c>
      <c r="N172" t="s">
        <v>937</v>
      </c>
      <c r="O172" t="s">
        <v>1264</v>
      </c>
      <c r="P172" t="s">
        <v>2713</v>
      </c>
      <c r="W172" t="str">
        <f t="shared" si="5"/>
        <v>{"titulo": "Manu Gavassi - Vinho no meu tapete #LIVEDAMANU #FiqueEmCasa e Cante #Comigo" , "canais": [{"nome":"Manu Gavassi", "_id": ObjectId("5ed981e2474ed51eb3dbb333")}], "subcategorias": [{"nome":"pop", "_id":ObjectId("5ed97cfc474ed51eb3dbb276")}], "categorias":[{"_id":ObjectId("5ed979f4474ed51eb3dbb26b"), "nome":"Música", "url":"music"}], "dataHora": new Date("2020-05-07T19:00-0300"),   "largeimage": "https://i.ytimg.com/vi/ysWXjD4dOmk/mqdefault.jpg", "status": "offline", "videoId": "ysWXjD4dOmk", "url": "https://www.youtube.com/watch?v=ysWXjD4dOmk"},</v>
      </c>
    </row>
    <row r="173" spans="1:23" x14ac:dyDescent="0.25">
      <c r="A173" t="s">
        <v>1265</v>
      </c>
      <c r="B173" t="s">
        <v>464</v>
      </c>
      <c r="C173" t="s">
        <v>465</v>
      </c>
      <c r="D173" t="str">
        <f>VLOOKUP(B173,canais!$A:$N,14,FALSE)</f>
        <v>5ed981e2474ed51eb3dbb334</v>
      </c>
      <c r="E173" s="10">
        <v>43957</v>
      </c>
      <c r="F173" t="s">
        <v>32</v>
      </c>
      <c r="G173" t="str">
        <f>VLOOKUP(F173,subcategorias!$E:$F,2,FALSE)</f>
        <v>ObjectId("5ed97cfc474ed51eb3dbb27c")</v>
      </c>
      <c r="H173" t="str">
        <f>VLOOKUP(G173,subcategorias!$F:$G,2,FALSE)</f>
        <v>ObjectId("5ed979f4474ed51eb3dbb26b")</v>
      </c>
      <c r="I173" t="str">
        <f>VLOOKUP(H173,categorias!$B:$D,2,FALSE)</f>
        <v>Música</v>
      </c>
      <c r="J173" t="str">
        <f>VLOOKUP(H173,categorias!$B:$D,3,FALSE)</f>
        <v>music</v>
      </c>
      <c r="K173" s="7">
        <v>0.79166666666666663</v>
      </c>
      <c r="L173" s="7" t="str">
        <f t="shared" si="4"/>
        <v>new Date("2020-05-06T19:00-0300")</v>
      </c>
      <c r="M173" t="s">
        <v>2714</v>
      </c>
      <c r="N173" t="s">
        <v>937</v>
      </c>
      <c r="O173" t="s">
        <v>1266</v>
      </c>
      <c r="P173" t="s">
        <v>2715</v>
      </c>
      <c r="W173" t="str">
        <f t="shared" si="5"/>
        <v>{"titulo": "Bonde do forró - Live na casa da cantora Juliana | #FiqueEmCasa e Cante #Comigo" , "canais": [{"nome":"Juliana Bonde", "_id": ObjectId("5ed981e2474ed51eb3dbb334")}], "subcategorias": [{"nome":"forró", "_id":ObjectId("5ed97cfc474ed51eb3dbb27c")}], "categorias":[{"_id":ObjectId("5ed979f4474ed51eb3dbb26b"), "nome":"Música", "url":"music"}], "dataHora": new Date("2020-05-06T19:00-0300"),   "largeimage": "https://i.ytimg.com/vi/0Xrv05w6zwg/mqdefault.jpg", "status": "offline", "videoId": "0Xrv05w6zwg", "url": "https://www.youtube.com/watch?v=0Xrv05w6zwg"},</v>
      </c>
    </row>
    <row r="174" spans="1:23" x14ac:dyDescent="0.25">
      <c r="A174" t="s">
        <v>2716</v>
      </c>
      <c r="B174" t="s">
        <v>466</v>
      </c>
      <c r="C174" t="s">
        <v>467</v>
      </c>
      <c r="D174" t="str">
        <f>VLOOKUP(B174,canais!$A:$N,14,FALSE)</f>
        <v>5ed981e2474ed51eb3dbb335</v>
      </c>
      <c r="E174" s="10">
        <v>43958</v>
      </c>
      <c r="F174" t="s">
        <v>32</v>
      </c>
      <c r="G174" t="str">
        <f>VLOOKUP(F174,subcategorias!$E:$F,2,FALSE)</f>
        <v>ObjectId("5ed97cfc474ed51eb3dbb27c")</v>
      </c>
      <c r="H174" t="str">
        <f>VLOOKUP(G174,subcategorias!$F:$G,2,FALSE)</f>
        <v>ObjectId("5ed979f4474ed51eb3dbb26b")</v>
      </c>
      <c r="I174" t="str">
        <f>VLOOKUP(H174,categorias!$B:$D,2,FALSE)</f>
        <v>Música</v>
      </c>
      <c r="J174" t="str">
        <f>VLOOKUP(H174,categorias!$B:$D,3,FALSE)</f>
        <v>music</v>
      </c>
      <c r="K174" s="7">
        <v>0.83333333333333337</v>
      </c>
      <c r="L174" s="7" t="str">
        <f t="shared" si="4"/>
        <v>new Date("2020-05-07T20:00-0300")</v>
      </c>
      <c r="M174" t="s">
        <v>1267</v>
      </c>
      <c r="N174" t="s">
        <v>937</v>
      </c>
      <c r="P174" t="s">
        <v>2717</v>
      </c>
      <c r="W174" t="str">
        <f t="shared" si="5"/>
        <v>{"titulo": "Live do Forró do Skenta" , "canais": [{"nome":"Forró do Skenta", "_id": ObjectId("5ed981e2474ed51eb3dbb335")}], "subcategorias": [{"nome":"forró", "_id":ObjectId("5ed97cfc474ed51eb3dbb27c")}], "categorias":[{"_id":ObjectId("5ed979f4474ed51eb3dbb26b"), "nome":"Música", "url":"music"}], "dataHora": new Date("2020-05-07T20:00-0300"),   "largeimage": "https://yt3.ggpht.com/a/AATXAJxytihWr6nVSq86bE-_9zoXoyXD8jxU1ERZdQ=s100-c-k-c0xffffffff-no-rj-mo", "status": "offline", "videoId": "", "url": "https://www.youtube.com/channel/UCRjtHLa-cFdpmq_Wzcy94gw"},</v>
      </c>
    </row>
    <row r="175" spans="1:23" x14ac:dyDescent="0.25">
      <c r="A175" t="s">
        <v>1269</v>
      </c>
      <c r="B175" t="s">
        <v>468</v>
      </c>
      <c r="C175" t="s">
        <v>447</v>
      </c>
      <c r="D175" t="str">
        <f>VLOOKUP(B175,canais!$A:$N,14,FALSE)</f>
        <v>5ed981e2474ed51eb3dbb336</v>
      </c>
      <c r="E175" s="10">
        <v>43959</v>
      </c>
      <c r="F175" t="s">
        <v>34</v>
      </c>
      <c r="G175" t="str">
        <f>VLOOKUP(F175,subcategorias!$E:$F,2,FALSE)</f>
        <v>ObjectId("5ed97cfc474ed51eb3dbb27e")</v>
      </c>
      <c r="H175" t="str">
        <f>VLOOKUP(G175,subcategorias!$F:$G,2,FALSE)</f>
        <v>ObjectId("5ed979f4474ed51eb3dbb26b")</v>
      </c>
      <c r="I175" t="str">
        <f>VLOOKUP(H175,categorias!$B:$D,2,FALSE)</f>
        <v>Música</v>
      </c>
      <c r="J175" t="str">
        <f>VLOOKUP(H175,categorias!$B:$D,3,FALSE)</f>
        <v>music</v>
      </c>
      <c r="K175" s="7">
        <v>0.89583333333333337</v>
      </c>
      <c r="L175" s="7" t="str">
        <f t="shared" si="4"/>
        <v>new Date("2020-05-08T21:30-0300")</v>
      </c>
      <c r="M175" t="s">
        <v>1268</v>
      </c>
      <c r="N175" t="s">
        <v>937</v>
      </c>
      <c r="P175" t="s">
        <v>1696</v>
      </c>
      <c r="W175" t="str">
        <f t="shared" si="5"/>
        <v>{"titulo": "Vanessa Jackson (Cultura em Casa)" , "canais": [{"nome":"Vanessa Jackson", "_id": ObjectId("5ed981e2474ed51eb3dbb336")}], "subcategorias": [{"nome":"mpb", "_id":ObjectId("5ed97cfc474ed51eb3dbb27e")}], "categorias":[{"_id":ObjectId("5ed979f4474ed51eb3dbb26b"), "nome":"Música", "url":"music"}], "dataHora": new Date("2020-05-08T21:30-0300"),   "largeimage": "https://yt3.ggpht.com/a/AATXAJyyd-XB9HXv3ugxtzgOVfuNAkeK4uHnZkNIXw=s100-c-k-c0xffffffff-no-rj-mo", "status": "offline", "videoId": "", "url": "https://www.youtube.com/channel/UClk4_KCeFFIDp_rqsnqTuHA"},</v>
      </c>
    </row>
    <row r="176" spans="1:23" x14ac:dyDescent="0.25">
      <c r="A176" t="s">
        <v>1271</v>
      </c>
      <c r="B176" t="s">
        <v>469</v>
      </c>
      <c r="C176" t="s">
        <v>470</v>
      </c>
      <c r="D176" t="str">
        <f>VLOOKUP(B176,canais!$A:$N,14,FALSE)</f>
        <v>5ed981e2474ed51eb3dbb337</v>
      </c>
      <c r="E176" s="10">
        <v>43959</v>
      </c>
      <c r="F176" t="s">
        <v>21</v>
      </c>
      <c r="G176" t="str">
        <f>VLOOKUP(F176,subcategorias!$E:$F,2,FALSE)</f>
        <v>ObjectId("5ed97cfc474ed51eb3dbb271")</v>
      </c>
      <c r="H176" t="str">
        <f>VLOOKUP(G176,subcategorias!$F:$G,2,FALSE)</f>
        <v>ObjectId("5ed979f4474ed51eb3dbb26b")</v>
      </c>
      <c r="I176" t="str">
        <f>VLOOKUP(H176,categorias!$B:$D,2,FALSE)</f>
        <v>Música</v>
      </c>
      <c r="J176" t="str">
        <f>VLOOKUP(H176,categorias!$B:$D,3,FALSE)</f>
        <v>music</v>
      </c>
      <c r="K176" s="7">
        <v>0.79166666666666663</v>
      </c>
      <c r="L176" s="7" t="str">
        <f t="shared" si="4"/>
        <v>new Date("2020-05-08T19:00-0300")</v>
      </c>
      <c r="M176" t="s">
        <v>1270</v>
      </c>
      <c r="N176" t="s">
        <v>937</v>
      </c>
      <c r="P176" t="s">
        <v>2718</v>
      </c>
      <c r="W176" t="str">
        <f t="shared" si="5"/>
        <v>{"titulo": "Diego e Hernani em Casa" , "canais": [{"nome":"Diego e Hernani", "_id": ObjectId("5ed981e2474ed51eb3dbb337")}], "subcategorias": [{"nome":"sertanejo", "_id":ObjectId("5ed97cfc474ed51eb3dbb271")}], "categorias":[{"_id":ObjectId("5ed979f4474ed51eb3dbb26b"), "nome":"Música", "url":"music"}], "dataHora": new Date("2020-05-08T19:00-0300"),   "largeimage": "https://yt3.ggpht.com/a/AATXAJw1M0UKuB1SNM-maXLx9Aq0RFnbMdlqfAFuhg=s100-c-k-c0xffffffff-no-rj-mo", "status": "offline", "videoId": "", "url": "https://www.youtube.com/channel/UCzD1GghT9JFN8jiC0BY_5_Q"},</v>
      </c>
    </row>
    <row r="177" spans="1:23" x14ac:dyDescent="0.25">
      <c r="A177" t="s">
        <v>1273</v>
      </c>
      <c r="B177" t="s">
        <v>471</v>
      </c>
      <c r="C177" t="s">
        <v>472</v>
      </c>
      <c r="D177" t="str">
        <f>VLOOKUP(B177,canais!$A:$N,14,FALSE)</f>
        <v>5ed981e2474ed51eb3dbb338</v>
      </c>
      <c r="E177" s="10">
        <v>43967</v>
      </c>
      <c r="F177" t="s">
        <v>29</v>
      </c>
      <c r="G177" t="str">
        <f>VLOOKUP(F177,subcategorias!$E:$F,2,FALSE)</f>
        <v>ObjectId("5ed97cfc474ed51eb3dbb279")</v>
      </c>
      <c r="H177" t="str">
        <f>VLOOKUP(G177,subcategorias!$F:$G,2,FALSE)</f>
        <v>ObjectId("5ed979f4474ed51eb3dbb26b")</v>
      </c>
      <c r="I177" t="str">
        <f>VLOOKUP(H177,categorias!$B:$D,2,FALSE)</f>
        <v>Música</v>
      </c>
      <c r="J177" t="str">
        <f>VLOOKUP(H177,categorias!$B:$D,3,FALSE)</f>
        <v>music</v>
      </c>
      <c r="K177" s="7">
        <v>0.54166666666666663</v>
      </c>
      <c r="L177" s="7" t="str">
        <f t="shared" si="4"/>
        <v>new Date("2020-05-16T13:00-0300")</v>
      </c>
      <c r="M177" t="s">
        <v>1272</v>
      </c>
      <c r="N177" t="s">
        <v>937</v>
      </c>
      <c r="P177" t="s">
        <v>2719</v>
      </c>
      <c r="W177" t="str">
        <f t="shared" si="5"/>
        <v>{"titulo": "FDH LIVE PARTY #01"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Date("2020-05-16T13:00-0300"),   "largeimage": "https://yt3.ggpht.com/OqVa3ExVQ4FNQdMJPTCdt_uIcXuBWGVfKZIYfCqGOqVpqqv3DVhjJLA7oKCc0VWUrBDD81vuKg=w1280-fcrop64=1,00000000ffffffff-k-c0xffffffff-no-nd-rj", "status": "offline", "videoId": "", "url": "https://www.youtube.com/channel/UCLqZzaa5SXDJL0LpQFGiOjg"},</v>
      </c>
    </row>
    <row r="178" spans="1:23" x14ac:dyDescent="0.25">
      <c r="A178" t="s">
        <v>1274</v>
      </c>
      <c r="B178" t="s">
        <v>277</v>
      </c>
      <c r="C178" t="s">
        <v>278</v>
      </c>
      <c r="D178" t="str">
        <f>VLOOKUP(B178,canais!$A:$N,14,FALSE)</f>
        <v>5ed981e2474ed51eb3dbb2d4</v>
      </c>
      <c r="E178" s="10">
        <v>43959</v>
      </c>
      <c r="F178" t="s">
        <v>21</v>
      </c>
      <c r="G178" t="str">
        <f>VLOOKUP(F178,subcategorias!$E:$F,2,FALSE)</f>
        <v>ObjectId("5ed97cfc474ed51eb3dbb271")</v>
      </c>
      <c r="H178" t="str">
        <f>VLOOKUP(G178,subcategorias!$F:$G,2,FALSE)</f>
        <v>ObjectId("5ed979f4474ed51eb3dbb26b")</v>
      </c>
      <c r="I178" t="str">
        <f>VLOOKUP(H178,categorias!$B:$D,2,FALSE)</f>
        <v>Música</v>
      </c>
      <c r="J178" t="str">
        <f>VLOOKUP(H178,categorias!$B:$D,3,FALSE)</f>
        <v>music</v>
      </c>
      <c r="K178" s="7">
        <v>0.83333333333333337</v>
      </c>
      <c r="L178" s="7" t="str">
        <f t="shared" si="4"/>
        <v>new Date("2020-05-08T20:00-0300")</v>
      </c>
      <c r="M178" t="s">
        <v>2720</v>
      </c>
      <c r="N178" t="s">
        <v>937</v>
      </c>
      <c r="O178" t="s">
        <v>1275</v>
      </c>
      <c r="P178" t="s">
        <v>2721</v>
      </c>
      <c r="W178" t="str">
        <f t="shared" si="5"/>
        <v>{"titulo": "Naiara Azevedo - LIVE SIM - #FiqueEmCasa e cante #Comigo"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Date("2020-05-08T20:00-0300"),   "largeimage": "https://i.ytimg.com/vi/Ne-3exNnUhA/mqdefault.jpg", "status": "offline", "videoId": "Ne-3exNnUhA", "url": "https://www.youtube.com/watch?v=Ne-3exNnUhA"},</v>
      </c>
    </row>
    <row r="179" spans="1:23" x14ac:dyDescent="0.25">
      <c r="A179" t="s">
        <v>1276</v>
      </c>
      <c r="B179" t="s">
        <v>473</v>
      </c>
      <c r="C179" t="s">
        <v>474</v>
      </c>
      <c r="D179" t="str">
        <f>VLOOKUP(B179,canais!$A:$N,14,FALSE)</f>
        <v>5ed981e2474ed51eb3dbb339</v>
      </c>
      <c r="E179" s="10">
        <v>43959</v>
      </c>
      <c r="F179" t="s">
        <v>26</v>
      </c>
      <c r="G179" t="str">
        <f>VLOOKUP(F179,subcategorias!$E:$F,2,FALSE)</f>
        <v>ObjectId("5ed97cfc474ed51eb3dbb276")</v>
      </c>
      <c r="H179" t="str">
        <f>VLOOKUP(G179,subcategorias!$F:$G,2,FALSE)</f>
        <v>ObjectId("5ed979f4474ed51eb3dbb26b")</v>
      </c>
      <c r="I179" t="str">
        <f>VLOOKUP(H179,categorias!$B:$D,2,FALSE)</f>
        <v>Música</v>
      </c>
      <c r="J179" t="str">
        <f>VLOOKUP(H179,categorias!$B:$D,3,FALSE)</f>
        <v>music</v>
      </c>
      <c r="K179" s="7">
        <v>0.83333333333333337</v>
      </c>
      <c r="L179" s="7" t="str">
        <f t="shared" si="4"/>
        <v>new Date("2020-05-08T20:00-0300")</v>
      </c>
      <c r="M179" t="s">
        <v>2722</v>
      </c>
      <c r="N179" t="s">
        <v>937</v>
      </c>
      <c r="O179" t="s">
        <v>1277</v>
      </c>
      <c r="P179" t="s">
        <v>2723</v>
      </c>
      <c r="W179" t="str">
        <f t="shared" si="5"/>
        <v>{"titulo": "Luísa Sonza - #LiveLuisa #FiqueEmCasa" , "canais": [{"nome":"Luísa Sonza", "_id": ObjectId("5ed981e2474ed51eb3dbb339")}], "subcategorias": [{"nome":"pop", "_id":ObjectId("5ed97cfc474ed51eb3dbb276")}], "categorias":[{"_id":ObjectId("5ed979f4474ed51eb3dbb26b"), "nome":"Música", "url":"music"}], "dataHora": new Date("2020-05-08T20:00-0300"),   "largeimage": "https://i.ytimg.com/vi/XbR2bGzCvLg/mqdefault.jpg", "status": "offline", "videoId": "XbR2bGzCvLg", "url": "https://www.youtube.com/watch?v=XbR2bGzCvLg"},</v>
      </c>
    </row>
    <row r="180" spans="1:23" x14ac:dyDescent="0.25">
      <c r="A180" t="s">
        <v>1278</v>
      </c>
      <c r="B180" t="s">
        <v>475</v>
      </c>
      <c r="C180" t="s">
        <v>476</v>
      </c>
      <c r="D180" t="str">
        <f>VLOOKUP(B180,canais!$A:$N,14,FALSE)</f>
        <v>5ed981e2474ed51eb3dbb33a</v>
      </c>
      <c r="E180" s="10">
        <v>43959</v>
      </c>
      <c r="F180" t="s">
        <v>34</v>
      </c>
      <c r="G180" t="str">
        <f>VLOOKUP(F180,subcategorias!$E:$F,2,FALSE)</f>
        <v>ObjectId("5ed97cfc474ed51eb3dbb27e")</v>
      </c>
      <c r="H180" t="str">
        <f>VLOOKUP(G180,subcategorias!$F:$G,2,FALSE)</f>
        <v>ObjectId("5ed979f4474ed51eb3dbb26b")</v>
      </c>
      <c r="I180" t="str">
        <f>VLOOKUP(H180,categorias!$B:$D,2,FALSE)</f>
        <v>Música</v>
      </c>
      <c r="J180" t="str">
        <f>VLOOKUP(H180,categorias!$B:$D,3,FALSE)</f>
        <v>music</v>
      </c>
      <c r="K180" s="7">
        <v>0.83333333333333337</v>
      </c>
      <c r="L180" s="7" t="str">
        <f t="shared" si="4"/>
        <v>new Date("2020-05-08T20:00-0300")</v>
      </c>
      <c r="M180" t="s">
        <v>2724</v>
      </c>
      <c r="N180" t="s">
        <v>937</v>
      </c>
      <c r="O180" t="s">
        <v>1279</v>
      </c>
      <c r="P180" t="s">
        <v>2725</v>
      </c>
      <c r="W180" t="str">
        <f t="shared" si="5"/>
        <v>{"titulo": "Blue Note SP Live Sessions apresenta Toquinho - #FiqueEmCasa, #BlueNoteSP e Cante #Comigo" , "canais": [{"nome":"Toquinho", "_id": ObjectId("5ed981e2474ed51eb3dbb33a")}], "subcategorias": [{"nome":"mpb", "_id":ObjectId("5ed97cfc474ed51eb3dbb27e")}], "categorias":[{"_id":ObjectId("5ed979f4474ed51eb3dbb26b"), "nome":"Música", "url":"music"}], "dataHora": new Date("2020-05-08T20:00-0300"),   "largeimage": "https://i.ytimg.com/vi/KhAaNMb8KOo/mqdefault.jpg", "status": "offline", "videoId": "KhAaNMb8KOo", "url": "https://www.youtube.com/watch?v=KhAaNMb8KOo"},</v>
      </c>
    </row>
    <row r="181" spans="1:23" x14ac:dyDescent="0.25">
      <c r="A181" t="s">
        <v>1280</v>
      </c>
      <c r="B181" t="s">
        <v>477</v>
      </c>
      <c r="C181" t="s">
        <v>478</v>
      </c>
      <c r="D181" t="str">
        <f>VLOOKUP(B181,canais!$A:$N,14,FALSE)</f>
        <v>5ed981e2474ed51eb3dbb33b</v>
      </c>
      <c r="E181" s="10">
        <v>43959</v>
      </c>
      <c r="F181" t="s">
        <v>21</v>
      </c>
      <c r="G181" t="str">
        <f>VLOOKUP(F181,subcategorias!$E:$F,2,FALSE)</f>
        <v>ObjectId("5ed97cfc474ed51eb3dbb271")</v>
      </c>
      <c r="H181" t="str">
        <f>VLOOKUP(G181,subcategorias!$F:$G,2,FALSE)</f>
        <v>ObjectId("5ed979f4474ed51eb3dbb26b")</v>
      </c>
      <c r="I181" t="str">
        <f>VLOOKUP(H181,categorias!$B:$D,2,FALSE)</f>
        <v>Música</v>
      </c>
      <c r="J181" t="str">
        <f>VLOOKUP(H181,categorias!$B:$D,3,FALSE)</f>
        <v>music</v>
      </c>
      <c r="K181" s="7">
        <v>0.875</v>
      </c>
      <c r="L181" s="7" t="str">
        <f t="shared" si="4"/>
        <v>new Date("2020-05-08T21:00-0300")</v>
      </c>
      <c r="M181" t="s">
        <v>2726</v>
      </c>
      <c r="N181" t="s">
        <v>937</v>
      </c>
      <c r="O181" t="s">
        <v>1281</v>
      </c>
      <c r="P181" t="s">
        <v>2727</v>
      </c>
      <c r="W181" t="str">
        <f t="shared" si="5"/>
        <v>{"titulo": "#LiveKeviJonnyEmCasa - #FiqueEmCasa e Cante #Comigo (08/05 -21H)" , "canais": [{"nome":"Kevi Jonny", "_id": ObjectId("5ed981e2474ed51eb3dbb33b")}], "subcategorias": [{"nome":"sertanejo", "_id":ObjectId("5ed97cfc474ed51eb3dbb271")}], "categorias":[{"_id":ObjectId("5ed979f4474ed51eb3dbb26b"), "nome":"Música", "url":"music"}], "dataHora": new Date("2020-05-08T21:00-0300"),   "largeimage": "https://i.ytimg.com/vi/7M3JkCmbhpA/mqdefault.jpg", "status": "offline", "videoId": "7M3JkCmbhpA", "url": "https://www.youtube.com/watch?v=7M3JkCmbhpA"},</v>
      </c>
    </row>
    <row r="182" spans="1:23" x14ac:dyDescent="0.25">
      <c r="A182" t="s">
        <v>1282</v>
      </c>
      <c r="B182" t="s">
        <v>479</v>
      </c>
      <c r="C182" t="s">
        <v>480</v>
      </c>
      <c r="D182" t="str">
        <f>VLOOKUP(B182,canais!$A:$N,14,FALSE)</f>
        <v>5ed981e2474ed51eb3dbb33c</v>
      </c>
      <c r="E182" s="10">
        <v>43959</v>
      </c>
      <c r="F182" t="s">
        <v>34</v>
      </c>
      <c r="G182" t="str">
        <f>VLOOKUP(F182,subcategorias!$E:$F,2,FALSE)</f>
        <v>ObjectId("5ed97cfc474ed51eb3dbb27e")</v>
      </c>
      <c r="H182" t="str">
        <f>VLOOKUP(G182,subcategorias!$F:$G,2,FALSE)</f>
        <v>ObjectId("5ed979f4474ed51eb3dbb26b")</v>
      </c>
      <c r="I182" t="str">
        <f>VLOOKUP(H182,categorias!$B:$D,2,FALSE)</f>
        <v>Música</v>
      </c>
      <c r="J182" t="str">
        <f>VLOOKUP(H182,categorias!$B:$D,3,FALSE)</f>
        <v>music</v>
      </c>
      <c r="K182" s="7">
        <v>0.89583333333333337</v>
      </c>
      <c r="L182" s="7" t="str">
        <f t="shared" si="4"/>
        <v>new Date("2020-05-08T21:30-0300")</v>
      </c>
      <c r="M182" t="s">
        <v>2728</v>
      </c>
      <c r="N182" t="s">
        <v>937</v>
      </c>
      <c r="O182" t="s">
        <v>1283</v>
      </c>
      <c r="P182" t="s">
        <v>2729</v>
      </c>
      <c r="W182" t="str">
        <f t="shared" si="5"/>
        <v>{"titulo": "LIVE Fábio JR. | #FiqueEmCasa e Cante #Comigo" , "canais": [{"nome":"Fábio Jr.", "_id": ObjectId("5ed981e2474ed51eb3dbb33c")}], "subcategorias": [{"nome":"mpb", "_id":ObjectId("5ed97cfc474ed51eb3dbb27e")}], "categorias":[{"_id":ObjectId("5ed979f4474ed51eb3dbb26b"), "nome":"Música", "url":"music"}], "dataHora": new Date("2020-05-08T21:30-0300"),   "largeimage": "https://i.ytimg.com/vi/ynjV8Bqonr0/mqdefault.jpg", "status": "offline", "videoId": "ynjV8Bqonr0", "url": "https://www.youtube.com/watch?v=ynjV8Bqonr0"},</v>
      </c>
    </row>
    <row r="183" spans="1:23" x14ac:dyDescent="0.25">
      <c r="A183" t="s">
        <v>2730</v>
      </c>
      <c r="B183" t="s">
        <v>481</v>
      </c>
      <c r="C183" t="s">
        <v>482</v>
      </c>
      <c r="D183" t="str">
        <f>VLOOKUP(B183,canais!$A:$N,14,FALSE)</f>
        <v>5ed981e2474ed51eb3dbb33d</v>
      </c>
      <c r="E183" s="10">
        <v>43959</v>
      </c>
      <c r="F183" t="s">
        <v>27</v>
      </c>
      <c r="G183" t="str">
        <f>VLOOKUP(F183,subcategorias!$E:$F,2,FALSE)</f>
        <v>ObjectId("5ed97cfc474ed51eb3dbb277")</v>
      </c>
      <c r="H183" t="str">
        <f>VLOOKUP(G183,subcategorias!$F:$G,2,FALSE)</f>
        <v>ObjectId("5ed979f4474ed51eb3dbb26b")</v>
      </c>
      <c r="I183" t="str">
        <f>VLOOKUP(H183,categorias!$B:$D,2,FALSE)</f>
        <v>Música</v>
      </c>
      <c r="J183" t="str">
        <f>VLOOKUP(H183,categorias!$B:$D,3,FALSE)</f>
        <v>music</v>
      </c>
      <c r="K183" s="7">
        <v>0.83333333333333337</v>
      </c>
      <c r="L183" s="7" t="str">
        <f t="shared" si="4"/>
        <v>new Date("2020-05-08T20:00-0300")</v>
      </c>
      <c r="M183" t="s">
        <v>1284</v>
      </c>
      <c r="N183" t="s">
        <v>937</v>
      </c>
      <c r="P183" t="s">
        <v>2731</v>
      </c>
      <c r="W183" t="str">
        <f t="shared" si="5"/>
        <v>{"titulo": "Live do Além da Loucura ADL" , "canais": [{"nome":"Além da Loucura ADL", "_id": ObjectId("5ed981e2474ed51eb3dbb33d")}], "subcategorias": [{"nome":"rap", "_id":ObjectId("5ed97cfc474ed51eb3dbb277")}], "categorias":[{"_id":ObjectId("5ed979f4474ed51eb3dbb26b"), "nome":"Música", "url":"music"}], "dataHora": new Date("2020-05-08T20:00-0300"),   "largeimage": "https://yt3.ggpht.com/a/AATXAJzkKmL1wvo46quvQPD9GaIJDOiEI8CfBK8u5Q=s100-c-k-c0xffffffff-no-rj-mo", "status": "offline", "videoId": "", "url": "https://www.youtube.com/channel/UCRRxoPYSUyYMFFAoWVW0GiA"},</v>
      </c>
    </row>
    <row r="184" spans="1:23" x14ac:dyDescent="0.25">
      <c r="A184" t="s">
        <v>1286</v>
      </c>
      <c r="B184" t="s">
        <v>483</v>
      </c>
      <c r="C184" t="s">
        <v>484</v>
      </c>
      <c r="D184" t="str">
        <f>VLOOKUP(B184,canais!$A:$N,14,FALSE)</f>
        <v>5ed981e2474ed51eb3dbb33e</v>
      </c>
      <c r="E184" s="10">
        <v>43960</v>
      </c>
      <c r="F184" t="s">
        <v>30</v>
      </c>
      <c r="G184" t="str">
        <f>VLOOKUP(F184,subcategorias!$E:$F,2,FALSE)</f>
        <v>ObjectId("5ed97cfc474ed51eb3dbb27a")</v>
      </c>
      <c r="H184" t="str">
        <f>VLOOKUP(G184,subcategorias!$F:$G,2,FALSE)</f>
        <v>ObjectId("5ed979f4474ed51eb3dbb26b")</v>
      </c>
      <c r="I184" t="str">
        <f>VLOOKUP(H184,categorias!$B:$D,2,FALSE)</f>
        <v>Música</v>
      </c>
      <c r="J184" t="str">
        <f>VLOOKUP(H184,categorias!$B:$D,3,FALSE)</f>
        <v>music</v>
      </c>
      <c r="K184" s="7">
        <v>0.66666666666666663</v>
      </c>
      <c r="L184" s="7" t="str">
        <f t="shared" si="4"/>
        <v>new Date("2020-05-09T16:00-0300")</v>
      </c>
      <c r="M184" t="s">
        <v>1285</v>
      </c>
      <c r="N184" t="s">
        <v>937</v>
      </c>
      <c r="P184" t="s">
        <v>2732</v>
      </c>
      <c r="W184" t="str">
        <f t="shared" si="5"/>
        <v>{"titulo": "Resenha do Nosso Tom" , "canais": [{"nome":"Nosso Tom", "_id": ObjectId("5ed981e2474ed51eb3dbb33e")}], "subcategorias": [{"nome":"samba", "_id":ObjectId("5ed97cfc474ed51eb3dbb27a")}], "categorias":[{"_id":ObjectId("5ed979f4474ed51eb3dbb26b"), "nome":"Música", "url":"music"}], "dataHora": new Date("2020-05-09T16:00-0300"),   "largeimage": "https://yt3.ggpht.com/0cGKwmAyPgHxkeEgIEM3G-KlYwouDpB4yThpUY1Rmn7pT1vHVsp9QbeezMo_6IbwDhtnSr9vxn4=w1280-fcrop64=1,00000000ffffffff-k-c0xffffffff-no-nd-rj", "status": "offline", "videoId": "", "url": "https://www.youtube.com/channel/UCZrJ9d4oyjRSVReMN2aBHWg"},</v>
      </c>
    </row>
    <row r="185" spans="1:23" x14ac:dyDescent="0.25">
      <c r="A185" t="s">
        <v>1288</v>
      </c>
      <c r="B185" t="s">
        <v>485</v>
      </c>
      <c r="C185" t="s">
        <v>486</v>
      </c>
      <c r="D185" t="str">
        <f>VLOOKUP(B185,canais!$A:$N,14,FALSE)</f>
        <v>5ed981e2474ed51eb3dbb33f</v>
      </c>
      <c r="E185" s="10">
        <v>43960</v>
      </c>
      <c r="F185" t="s">
        <v>21</v>
      </c>
      <c r="G185" t="str">
        <f>VLOOKUP(F185,subcategorias!$E:$F,2,FALSE)</f>
        <v>ObjectId("5ed97cfc474ed51eb3dbb271")</v>
      </c>
      <c r="H185" t="str">
        <f>VLOOKUP(G185,subcategorias!$F:$G,2,FALSE)</f>
        <v>ObjectId("5ed979f4474ed51eb3dbb26b")</v>
      </c>
      <c r="I185" t="str">
        <f>VLOOKUP(H185,categorias!$B:$D,2,FALSE)</f>
        <v>Música</v>
      </c>
      <c r="J185" t="str">
        <f>VLOOKUP(H185,categorias!$B:$D,3,FALSE)</f>
        <v>music</v>
      </c>
      <c r="K185" s="7">
        <v>0.66666666666666663</v>
      </c>
      <c r="L185" s="7" t="str">
        <f t="shared" si="4"/>
        <v>new Date("2020-05-09T16:00-0300")</v>
      </c>
      <c r="M185" t="s">
        <v>1287</v>
      </c>
      <c r="N185" t="s">
        <v>937</v>
      </c>
      <c r="P185" t="s">
        <v>2733</v>
      </c>
      <c r="W185" t="str">
        <f t="shared" si="5"/>
        <v>{"titulo": "3 Batidas em Casa" , "canais": [{"nome":"Guilherme e Benuto", "_id": ObjectId("5ed981e2474ed51eb3dbb33f")}], "subcategorias": [{"nome":"sertanejo", "_id":ObjectId("5ed97cfc474ed51eb3dbb271")}], "categorias":[{"_id":ObjectId("5ed979f4474ed51eb3dbb26b"), "nome":"Música", "url":"music"}], "dataHora": new Date("2020-05-09T16:00-0300"),   "largeimage": "https://yt3.ggpht.com/v6D1anFA9iwMtUmmlLRMbKVSEbCNE6a9O1WlZZJ4qK-Uk1uo0AdZB4DbF9XJIrYJ87RZyqD2=w1280-fcrop64=1,00000000ffffffff-k-c0xffffffff-no-nd-rj", "status": "offline", "videoId": "", "url": "https://www.youtube.com/channel/UCfG0o17SqRg8qAjlpTdxZag"},</v>
      </c>
    </row>
    <row r="186" spans="1:23" x14ac:dyDescent="0.25">
      <c r="A186" t="s">
        <v>1289</v>
      </c>
      <c r="B186" t="s">
        <v>487</v>
      </c>
      <c r="C186" t="s">
        <v>488</v>
      </c>
      <c r="D186" t="str">
        <f>VLOOKUP(B186,canais!$A:$N,14,FALSE)</f>
        <v>5ed981e2474ed51eb3dbb340</v>
      </c>
      <c r="E186" s="10">
        <v>43960</v>
      </c>
      <c r="F186" t="s">
        <v>21</v>
      </c>
      <c r="G186" t="str">
        <f>VLOOKUP(F186,subcategorias!$E:$F,2,FALSE)</f>
        <v>ObjectId("5ed97cfc474ed51eb3dbb271")</v>
      </c>
      <c r="H186" t="str">
        <f>VLOOKUP(G186,subcategorias!$F:$G,2,FALSE)</f>
        <v>ObjectId("5ed979f4474ed51eb3dbb26b")</v>
      </c>
      <c r="I186" t="str">
        <f>VLOOKUP(H186,categorias!$B:$D,2,FALSE)</f>
        <v>Música</v>
      </c>
      <c r="J186" t="str">
        <f>VLOOKUP(H186,categorias!$B:$D,3,FALSE)</f>
        <v>music</v>
      </c>
      <c r="K186" s="7">
        <v>0.70833333333333337</v>
      </c>
      <c r="L186" s="7" t="str">
        <f t="shared" si="4"/>
        <v>new Date("2020-05-09T17:00-0300")</v>
      </c>
      <c r="M186" t="s">
        <v>2734</v>
      </c>
      <c r="N186" t="s">
        <v>937</v>
      </c>
      <c r="O186" t="s">
        <v>1290</v>
      </c>
      <c r="P186" t="s">
        <v>2735</v>
      </c>
      <c r="W186" t="str">
        <f t="shared" si="5"/>
        <v>{"titulo": "#LiveSouDoInterior - Fernando &amp; Sorocaba | #FiqueEmCasa e Cante #Comigo" , "canais": [{"nome":"Fernando e Sorocaba", "_id": ObjectId("5ed981e2474ed51eb3dbb340")}], "subcategorias": [{"nome":"sertanejo", "_id":ObjectId("5ed97cfc474ed51eb3dbb271")}], "categorias":[{"_id":ObjectId("5ed979f4474ed51eb3dbb26b"), "nome":"Música", "url":"music"}], "dataHora": new Date("2020-05-09T17:00-0300"),   "largeimage": "https://i.ytimg.com/vi/pT5_q_d1CVc/mqdefault.jpg", "status": "offline", "videoId": "pT5_q_d1CVc", "url": "https://www.youtube.com/watch?v=pT5_q_d1CVc"},</v>
      </c>
    </row>
    <row r="187" spans="1:23" x14ac:dyDescent="0.25">
      <c r="A187" t="s">
        <v>1292</v>
      </c>
      <c r="B187" t="s">
        <v>489</v>
      </c>
      <c r="C187" t="s">
        <v>490</v>
      </c>
      <c r="D187" t="str">
        <f>VLOOKUP(B187,canais!$A:$N,14,FALSE)</f>
        <v>5ed981e2474ed51eb3dbb341</v>
      </c>
      <c r="E187" s="10">
        <v>43960</v>
      </c>
      <c r="F187" t="s">
        <v>32</v>
      </c>
      <c r="G187" t="str">
        <f>VLOOKUP(F187,subcategorias!$E:$F,2,FALSE)</f>
        <v>ObjectId("5ed97cfc474ed51eb3dbb27c")</v>
      </c>
      <c r="H187" t="str">
        <f>VLOOKUP(G187,subcategorias!$F:$G,2,FALSE)</f>
        <v>ObjectId("5ed979f4474ed51eb3dbb26b")</v>
      </c>
      <c r="I187" t="str">
        <f>VLOOKUP(H187,categorias!$B:$D,2,FALSE)</f>
        <v>Música</v>
      </c>
      <c r="J187" t="str">
        <f>VLOOKUP(H187,categorias!$B:$D,3,FALSE)</f>
        <v>music</v>
      </c>
      <c r="K187" s="7">
        <v>0.70833333333333337</v>
      </c>
      <c r="L187" s="7" t="str">
        <f t="shared" si="4"/>
        <v>new Date("2020-05-09T17:00-0300")</v>
      </c>
      <c r="M187" t="s">
        <v>1291</v>
      </c>
      <c r="N187" t="s">
        <v>937</v>
      </c>
      <c r="P187" t="s">
        <v>2736</v>
      </c>
      <c r="W187" t="str">
        <f t="shared" si="5"/>
        <v>{"titulo": "#LIVESOLIDÁRIA - BAÚ DA TATY GIRL" , "canais": [{"nome":"Taty Girl", "_id": ObjectId("5ed981e2474ed51eb3dbb341")}], "subcategorias": [{"nome":"forró", "_id":ObjectId("5ed97cfc474ed51eb3dbb27c")}], "categorias":[{"_id":ObjectId("5ed979f4474ed51eb3dbb26b"), "nome":"Música", "url":"music"}], "dataHora": new Date("2020-05-09T17:00-0300"),   "largeimage": "https://yt3.ggpht.com/a/AATXAJwJtgRe1uwwqkvmhyatfpLQIt-fqeuKcm-t6Q=s100-c-k-c0xffffffff-no-rj-mo", "status": "offline", "videoId": "", "url": "https://www.youtube.com/channel/UCmRkuNc6evsLa3JKX2IVHvg"},</v>
      </c>
    </row>
    <row r="188" spans="1:23" x14ac:dyDescent="0.25">
      <c r="A188" t="s">
        <v>2737</v>
      </c>
      <c r="B188" t="s">
        <v>491</v>
      </c>
      <c r="C188" t="s">
        <v>492</v>
      </c>
      <c r="D188" t="str">
        <f>VLOOKUP(B188,canais!$A:$N,14,FALSE)</f>
        <v>5ed981e2474ed51eb3dbb342</v>
      </c>
      <c r="E188" s="10">
        <v>43960</v>
      </c>
      <c r="F188" t="s">
        <v>34</v>
      </c>
      <c r="G188" t="str">
        <f>VLOOKUP(F188,subcategorias!$E:$F,2,FALSE)</f>
        <v>ObjectId("5ed97cfc474ed51eb3dbb27e")</v>
      </c>
      <c r="H188" t="str">
        <f>VLOOKUP(G188,subcategorias!$F:$G,2,FALSE)</f>
        <v>ObjectId("5ed979f4474ed51eb3dbb26b")</v>
      </c>
      <c r="I188" t="str">
        <f>VLOOKUP(H188,categorias!$B:$D,2,FALSE)</f>
        <v>Música</v>
      </c>
      <c r="J188" t="str">
        <f>VLOOKUP(H188,categorias!$B:$D,3,FALSE)</f>
        <v>music</v>
      </c>
      <c r="K188" s="7">
        <v>0.79166666666666663</v>
      </c>
      <c r="L188" s="7" t="str">
        <f t="shared" si="4"/>
        <v>new Date("2020-05-09T19:00-0300")</v>
      </c>
      <c r="M188" t="s">
        <v>1293</v>
      </c>
      <c r="N188" t="s">
        <v>937</v>
      </c>
      <c r="P188" t="s">
        <v>2738</v>
      </c>
      <c r="W188" t="str">
        <f t="shared" si="5"/>
        <v>{"titulo": "Live do Daniel Boaventura" , "canais": [{"nome":"Daniel Boaventura", "_id": ObjectId("5ed981e2474ed51eb3dbb342")}], "subcategorias": [{"nome":"mpb", "_id":ObjectId("5ed97cfc474ed51eb3dbb27e")}], "categorias":[{"_id":ObjectId("5ed979f4474ed51eb3dbb26b"), "nome":"Música", "url":"music"}], "dataHora": new Date("2020-05-09T19:00-0300"),   "largeimage": "https://yt3.ggpht.com/a/AATXAJwrqYnmbPytT9RVkrTjPHiEu_Ca_wPbc0Y0Uw=s100-c-k-c0xffffffff-no-rj-mo", "status": "offline", "videoId": "", "url": "https://www.youtube.com/channel/UC9EeZcCNDTiU8_rWv0ebjWQ"},</v>
      </c>
    </row>
    <row r="189" spans="1:23" x14ac:dyDescent="0.25">
      <c r="A189" t="s">
        <v>1294</v>
      </c>
      <c r="B189" t="s">
        <v>493</v>
      </c>
      <c r="C189" t="s">
        <v>494</v>
      </c>
      <c r="D189" t="str">
        <f>VLOOKUP(B189,canais!$A:$N,14,FALSE)</f>
        <v>5ed981e2474ed51eb3dbb343</v>
      </c>
      <c r="E189" s="10">
        <v>43961</v>
      </c>
      <c r="F189" t="s">
        <v>21</v>
      </c>
      <c r="G189" t="str">
        <f>VLOOKUP(F189,subcategorias!$E:$F,2,FALSE)</f>
        <v>ObjectId("5ed97cfc474ed51eb3dbb271")</v>
      </c>
      <c r="H189" t="str">
        <f>VLOOKUP(G189,subcategorias!$F:$G,2,FALSE)</f>
        <v>ObjectId("5ed979f4474ed51eb3dbb26b")</v>
      </c>
      <c r="I189" t="str">
        <f>VLOOKUP(H189,categorias!$B:$D,2,FALSE)</f>
        <v>Música</v>
      </c>
      <c r="J189" t="str">
        <f>VLOOKUP(H189,categorias!$B:$D,3,FALSE)</f>
        <v>music</v>
      </c>
      <c r="K189" s="7">
        <v>0.59375</v>
      </c>
      <c r="L189" s="7" t="str">
        <f t="shared" si="4"/>
        <v>new Date("2020-05-10T14:15-0300")</v>
      </c>
      <c r="M189" t="s">
        <v>2739</v>
      </c>
      <c r="N189" t="s">
        <v>937</v>
      </c>
      <c r="O189" t="s">
        <v>1295</v>
      </c>
      <c r="P189" t="s">
        <v>2740</v>
      </c>
      <c r="W189" t="str">
        <f t="shared" si="5"/>
        <v>{"titulo": "Edson &amp; Hudson - Amor + Boteco [AO VIVO]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Date("2020-05-10T14:15-0300"),   "largeimage": "https://i.ytimg.com/vi/Y54uVXX1VMI/mqdefault.jpg", "status": "offline", "videoId": "Y54uVXX1VMI", "url": "https://www.youtube.com/watch?v=Y54uVXX1VMI"},</v>
      </c>
    </row>
    <row r="190" spans="1:23" x14ac:dyDescent="0.25">
      <c r="A190" t="s">
        <v>1296</v>
      </c>
      <c r="B190" t="s">
        <v>495</v>
      </c>
      <c r="C190" t="s">
        <v>496</v>
      </c>
      <c r="D190" t="str">
        <f>VLOOKUP(B190,canais!$A:$N,14,FALSE)</f>
        <v>5ed981e2474ed51eb3dbb344</v>
      </c>
      <c r="E190" s="10">
        <v>43961</v>
      </c>
      <c r="F190" t="s">
        <v>26</v>
      </c>
      <c r="G190" t="str">
        <f>VLOOKUP(F190,subcategorias!$E:$F,2,FALSE)</f>
        <v>ObjectId("5ed97cfc474ed51eb3dbb276")</v>
      </c>
      <c r="H190" t="str">
        <f>VLOOKUP(G190,subcategorias!$F:$G,2,FALSE)</f>
        <v>ObjectId("5ed979f4474ed51eb3dbb26b")</v>
      </c>
      <c r="I190" t="str">
        <f>VLOOKUP(H190,categorias!$B:$D,2,FALSE)</f>
        <v>Música</v>
      </c>
      <c r="J190" t="str">
        <f>VLOOKUP(H190,categorias!$B:$D,3,FALSE)</f>
        <v>music</v>
      </c>
      <c r="K190" s="7">
        <v>0.66666666666666663</v>
      </c>
      <c r="L190" s="7" t="str">
        <f t="shared" si="4"/>
        <v>new Date("2020-05-10T16:00-0300")</v>
      </c>
      <c r="M190" t="s">
        <v>2741</v>
      </c>
      <c r="N190" t="s">
        <v>937</v>
      </c>
      <c r="O190" t="s">
        <v>1297</v>
      </c>
      <c r="P190" t="s">
        <v>2742</v>
      </c>
      <c r="W190" t="str">
        <f t="shared" si="5"/>
        <v>{"titulo": "Live VITOR KLEY - #FiqueEmCasa e Cante #Comigo" , "canais": [{"nome":"Vitor Kley", "_id": ObjectId("5ed981e2474ed51eb3dbb344")}], "subcategorias": [{"nome":"pop", "_id":ObjectId("5ed97cfc474ed51eb3dbb276")}], "categorias":[{"_id":ObjectId("5ed979f4474ed51eb3dbb26b"), "nome":"Música", "url":"music"}], "dataHora": new Date("2020-05-10T16:00-0300"),   "largeimage": "https://i.ytimg.com/vi/1QgXynBnI1Y/mqdefault.jpg", "status": "offline", "videoId": "1QgXynBnI1Y", "url": "https://www.youtube.com/watch?v=1QgXynBnI1Y"},</v>
      </c>
    </row>
    <row r="191" spans="1:23" x14ac:dyDescent="0.25">
      <c r="A191" t="s">
        <v>1298</v>
      </c>
      <c r="B191" t="s">
        <v>497</v>
      </c>
      <c r="C191" t="s">
        <v>498</v>
      </c>
      <c r="D191" t="str">
        <f>VLOOKUP(B191,canais!$A:$N,14,FALSE)</f>
        <v>5ed981e2474ed51eb3dbb345</v>
      </c>
      <c r="E191" s="10">
        <v>43961</v>
      </c>
      <c r="F191" t="s">
        <v>21</v>
      </c>
      <c r="G191" t="str">
        <f>VLOOKUP(F191,subcategorias!$E:$F,2,FALSE)</f>
        <v>ObjectId("5ed97cfc474ed51eb3dbb271")</v>
      </c>
      <c r="H191" t="str">
        <f>VLOOKUP(G191,subcategorias!$F:$G,2,FALSE)</f>
        <v>ObjectId("5ed979f4474ed51eb3dbb26b")</v>
      </c>
      <c r="I191" t="str">
        <f>VLOOKUP(H191,categorias!$B:$D,2,FALSE)</f>
        <v>Música</v>
      </c>
      <c r="J191" t="str">
        <f>VLOOKUP(H191,categorias!$B:$D,3,FALSE)</f>
        <v>music</v>
      </c>
      <c r="K191" s="7">
        <v>0.79166666666666663</v>
      </c>
      <c r="L191" s="7" t="str">
        <f t="shared" si="4"/>
        <v>new Date("2020-05-10T19:00-0300")</v>
      </c>
      <c r="M191" t="s">
        <v>2743</v>
      </c>
      <c r="N191" t="s">
        <v>937</v>
      </c>
      <c r="O191" t="s">
        <v>1299</v>
      </c>
      <c r="P191" t="s">
        <v>2744</v>
      </c>
      <c r="W191" t="str">
        <f t="shared" si="5"/>
        <v>{"titulo": "Zezé Di Camargo &amp; Luciano [Live In House] - 10/05 #FiqueEmCasa e Cante #Comigo" , "canais": [{"nome":"Zezé Di Camargo e Luciano", "_id": ObjectId("5ed981e2474ed51eb3dbb345")}], "subcategorias": [{"nome":"sertanejo", "_id":ObjectId("5ed97cfc474ed51eb3dbb271")}], "categorias":[{"_id":ObjectId("5ed979f4474ed51eb3dbb26b"), "nome":"Música", "url":"music"}], "dataHora": new Date("2020-05-10T19:00-0300"),   "largeimage": "https://i.ytimg.com/vi/H_-Yhq4ydS4/mqdefault.jpg", "status": "offline", "videoId": "H_-Yhq4ydS4", "url": "https://www.youtube.com/watch?v=H_-Yhq4ydS4"},</v>
      </c>
    </row>
    <row r="192" spans="1:23" x14ac:dyDescent="0.25">
      <c r="A192" t="s">
        <v>1301</v>
      </c>
      <c r="B192" t="s">
        <v>499</v>
      </c>
      <c r="C192" t="s">
        <v>500</v>
      </c>
      <c r="D192" t="str">
        <f>VLOOKUP(B192,canais!$A:$N,14,FALSE)</f>
        <v>5ed981e2474ed51eb3dbb346</v>
      </c>
      <c r="E192" s="10">
        <v>43961</v>
      </c>
      <c r="F192" t="s">
        <v>29</v>
      </c>
      <c r="G192" t="str">
        <f>VLOOKUP(F192,subcategorias!$E:$F,2,FALSE)</f>
        <v>ObjectId("5ed97cfc474ed51eb3dbb279")</v>
      </c>
      <c r="H192" t="str">
        <f>VLOOKUP(G192,subcategorias!$F:$G,2,FALSE)</f>
        <v>ObjectId("5ed979f4474ed51eb3dbb26b")</v>
      </c>
      <c r="I192" t="str">
        <f>VLOOKUP(H192,categorias!$B:$D,2,FALSE)</f>
        <v>Música</v>
      </c>
      <c r="J192" t="str">
        <f>VLOOKUP(H192,categorias!$B:$D,3,FALSE)</f>
        <v>music</v>
      </c>
      <c r="K192" s="7">
        <v>0.6875</v>
      </c>
      <c r="L192" s="7" t="str">
        <f t="shared" si="4"/>
        <v>new Date("2020-05-10T16:30-0300")</v>
      </c>
      <c r="M192" t="s">
        <v>1300</v>
      </c>
      <c r="N192" t="s">
        <v>937</v>
      </c>
      <c r="P192" t="s">
        <v>2745</v>
      </c>
      <c r="W192" t="str">
        <f t="shared" si="5"/>
        <v>{"titulo": "Em prol do programa social Mães da Favela da CUFA" , "canais": [{"nome":"Anitta", "_id": ObjectId("5ed981e2474ed51eb3dbb346")}], "subcategorias": [{"nome":"funk", "_id":ObjectId("5ed97cfc474ed51eb3dbb279")}], "categorias":[{"_id":ObjectId("5ed979f4474ed51eb3dbb26b"), "nome":"Música", "url":"music"}], "dataHora": new Date("2020-05-10T16:30-0300"),   "largeimage": "https://yt3.ggpht.com/a/AATXAJzkxpUkk5AmRhPKV_uLG1AV8wpATTY5uKAk8g=s100-c-k-c0xffffffff-no-rj-mo", "status": "offline", "videoId": "", "url": "https://www.youtube.com/channel/UCqjjyPUghDSSKFBABM_CXMw"},</v>
      </c>
    </row>
    <row r="193" spans="1:23" x14ac:dyDescent="0.25">
      <c r="A193" t="s">
        <v>1302</v>
      </c>
      <c r="B193" t="s">
        <v>501</v>
      </c>
      <c r="C193" t="s">
        <v>502</v>
      </c>
      <c r="D193" t="str">
        <f>VLOOKUP(B193,canais!$A:$N,14,FALSE)</f>
        <v>5ed981e2474ed51eb3dbb347</v>
      </c>
      <c r="E193" s="10">
        <v>43962</v>
      </c>
      <c r="F193" t="s">
        <v>31</v>
      </c>
      <c r="G193" t="str">
        <f>VLOOKUP(F193,subcategorias!$E:$F,2,FALSE)</f>
        <v>ObjectId("5ed97cfc474ed51eb3dbb27b")</v>
      </c>
      <c r="H193" t="str">
        <f>VLOOKUP(G193,subcategorias!$F:$G,2,FALSE)</f>
        <v>ObjectId("5ed979f4474ed51eb3dbb26b")</v>
      </c>
      <c r="I193" t="str">
        <f>VLOOKUP(H193,categorias!$B:$D,2,FALSE)</f>
        <v>Música</v>
      </c>
      <c r="J193" t="str">
        <f>VLOOKUP(H193,categorias!$B:$D,3,FALSE)</f>
        <v>music</v>
      </c>
      <c r="K193" s="7">
        <v>0.83333333333333337</v>
      </c>
      <c r="L193" s="7" t="str">
        <f t="shared" si="4"/>
        <v>new Date("2020-05-11T20:00-0300")</v>
      </c>
      <c r="M193" t="s">
        <v>2746</v>
      </c>
      <c r="N193" t="s">
        <v>937</v>
      </c>
      <c r="O193" t="s">
        <v>1303</v>
      </c>
      <c r="P193" t="s">
        <v>2747</v>
      </c>
      <c r="W193" t="str">
        <f t="shared" si="5"/>
        <v>{"titulo": "Live Adão Negro - Dia Nacional do Reggae" , "canais": [{"nome":"Adão Negro", "_id": ObjectId("5ed981e2474ed51eb3dbb347")}], "subcategorias": [{"nome":"reggae", "_id":ObjectId("5ed97cfc474ed51eb3dbb27b")}], "categorias":[{"_id":ObjectId("5ed979f4474ed51eb3dbb26b"), "nome":"Música", "url":"music"}], "dataHora": new Date("2020-05-11T20:00-0300"),   "largeimage": "https://i.ytimg.com/vi/1-Hyevs2aos/mqdefault.jpg", "status": "offline", "videoId": "1-Hyevs2aos", "url": "https://www.youtube.com/watch?v=1-Hyevs2aos"},</v>
      </c>
    </row>
    <row r="194" spans="1:23" x14ac:dyDescent="0.25">
      <c r="A194" t="s">
        <v>2749</v>
      </c>
      <c r="B194" t="s">
        <v>503</v>
      </c>
      <c r="C194" t="s">
        <v>504</v>
      </c>
      <c r="D194" t="str">
        <f>VLOOKUP(B194,canais!$A:$N,14,FALSE)</f>
        <v>5ed981e2474ed51eb3dbb348</v>
      </c>
      <c r="E194" s="10">
        <v>43957</v>
      </c>
      <c r="F194" t="s">
        <v>34</v>
      </c>
      <c r="G194" t="str">
        <f>VLOOKUP(F194,subcategorias!$E:$F,2,FALSE)</f>
        <v>ObjectId("5ed97cfc474ed51eb3dbb27e")</v>
      </c>
      <c r="H194" t="str">
        <f>VLOOKUP(G194,subcategorias!$F:$G,2,FALSE)</f>
        <v>ObjectId("5ed979f4474ed51eb3dbb26b")</v>
      </c>
      <c r="I194" t="str">
        <f>VLOOKUP(H194,categorias!$B:$D,2,FALSE)</f>
        <v>Música</v>
      </c>
      <c r="J194" t="str">
        <f>VLOOKUP(H194,categorias!$B:$D,3,FALSE)</f>
        <v>music</v>
      </c>
      <c r="K194" s="7">
        <v>0.79166666666666663</v>
      </c>
      <c r="L194" s="7" t="str">
        <f t="shared" si="4"/>
        <v>new Date("2020-05-06T19:00-0300")</v>
      </c>
      <c r="M194" t="s">
        <v>2748</v>
      </c>
      <c r="N194" t="s">
        <v>937</v>
      </c>
      <c r="O194" t="s">
        <v>1304</v>
      </c>
      <c r="P194" t="s">
        <v>2750</v>
      </c>
      <c r="W194" t="str">
        <f t="shared" si="5"/>
        <v>{"titulo": "Live da Joanna" , "canais": [{"nome":"Joanna", "_id": ObjectId("5ed981e2474ed51eb3dbb348")}], "subcategorias": [{"nome":"mpb", "_id":ObjectId("5ed97cfc474ed51eb3dbb27e")}], "categorias":[{"_id":ObjectId("5ed979f4474ed51eb3dbb26b"), "nome":"Música", "url":"music"}], "dataHora": new Date("2020-05-06T19:00-0300"),   "largeimage": "https://i.ytimg.com/vi/6Gh6byu4OME/mqdefault.jpg", "status": "offline", "videoId": "6Gh6byu4OME", "url": "https://www.youtube.com/watch?v=6Gh6byu4OME"},</v>
      </c>
    </row>
    <row r="195" spans="1:23" x14ac:dyDescent="0.25">
      <c r="A195" t="s">
        <v>1306</v>
      </c>
      <c r="B195" t="s">
        <v>505</v>
      </c>
      <c r="C195" t="s">
        <v>506</v>
      </c>
      <c r="D195" t="str">
        <f>VLOOKUP(B195,canais!$A:$N,14,FALSE)</f>
        <v>5ed981e2474ed51eb3dbb349</v>
      </c>
      <c r="E195" s="10">
        <v>43957</v>
      </c>
      <c r="F195" t="s">
        <v>36</v>
      </c>
      <c r="G195" t="str">
        <f>VLOOKUP(F195,subcategorias!$E:$F,2,FALSE)</f>
        <v>ObjectId("5ed97cfc474ed51eb3dbb280")</v>
      </c>
      <c r="H195" t="str">
        <f>VLOOKUP(G195,subcategorias!$F:$G,2,FALSE)</f>
        <v>ObjectId("5ed979f4474ed51eb3dbb26b")</v>
      </c>
      <c r="I195" t="str">
        <f>VLOOKUP(H195,categorias!$B:$D,2,FALSE)</f>
        <v>Música</v>
      </c>
      <c r="J195" t="str">
        <f>VLOOKUP(H195,categorias!$B:$D,3,FALSE)</f>
        <v>music</v>
      </c>
      <c r="K195" s="7">
        <v>0.66666666666666663</v>
      </c>
      <c r="L195" s="7" t="str">
        <f t="shared" ref="L195:L258" si="6">CONCATENATE("new Date(""",TEXT(E195,"aaaa-mm-dd"),"T",TEXT(K195,"hh:MM"),"-0300"")")</f>
        <v>new Date("2020-05-06T16:00-0300")</v>
      </c>
      <c r="M195" t="s">
        <v>1305</v>
      </c>
      <c r="N195" t="s">
        <v>937</v>
      </c>
      <c r="P195" t="s">
        <v>2751</v>
      </c>
      <c r="W195" t="str">
        <f t="shared" ref="W195:W258" si="7">$A$1&amp;A195&amp;$B$1&amp;B195&amp;$D$1&amp;D195&amp;$F$1&amp;F195&amp;$G$1&amp;G195&amp;$H$1&amp;H195&amp;$I$1&amp;I195&amp;$J$1&amp;J195&amp;$L$1&amp;L195&amp;$M$1&amp;M195&amp;$N$1&amp;N195&amp;$O$1&amp;O195&amp;$P$1&amp;P195&amp;$Q$1</f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Date("2020-05-06T16:00-0300"),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196" spans="1:23" x14ac:dyDescent="0.25">
      <c r="A196" t="s">
        <v>1307</v>
      </c>
      <c r="B196" t="s">
        <v>507</v>
      </c>
      <c r="C196" t="s">
        <v>508</v>
      </c>
      <c r="D196" t="str">
        <f>VLOOKUP(B196,canais!$A:$N,14,FALSE)</f>
        <v>5ed981e2474ed51eb3dbb34a</v>
      </c>
      <c r="E196" s="10">
        <v>43957</v>
      </c>
      <c r="F196" t="s">
        <v>22</v>
      </c>
      <c r="G196" t="str">
        <f>VLOOKUP(F196,subcategorias!$E:$F,2,FALSE)</f>
        <v>ObjectId("5ed97cfc474ed51eb3dbb272")</v>
      </c>
      <c r="H196" t="str">
        <f>VLOOKUP(G196,subcategorias!$F:$G,2,FALSE)</f>
        <v>ObjectId("5ed979f4474ed51eb3dbb26b")</v>
      </c>
      <c r="I196" t="str">
        <f>VLOOKUP(H196,categorias!$B:$D,2,FALSE)</f>
        <v>Música</v>
      </c>
      <c r="J196" t="str">
        <f>VLOOKUP(H196,categorias!$B:$D,3,FALSE)</f>
        <v>music</v>
      </c>
      <c r="K196" s="7">
        <v>0.875</v>
      </c>
      <c r="L196" s="7" t="str">
        <f t="shared" si="6"/>
        <v>new Date("2020-05-06T21:00-0300")</v>
      </c>
      <c r="M196" t="s">
        <v>2752</v>
      </c>
      <c r="N196" t="s">
        <v>937</v>
      </c>
      <c r="O196" t="s">
        <v>1308</v>
      </c>
      <c r="P196" t="s">
        <v>2753</v>
      </c>
      <c r="W196" t="str">
        <f t="shared" si="7"/>
        <v>{"titulo": "Drive In Concert Series: Dave Matthews Band 6/29/19 Live From Deer Creek" , "canais": [{"nome":"Dave Matthews Band", "_id": ObjectId("5ed981e2474ed51eb3dbb34a")}], "subcategorias": [{"nome":"rock", "_id":ObjectId("5ed97cfc474ed51eb3dbb272")}], "categorias":[{"_id":ObjectId("5ed979f4474ed51eb3dbb26b"), "nome":"Música", "url":"music"}], "dataHora": new Date("2020-05-06T21:00-0300"),   "largeimage": "https://i.ytimg.com/vi/vBqNBKtjo84/mqdefault.jpg", "status": "offline", "videoId": "vBqNBKtjo84", "url": "https://www.youtube.com/watch?v=vBqNBKtjo84"},</v>
      </c>
    </row>
    <row r="197" spans="1:23" x14ac:dyDescent="0.25">
      <c r="A197" t="s">
        <v>2754</v>
      </c>
      <c r="B197" t="s">
        <v>509</v>
      </c>
      <c r="C197" t="s">
        <v>510</v>
      </c>
      <c r="D197" t="str">
        <f>VLOOKUP(B197,canais!$A:$N,14,FALSE)</f>
        <v>5ed981e2474ed51eb3dbb34b</v>
      </c>
      <c r="E197" s="10">
        <v>43957</v>
      </c>
      <c r="F197" t="s">
        <v>26</v>
      </c>
      <c r="G197" t="str">
        <f>VLOOKUP(F197,subcategorias!$E:$F,2,FALSE)</f>
        <v>ObjectId("5ed97cfc474ed51eb3dbb276")</v>
      </c>
      <c r="H197" t="str">
        <f>VLOOKUP(G197,subcategorias!$F:$G,2,FALSE)</f>
        <v>ObjectId("5ed979f4474ed51eb3dbb26b")</v>
      </c>
      <c r="I197" t="str">
        <f>VLOOKUP(H197,categorias!$B:$D,2,FALSE)</f>
        <v>Música</v>
      </c>
      <c r="J197" t="str">
        <f>VLOOKUP(H197,categorias!$B:$D,3,FALSE)</f>
        <v>music</v>
      </c>
      <c r="K197" s="7">
        <v>0.70833333333333337</v>
      </c>
      <c r="L197" s="7" t="str">
        <f t="shared" si="6"/>
        <v>new Date("2020-05-06T17:00-0300")</v>
      </c>
      <c r="M197" t="s">
        <v>1309</v>
      </c>
      <c r="N197" t="s">
        <v>937</v>
      </c>
      <c r="P197" t="s">
        <v>2755</v>
      </c>
      <c r="W197" t="str">
        <f t="shared" si="7"/>
        <v>{"titulo": "Live do Gaab" , "canais": [{"nome":"Gaab", "_id": ObjectId("5ed981e2474ed51eb3dbb34b")}], "subcategorias": [{"nome":"pop", "_id":ObjectId("5ed97cfc474ed51eb3dbb276")}], "categorias":[{"_id":ObjectId("5ed979f4474ed51eb3dbb26b"), "nome":"Música", "url":"music"}], "dataHora": new Date("2020-05-06T17:00-0300"),   "largeimage": "https://yt3.ggpht.com/a/AATXAJxp4Cuaw0OADIYFuLrEdRcHzwjYdxz2QRYqNQ=s100-c-k-c0xffffffff-no-rj-mo", "status": "offline", "videoId": "", "url": "https://www.youtube.com/channel/UCmST1cfhXXy1KP4KGVJX_5A"},</v>
      </c>
    </row>
    <row r="198" spans="1:23" x14ac:dyDescent="0.25">
      <c r="A198" t="s">
        <v>1311</v>
      </c>
      <c r="B198" t="s">
        <v>511</v>
      </c>
      <c r="C198" t="s">
        <v>392</v>
      </c>
      <c r="D198" t="str">
        <f>VLOOKUP(B198,canais!$A:$N,14,FALSE)</f>
        <v>5ed981e2474ed51eb3dbb34c</v>
      </c>
      <c r="E198" s="10">
        <v>43957</v>
      </c>
      <c r="F198" t="s">
        <v>34</v>
      </c>
      <c r="G198" t="str">
        <f>VLOOKUP(F198,subcategorias!$E:$F,2,FALSE)</f>
        <v>ObjectId("5ed97cfc474ed51eb3dbb27e")</v>
      </c>
      <c r="H198" t="str">
        <f>VLOOKUP(G198,subcategorias!$F:$G,2,FALSE)</f>
        <v>ObjectId("5ed979f4474ed51eb3dbb26b")</v>
      </c>
      <c r="I198" t="str">
        <f>VLOOKUP(H198,categorias!$B:$D,2,FALSE)</f>
        <v>Música</v>
      </c>
      <c r="J198" t="str">
        <f>VLOOKUP(H198,categorias!$B:$D,3,FALSE)</f>
        <v>music</v>
      </c>
      <c r="K198" s="7">
        <v>0.79166666666666663</v>
      </c>
      <c r="L198" s="7" t="str">
        <f t="shared" si="6"/>
        <v>new Date("2020-05-06T19:00-0300")</v>
      </c>
      <c r="M198" t="s">
        <v>1310</v>
      </c>
      <c r="N198" t="s">
        <v>937</v>
      </c>
      <c r="P198" t="s">
        <v>1581</v>
      </c>
      <c r="W198" t="str">
        <f t="shared" si="7"/>
        <v>{"titulo": "Ayrton Montarroyos no #SescAoVivo" , "canais": [{"nome":"Ayrton Montarroyos", "_id": ObjectId("5ed981e2474ed51eb3dbb34c")}], "subcategorias": [{"nome":"mpb", "_id":ObjectId("5ed97cfc474ed51eb3dbb27e")}], "categorias":[{"_id":ObjectId("5ed979f4474ed51eb3dbb26b"), "nome":"Música", "url":"music"}], "dataHora": new Date("2020-05-06T19:00-0300"),   "largeimage": "https://yt3.ggpht.com/a/AATXAJw5MBtFEkHmcrwcIErM4DBwvLpINGst6rt9iQ=s100-c-k-c0xffffffff-no-rj-mo", "status": "offline", "videoId": "", "url": "https://www.youtube.com/channel/UCESs365L1Ccnq4q3J5yZ7nQ"},</v>
      </c>
    </row>
    <row r="199" spans="1:23" x14ac:dyDescent="0.25">
      <c r="A199" t="s">
        <v>1313</v>
      </c>
      <c r="B199" t="s">
        <v>512</v>
      </c>
      <c r="C199" t="s">
        <v>386</v>
      </c>
      <c r="D199" t="str">
        <f>VLOOKUP(B199,canais!$A:$N,14,FALSE)</f>
        <v>5ed981e2474ed51eb3dbb34d</v>
      </c>
      <c r="E199" s="10">
        <v>43957</v>
      </c>
      <c r="F199" t="s">
        <v>34</v>
      </c>
      <c r="G199" t="str">
        <f>VLOOKUP(F199,subcategorias!$E:$F,2,FALSE)</f>
        <v>ObjectId("5ed97cfc474ed51eb3dbb27e")</v>
      </c>
      <c r="H199" t="str">
        <f>VLOOKUP(G199,subcategorias!$F:$G,2,FALSE)</f>
        <v>ObjectId("5ed979f4474ed51eb3dbb26b")</v>
      </c>
      <c r="I199" t="str">
        <f>VLOOKUP(H199,categorias!$B:$D,2,FALSE)</f>
        <v>Música</v>
      </c>
      <c r="J199" t="str">
        <f>VLOOKUP(H199,categorias!$B:$D,3,FALSE)</f>
        <v>music</v>
      </c>
      <c r="K199" s="7">
        <v>0.66666666666666663</v>
      </c>
      <c r="L199" s="7" t="str">
        <f t="shared" si="6"/>
        <v>new Date("2020-05-06T16:00-0300")</v>
      </c>
      <c r="M199" t="s">
        <v>1312</v>
      </c>
      <c r="N199" t="s">
        <v>937</v>
      </c>
      <c r="O199" t="s">
        <v>1314</v>
      </c>
      <c r="P199" t="s">
        <v>2756</v>
      </c>
      <c r="W199" t="str">
        <f t="shared" si="7"/>
        <v>{"titulo": "#NOVABRASILemCasa - Sandra de Sá" , "canais": [{"nome":"Sandra de Sá", "_id": ObjectId("5ed981e2474ed51eb3dbb34d")}], "subcategorias": [{"nome":"mpb", "_id":ObjectId("5ed97cfc474ed51eb3dbb27e")}], "categorias":[{"_id":ObjectId("5ed979f4474ed51eb3dbb26b"), "nome":"Música", "url":"music"}], "dataHora": new Date("2020-05-06T16:00-0300"),   "largeimage": "https://yt3.ggpht.com/nn2w9y-gCI2Q52qrmCUwnzwIdA6ChaTylzyCdbeagFYkpacH9zIPJEsDiHpCF3SYr6v2mfrzeQ=s100-c-k-c0xffffffff-no-rj-mo", "status": "offline", "videoId": "z94O-6aIo9Q", "url": "https://www.youtube.com/watch?v=z94O-6aIo9Q"},</v>
      </c>
    </row>
    <row r="200" spans="1:23" x14ac:dyDescent="0.25">
      <c r="A200" t="s">
        <v>2757</v>
      </c>
      <c r="B200" t="s">
        <v>513</v>
      </c>
      <c r="C200" t="s">
        <v>514</v>
      </c>
      <c r="D200" t="str">
        <f>VLOOKUP(B200,canais!$A:$N,14,FALSE)</f>
        <v>5ed981e2474ed51eb3dbb34e</v>
      </c>
      <c r="E200" s="10">
        <v>43957</v>
      </c>
      <c r="F200" t="s">
        <v>26</v>
      </c>
      <c r="G200" t="str">
        <f>VLOOKUP(F200,subcategorias!$E:$F,2,FALSE)</f>
        <v>ObjectId("5ed97cfc474ed51eb3dbb276")</v>
      </c>
      <c r="H200" t="str">
        <f>VLOOKUP(G200,subcategorias!$F:$G,2,FALSE)</f>
        <v>ObjectId("5ed979f4474ed51eb3dbb26b")</v>
      </c>
      <c r="I200" t="str">
        <f>VLOOKUP(H200,categorias!$B:$D,2,FALSE)</f>
        <v>Música</v>
      </c>
      <c r="J200" t="str">
        <f>VLOOKUP(H200,categorias!$B:$D,3,FALSE)</f>
        <v>music</v>
      </c>
      <c r="K200" s="7">
        <v>0.79166666666666663</v>
      </c>
      <c r="L200" s="7" t="str">
        <f t="shared" si="6"/>
        <v>new Date("2020-05-06T19:00-0300")</v>
      </c>
      <c r="M200" t="s">
        <v>1315</v>
      </c>
      <c r="N200" t="s">
        <v>937</v>
      </c>
      <c r="P200" t="s">
        <v>2758</v>
      </c>
      <c r="W200" t="str">
        <f t="shared" si="7"/>
        <v>{"titulo": "Live da Nadila" , "canais": [{"nome":"Nadila", "_id": ObjectId("5ed981e2474ed51eb3dbb34e")}], "subcategorias": [{"nome":"pop", "_id":ObjectId("5ed97cfc474ed51eb3dbb276")}], "categorias":[{"_id":ObjectId("5ed979f4474ed51eb3dbb26b"), "nome":"Música", "url":"music"}], "dataHora": new Date("2020-05-06T19:00-0300"),   "largeimage": "https://yt3.ggpht.com/a/AATXAJwKT0U27ifKzR2eLB4LRUFfSLqiBQhsoPCpew=s100-c-k-c0xffffffff-no-rj-mo", "status": "offline", "videoId": "", "url": "https://www.youtube.com/channel/UCrM-ZLjQ7Xocm0ayolZHWYQ"},</v>
      </c>
    </row>
    <row r="201" spans="1:23" x14ac:dyDescent="0.25">
      <c r="A201" t="s">
        <v>1316</v>
      </c>
      <c r="B201" t="s">
        <v>515</v>
      </c>
      <c r="C201" t="s">
        <v>516</v>
      </c>
      <c r="D201" t="str">
        <f>VLOOKUP(B201,canais!$A:$N,14,FALSE)</f>
        <v>5ed981e2474ed51eb3dbb34f</v>
      </c>
      <c r="E201" s="10">
        <v>43957</v>
      </c>
      <c r="F201" t="s">
        <v>27</v>
      </c>
      <c r="G201" t="str">
        <f>VLOOKUP(F201,subcategorias!$E:$F,2,FALSE)</f>
        <v>ObjectId("5ed97cfc474ed51eb3dbb277")</v>
      </c>
      <c r="H201" t="str">
        <f>VLOOKUP(G201,subcategorias!$F:$G,2,FALSE)</f>
        <v>ObjectId("5ed979f4474ed51eb3dbb26b")</v>
      </c>
      <c r="I201" t="str">
        <f>VLOOKUP(H201,categorias!$B:$D,2,FALSE)</f>
        <v>Música</v>
      </c>
      <c r="J201" t="str">
        <f>VLOOKUP(H201,categorias!$B:$D,3,FALSE)</f>
        <v>music</v>
      </c>
      <c r="K201" s="7">
        <v>0.79166666666666663</v>
      </c>
      <c r="L201" s="7" t="str">
        <f t="shared" si="6"/>
        <v>new Date("2020-05-06T19:00-0300")</v>
      </c>
      <c r="M201" t="s">
        <v>2759</v>
      </c>
      <c r="N201" t="s">
        <v>937</v>
      </c>
      <c r="O201" t="s">
        <v>1317</v>
      </c>
      <c r="P201" t="s">
        <v>2760</v>
      </c>
      <c r="W201" t="str">
        <f t="shared" si="7"/>
        <v>{"titulo": "RAP na Cena com Lito Atalaia - #FiqueEmCasa e Curta um RAP #Comigo" , "canais": [{"nome":"Lito Atalaia", "_id": ObjectId("5ed981e2474ed51eb3dbb34f")}], "subcategorias": [{"nome":"rap", "_id":ObjectId("5ed97cfc474ed51eb3dbb277")}], "categorias":[{"_id":ObjectId("5ed979f4474ed51eb3dbb26b"), "nome":"Música", "url":"music"}], "dataHora": new Date("2020-05-06T19:00-0300"),   "largeimage": "https://i.ytimg.com/vi/s8e0DRSX68w/mqdefault.jpg", "status": "offline", "videoId": "s8e0DRSX68w", "url": "https://www.youtube.com/watch?v=s8e0DRSX68w"},</v>
      </c>
    </row>
    <row r="202" spans="1:23" x14ac:dyDescent="0.25">
      <c r="A202" t="s">
        <v>1318</v>
      </c>
      <c r="B202" t="s">
        <v>517</v>
      </c>
      <c r="C202" t="s">
        <v>518</v>
      </c>
      <c r="D202" t="str">
        <f>VLOOKUP(B202,canais!$A:$N,14,FALSE)</f>
        <v>5ed981e2474ed51eb3dbb350</v>
      </c>
      <c r="E202" s="10">
        <v>43957</v>
      </c>
      <c r="F202" t="s">
        <v>41</v>
      </c>
      <c r="G202" t="str">
        <f>VLOOKUP(F202,subcategorias!$E:$F,2,FALSE)</f>
        <v>ObjectId("5ed97cfc474ed51eb3dbb285")</v>
      </c>
      <c r="H202" t="str">
        <f>VLOOKUP(G202,subcategorias!$F:$G,2,FALSE)</f>
        <v>ObjectId("5ed979f4474ed51eb3dbb270")</v>
      </c>
      <c r="I202" t="str">
        <f>VLOOKUP(H202,categorias!$B:$D,2,FALSE)</f>
        <v>Variedades</v>
      </c>
      <c r="J202" t="str">
        <f>VLOOKUP(H202,categorias!$B:$D,3,FALSE)</f>
        <v>variados</v>
      </c>
      <c r="K202" s="7">
        <v>0.83333333333333337</v>
      </c>
      <c r="L202" s="7" t="str">
        <f t="shared" si="6"/>
        <v>new Date("2020-05-06T20:00-0300")</v>
      </c>
      <c r="M202" t="s">
        <v>2761</v>
      </c>
      <c r="N202" t="s">
        <v>937</v>
      </c>
      <c r="O202" t="s">
        <v>1319</v>
      </c>
      <c r="P202" t="s">
        <v>2762</v>
      </c>
      <c r="W202" t="str">
        <f t="shared" si="7"/>
        <v>{"titulo": "FABIO LIMA AO VIVO NO CIFRA CLUB NIGHT com Junior Carelli, Fernando Quesada e Caico Antunes" , "canais": [{"nome":"Fabio Lima", "_id": ObjectId("5ed981e2474ed51eb3dbb350")}], "subcategorias": [{"nome":"outros", "_id":ObjectId("5ed97cfc474ed51eb3dbb285")}], "categorias":[{"_id":ObjectId("5ed979f4474ed51eb3dbb270"), "nome":"Variedades", "url":"variados"}], "dataHora": new Date("2020-05-06T20:00-0300"),   "largeimage": "https://i.ytimg.com/vi/k93DR6E0rS0/mqdefault.jpg", "status": "offline", "videoId": "k93DR6E0rS0", "url": "https://www.youtube.com/watch?v=k93DR6E0rS0"},</v>
      </c>
    </row>
    <row r="203" spans="1:23" x14ac:dyDescent="0.25">
      <c r="A203" t="s">
        <v>2763</v>
      </c>
      <c r="B203" t="s">
        <v>519</v>
      </c>
      <c r="C203" t="s">
        <v>520</v>
      </c>
      <c r="D203" t="str">
        <f>VLOOKUP(B203,canais!$A:$N,14,FALSE)</f>
        <v>5ed981e2474ed51eb3dbb351</v>
      </c>
      <c r="E203" s="10">
        <v>43957</v>
      </c>
      <c r="F203" t="s">
        <v>21</v>
      </c>
      <c r="G203" t="str">
        <f>VLOOKUP(F203,subcategorias!$E:$F,2,FALSE)</f>
        <v>ObjectId("5ed97cfc474ed51eb3dbb271")</v>
      </c>
      <c r="H203" t="str">
        <f>VLOOKUP(G203,subcategorias!$F:$G,2,FALSE)</f>
        <v>ObjectId("5ed979f4474ed51eb3dbb26b")</v>
      </c>
      <c r="I203" t="str">
        <f>VLOOKUP(H203,categorias!$B:$D,2,FALSE)</f>
        <v>Música</v>
      </c>
      <c r="J203" t="str">
        <f>VLOOKUP(H203,categorias!$B:$D,3,FALSE)</f>
        <v>music</v>
      </c>
      <c r="K203" s="7">
        <v>0.83333333333333337</v>
      </c>
      <c r="L203" s="7" t="str">
        <f t="shared" si="6"/>
        <v>new Date("2020-05-06T20:00-0300")</v>
      </c>
      <c r="M203" t="s">
        <v>1320</v>
      </c>
      <c r="N203" t="s">
        <v>937</v>
      </c>
      <c r="P203" t="s">
        <v>2764</v>
      </c>
      <c r="W203" t="str">
        <f t="shared" si="7"/>
        <v>{"titulo": "Live do Tchê Garotos" , "canais": [{"nome":"Tchê Garotos", "_id": ObjectId("5ed981e2474ed51eb3dbb351")}], "subcategorias": [{"nome":"sertanejo", "_id":ObjectId("5ed97cfc474ed51eb3dbb271")}], "categorias":[{"_id":ObjectId("5ed979f4474ed51eb3dbb26b"), "nome":"Música", "url":"music"}], "dataHora": new Date("2020-05-06T20:00-0300"),   "largeimage": "https://yt3.ggpht.com/a/AATXAJyBnfShQRbJFTaOLPQow5okXCNeU47f393YAw=s100-c-k-c0xffffffff-no-rj-mo", "status": "offline", "videoId": "", "url": "https://www.youtube.com/channel/UCUcFmoalxP39r6mdaoUQm_Q"},</v>
      </c>
    </row>
    <row r="204" spans="1:23" x14ac:dyDescent="0.25">
      <c r="A204" t="s">
        <v>1321</v>
      </c>
      <c r="B204" t="s">
        <v>521</v>
      </c>
      <c r="C204" t="s">
        <v>522</v>
      </c>
      <c r="D204" t="str">
        <f>VLOOKUP(B204,canais!$A:$N,14,FALSE)</f>
        <v>5ed981e2474ed51eb3dbb352</v>
      </c>
      <c r="E204" s="10">
        <v>43957</v>
      </c>
      <c r="F204" t="s">
        <v>33</v>
      </c>
      <c r="G204" t="str">
        <f>VLOOKUP(F204,subcategorias!$E:$F,2,FALSE)</f>
        <v>ObjectId("5ed97cfc474ed51eb3dbb27d")</v>
      </c>
      <c r="H204" t="str">
        <f>VLOOKUP(G204,subcategorias!$F:$G,2,FALSE)</f>
        <v>ObjectId("5ed979f4474ed51eb3dbb26b")</v>
      </c>
      <c r="I204" t="str">
        <f>VLOOKUP(H204,categorias!$B:$D,2,FALSE)</f>
        <v>Música</v>
      </c>
      <c r="J204" t="str">
        <f>VLOOKUP(H204,categorias!$B:$D,3,FALSE)</f>
        <v>music</v>
      </c>
      <c r="K204" s="7">
        <v>0.83333333333333337</v>
      </c>
      <c r="L204" s="7" t="str">
        <f t="shared" si="6"/>
        <v>new Date("2020-05-06T20:00-0300")</v>
      </c>
      <c r="M204" t="s">
        <v>2765</v>
      </c>
      <c r="N204" t="s">
        <v>937</v>
      </c>
      <c r="O204" t="s">
        <v>1322</v>
      </c>
      <c r="P204" t="s">
        <v>2766</v>
      </c>
      <c r="W204" t="str">
        <f t="shared" si="7"/>
        <v>{"titulo": "ANDERSON FREIRE - Live #FiqueEmCasa Adore #Comigo #MaisPerto #MKnetwork" , "canais": [{"nome":"Anderson Freire", "_id": ObjectId("5ed981e2474ed51eb3dbb352")}], "subcategorias": [{"nome":"gospel", "_id":ObjectId("5ed97cfc474ed51eb3dbb27d")}], "categorias":[{"_id":ObjectId("5ed979f4474ed51eb3dbb26b"), "nome":"Música", "url":"music"}], "dataHora": new Date("2020-05-06T20:00-0300"),   "largeimage": "https://i.ytimg.com/vi/oJNbBJ5w9NY/mqdefault.jpg", "status": "offline", "videoId": "oJNbBJ5w9NY", "url": "https://www.youtube.com/watch?v=oJNbBJ5w9NY"},</v>
      </c>
    </row>
    <row r="205" spans="1:23" x14ac:dyDescent="0.25">
      <c r="A205" t="s">
        <v>1323</v>
      </c>
      <c r="B205" t="s">
        <v>523</v>
      </c>
      <c r="C205" t="s">
        <v>524</v>
      </c>
      <c r="D205" t="str">
        <f>VLOOKUP(B205,canais!$A:$N,14,FALSE)</f>
        <v>5ed981e2474ed51eb3dbb353</v>
      </c>
      <c r="E205" s="10">
        <v>43957</v>
      </c>
      <c r="F205" t="s">
        <v>33</v>
      </c>
      <c r="G205" t="str">
        <f>VLOOKUP(F205,subcategorias!$E:$F,2,FALSE)</f>
        <v>ObjectId("5ed97cfc474ed51eb3dbb27d")</v>
      </c>
      <c r="H205" t="str">
        <f>VLOOKUP(G205,subcategorias!$F:$G,2,FALSE)</f>
        <v>ObjectId("5ed979f4474ed51eb3dbb26b")</v>
      </c>
      <c r="I205" t="str">
        <f>VLOOKUP(H205,categorias!$B:$D,2,FALSE)</f>
        <v>Música</v>
      </c>
      <c r="J205" t="str">
        <f>VLOOKUP(H205,categorias!$B:$D,3,FALSE)</f>
        <v>music</v>
      </c>
      <c r="K205" s="7">
        <v>0.875</v>
      </c>
      <c r="L205" s="7" t="str">
        <f t="shared" si="6"/>
        <v>new Date("2020-05-06T21:00-0300")</v>
      </c>
      <c r="M205" t="s">
        <v>2767</v>
      </c>
      <c r="N205" t="s">
        <v>937</v>
      </c>
      <c r="O205" t="s">
        <v>1324</v>
      </c>
      <c r="P205" t="s">
        <v>2768</v>
      </c>
      <c r="W205" t="str">
        <f t="shared" si="7"/>
        <v>{"titulo": "Sergio Lopes - #FiqueEmCasa e Cante #Comigo" , "canais": [{"nome":"Sergio Lopes", "_id": ObjectId("5ed981e2474ed51eb3dbb353")}], "subcategorias": [{"nome":"gospel", "_id":ObjectId("5ed97cfc474ed51eb3dbb27d")}], "categorias":[{"_id":ObjectId("5ed979f4474ed51eb3dbb26b"), "nome":"Música", "url":"music"}], "dataHora": new Date("2020-05-06T21:00-0300"),   "largeimage": "https://i.ytimg.com/vi/_ieBUfIR-hQ/mqdefault.jpg", "status": "offline", "videoId": "_ieBUfIR-hQ", "url": "https://www.youtube.com/watch?v=_ieBUfIR-hQ"},</v>
      </c>
    </row>
    <row r="206" spans="1:23" x14ac:dyDescent="0.25">
      <c r="A206" t="s">
        <v>1326</v>
      </c>
      <c r="B206" t="s">
        <v>525</v>
      </c>
      <c r="C206" t="s">
        <v>526</v>
      </c>
      <c r="D206" t="str">
        <f>VLOOKUP(B206,canais!$A:$N,14,FALSE)</f>
        <v>5ed981e2474ed51eb3dbb354</v>
      </c>
      <c r="E206" s="10">
        <v>43957</v>
      </c>
      <c r="F206" t="s">
        <v>22</v>
      </c>
      <c r="G206" t="str">
        <f>VLOOKUP(F206,subcategorias!$E:$F,2,FALSE)</f>
        <v>ObjectId("5ed97cfc474ed51eb3dbb272")</v>
      </c>
      <c r="H206" t="str">
        <f>VLOOKUP(G206,subcategorias!$F:$G,2,FALSE)</f>
        <v>ObjectId("5ed979f4474ed51eb3dbb26b")</v>
      </c>
      <c r="I206" t="str">
        <f>VLOOKUP(H206,categorias!$B:$D,2,FALSE)</f>
        <v>Música</v>
      </c>
      <c r="J206" t="str">
        <f>VLOOKUP(H206,categorias!$B:$D,3,FALSE)</f>
        <v>music</v>
      </c>
      <c r="K206" s="7">
        <v>0.875</v>
      </c>
      <c r="L206" s="7" t="str">
        <f t="shared" si="6"/>
        <v>new Date("2020-05-06T21:00-0300")</v>
      </c>
      <c r="M206" t="s">
        <v>1325</v>
      </c>
      <c r="N206" t="s">
        <v>937</v>
      </c>
      <c r="P206" t="s">
        <v>2769</v>
      </c>
      <c r="W206" t="str">
        <f t="shared" si="7"/>
        <v>{"titulo": "Velhas Virgens na Quarentena" , "canais": [{"nome":"Velhas Virgens", "_id": ObjectId("5ed981e2474ed51eb3dbb354")}], "subcategorias": [{"nome":"rock", "_id":ObjectId("5ed97cfc474ed51eb3dbb272")}], "categorias":[{"_id":ObjectId("5ed979f4474ed51eb3dbb26b"), "nome":"Música", "url":"music"}], "dataHora": new Date("2020-05-06T21:00-0300"),   "largeimage": "https://yt3.ggpht.com/a/AATXAJzc7FbCWi3KOmcKtnDoj6xUfy4Hc1XJI1_n2w=s100-c-k-c0xffffffff-no-rj-mo", "status": "offline", "videoId": "", "url": "https://www.youtube.com/channel/UC7ubOQOS87tlO902Tt3cK5A"},</v>
      </c>
    </row>
    <row r="207" spans="1:23" x14ac:dyDescent="0.25">
      <c r="A207" t="s">
        <v>1327</v>
      </c>
      <c r="B207" t="s">
        <v>527</v>
      </c>
      <c r="C207" t="s">
        <v>528</v>
      </c>
      <c r="D207" t="str">
        <f>VLOOKUP(B207,canais!$A:$N,14,FALSE)</f>
        <v>5ed981e2474ed51eb3dbb355</v>
      </c>
      <c r="E207" s="10">
        <v>43957</v>
      </c>
      <c r="F207" t="s">
        <v>35</v>
      </c>
      <c r="G207" t="str">
        <f>VLOOKUP(F207,subcategorias!$E:$F,2,FALSE)</f>
        <v>ObjectId("5ed97cfc474ed51eb3dbb27f")</v>
      </c>
      <c r="H207" t="str">
        <f>VLOOKUP(G207,subcategorias!$F:$G,2,FALSE)</f>
        <v>ObjectId("5ed979f4474ed51eb3dbb26b")</v>
      </c>
      <c r="I207" t="str">
        <f>VLOOKUP(H207,categorias!$B:$D,2,FALSE)</f>
        <v>Música</v>
      </c>
      <c r="J207" t="str">
        <f>VLOOKUP(H207,categorias!$B:$D,3,FALSE)</f>
        <v>music</v>
      </c>
      <c r="K207" s="7">
        <v>0.91666666666666663</v>
      </c>
      <c r="L207" s="7" t="str">
        <f t="shared" si="6"/>
        <v>new Date("2020-05-06T22:00-0300")</v>
      </c>
      <c r="M207" t="s">
        <v>2770</v>
      </c>
      <c r="N207" t="s">
        <v>937</v>
      </c>
      <c r="O207" t="s">
        <v>1328</v>
      </c>
      <c r="P207" t="s">
        <v>2771</v>
      </c>
      <c r="W207" t="str">
        <f t="shared" si="7"/>
        <v>{"titulo": "88rising presents: ASIA RISING FOREVER" , "canais": [{"nome":"88rising", "_id": ObjectId("5ed981e2474ed51eb3dbb355")}], "subcategorias": [{"nome":"festival", "_id":ObjectId("5ed97cfc474ed51eb3dbb27f")}], "categorias":[{"_id":ObjectId("5ed979f4474ed51eb3dbb26b"), "nome":"Música", "url":"music"}], "dataHora": new Date("2020-05-06T22:00-0300"),   "largeimage": "https://i.ytimg.com/vi/M8-49EaVE00/mqdefault.jpg", "status": "offline", "videoId": "M8-49EaVE00", "url": "https://www.youtube.com/watch?v=M8-49EaVE00"},</v>
      </c>
    </row>
    <row r="208" spans="1:23" x14ac:dyDescent="0.25">
      <c r="A208" t="s">
        <v>1330</v>
      </c>
      <c r="B208" t="s">
        <v>529</v>
      </c>
      <c r="C208" t="s">
        <v>530</v>
      </c>
      <c r="D208" t="str">
        <f>VLOOKUP(B208,canais!$A:$N,14,FALSE)</f>
        <v>5ed981e2474ed51eb3dbb356</v>
      </c>
      <c r="E208" s="10">
        <v>43957</v>
      </c>
      <c r="F208" t="s">
        <v>25</v>
      </c>
      <c r="G208" t="str">
        <f>VLOOKUP(F208,subcategorias!$E:$F,2,FALSE)</f>
        <v>ObjectId("5ed97cfc474ed51eb3dbb275")</v>
      </c>
      <c r="H208" t="str">
        <f>VLOOKUP(G208,subcategorias!$F:$G,2,FALSE)</f>
        <v>ObjectId("5ed979f4474ed51eb3dbb26b")</v>
      </c>
      <c r="I208" t="str">
        <f>VLOOKUP(H208,categorias!$B:$D,2,FALSE)</f>
        <v>Música</v>
      </c>
      <c r="J208" t="str">
        <f>VLOOKUP(H208,categorias!$B:$D,3,FALSE)</f>
        <v>music</v>
      </c>
      <c r="K208" s="7">
        <v>0.83333333333333337</v>
      </c>
      <c r="L208" s="7" t="str">
        <f t="shared" si="6"/>
        <v>new Date("2020-05-06T20:00-0300")</v>
      </c>
      <c r="M208" t="s">
        <v>1329</v>
      </c>
      <c r="N208" t="s">
        <v>937</v>
      </c>
      <c r="P208" t="s">
        <v>2772</v>
      </c>
      <c r="W208" t="str">
        <f t="shared" si="7"/>
        <v>{"titulo": "Rádio Dogz"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Date("2020-05-06T20:00-0300"),   "largeimage": "https://yt3.ggpht.com/a/AATXAJxhFouGAvYqDb9v9lyVfqmMOVXDu1nimoRGxg=s100-c-k-c0xffffffff-no-rj-mo", "status": "offline", "videoId": "", "url": "https://www.youtube.com/channel/UCnEJYGEXs33Zaomfdgc050Q"},</v>
      </c>
    </row>
    <row r="209" spans="1:23" x14ac:dyDescent="0.25">
      <c r="A209" t="s">
        <v>1331</v>
      </c>
      <c r="B209" t="s">
        <v>531</v>
      </c>
      <c r="C209" t="s">
        <v>532</v>
      </c>
      <c r="D209" t="str">
        <f>VLOOKUP(B209,canais!$A:$N,14,FALSE)</f>
        <v>5ed981e2474ed51eb3dbb357</v>
      </c>
      <c r="E209" s="10">
        <v>43958</v>
      </c>
      <c r="F209" t="s">
        <v>25</v>
      </c>
      <c r="G209" t="str">
        <f>VLOOKUP(F209,subcategorias!$E:$F,2,FALSE)</f>
        <v>ObjectId("5ed97cfc474ed51eb3dbb275")</v>
      </c>
      <c r="H209" t="str">
        <f>VLOOKUP(G209,subcategorias!$F:$G,2,FALSE)</f>
        <v>ObjectId("5ed979f4474ed51eb3dbb26b")</v>
      </c>
      <c r="I209" t="str">
        <f>VLOOKUP(H209,categorias!$B:$D,2,FALSE)</f>
        <v>Música</v>
      </c>
      <c r="J209" t="str">
        <f>VLOOKUP(H209,categorias!$B:$D,3,FALSE)</f>
        <v>music</v>
      </c>
      <c r="K209" s="7">
        <v>0.58333333333333337</v>
      </c>
      <c r="L209" s="7" t="str">
        <f t="shared" si="6"/>
        <v>new Date("2020-05-07T14:00-0300")</v>
      </c>
      <c r="M209" t="s">
        <v>2773</v>
      </c>
      <c r="N209" t="s">
        <v>937</v>
      </c>
      <c r="O209" t="s">
        <v>1332</v>
      </c>
      <c r="P209" t="s">
        <v>2774</v>
      </c>
      <c r="W209" t="str">
        <f t="shared" si="7"/>
        <v>{"titulo": "Charlotte de Witte B2B Enrico Sangiuliano Livestream" , "canais": [{"nome":"Charlotte de Witte", "_id": ObjectId("5ed981e2474ed51eb3dbb357")}], "subcategorias": [{"nome":"eletrônica", "_id":ObjectId("5ed97cfc474ed51eb3dbb275")}], "categorias":[{"_id":ObjectId("5ed979f4474ed51eb3dbb26b"), "nome":"Música", "url":"music"}], "dataHora": new Date("2020-05-07T14:00-0300"),   "largeimage": "https://i.ytimg.com/vi/rI8s2R4Q6Sw/mqdefault.jpg", "status": "offline", "videoId": "rI8s2R4Q6Sw", "url": "https://www.youtube.com/watch?v=rI8s2R4Q6Sw"},</v>
      </c>
    </row>
    <row r="210" spans="1:23" x14ac:dyDescent="0.25">
      <c r="A210" t="s">
        <v>1333</v>
      </c>
      <c r="B210" t="s">
        <v>533</v>
      </c>
      <c r="C210" t="s">
        <v>534</v>
      </c>
      <c r="D210" t="str">
        <f>VLOOKUP(B210,canais!$A:$N,14,FALSE)</f>
        <v>5ed981e2474ed51eb3dbb358</v>
      </c>
      <c r="E210" s="10">
        <v>43959</v>
      </c>
      <c r="F210" t="s">
        <v>29</v>
      </c>
      <c r="G210" t="str">
        <f>VLOOKUP(F210,subcategorias!$E:$F,2,FALSE)</f>
        <v>ObjectId("5ed97cfc474ed51eb3dbb279")</v>
      </c>
      <c r="H210" t="str">
        <f>VLOOKUP(G210,subcategorias!$F:$G,2,FALSE)</f>
        <v>ObjectId("5ed979f4474ed51eb3dbb26b")</v>
      </c>
      <c r="I210" t="str">
        <f>VLOOKUP(H210,categorias!$B:$D,2,FALSE)</f>
        <v>Música</v>
      </c>
      <c r="J210" t="str">
        <f>VLOOKUP(H210,categorias!$B:$D,3,FALSE)</f>
        <v>music</v>
      </c>
      <c r="K210" s="7">
        <v>0.66666666666666663</v>
      </c>
      <c r="L210" s="7" t="str">
        <f t="shared" si="6"/>
        <v>new Date("2020-05-08T16:00-0300")</v>
      </c>
      <c r="M210" t="s">
        <v>2775</v>
      </c>
      <c r="N210" t="s">
        <v>937</v>
      </c>
      <c r="O210" t="s">
        <v>1334</v>
      </c>
      <c r="P210" t="s">
        <v>2776</v>
      </c>
      <c r="W210" t="str">
        <f t="shared" si="7"/>
        <v>{"titulo": "Live na batida - DJ Felippe Sanches" , "canais": [{"nome":"DJ Felippe Sanches", "_id": ObjectId("5ed981e2474ed51eb3dbb358")}], "subcategorias": [{"nome":"funk", "_id":ObjectId("5ed97cfc474ed51eb3dbb279")}], "categorias":[{"_id":ObjectId("5ed979f4474ed51eb3dbb26b"), "nome":"Música", "url":"music"}], "dataHora": new Date("2020-05-08T16:00-0300"),   "largeimage": "https://i.ytimg.com/vi/DeiPO34HT38/mqdefault.jpg", "status": "offline", "videoId": "DeiPO34HT38", "url": "https://www.youtube.com/watch?v=DeiPO34HT38"},</v>
      </c>
    </row>
    <row r="211" spans="1:23" x14ac:dyDescent="0.25">
      <c r="A211" t="s">
        <v>1335</v>
      </c>
      <c r="B211" t="s">
        <v>535</v>
      </c>
      <c r="C211" t="s">
        <v>536</v>
      </c>
      <c r="D211" t="str">
        <f>VLOOKUP(B211,canais!$A:$N,14,FALSE)</f>
        <v>5ed981e2474ed51eb3dbb359</v>
      </c>
      <c r="E211" s="10">
        <v>43959</v>
      </c>
      <c r="F211" t="s">
        <v>26</v>
      </c>
      <c r="G211" t="str">
        <f>VLOOKUP(F211,subcategorias!$E:$F,2,FALSE)</f>
        <v>ObjectId("5ed97cfc474ed51eb3dbb276")</v>
      </c>
      <c r="H211" t="str">
        <f>VLOOKUP(G211,subcategorias!$F:$G,2,FALSE)</f>
        <v>ObjectId("5ed979f4474ed51eb3dbb26b")</v>
      </c>
      <c r="I211" t="str">
        <f>VLOOKUP(H211,categorias!$B:$D,2,FALSE)</f>
        <v>Música</v>
      </c>
      <c r="J211" t="str">
        <f>VLOOKUP(H211,categorias!$B:$D,3,FALSE)</f>
        <v>music</v>
      </c>
      <c r="K211" s="7">
        <v>0.75</v>
      </c>
      <c r="L211" s="7" t="str">
        <f t="shared" si="6"/>
        <v>new Date("2020-05-08T18:00-0300")</v>
      </c>
      <c r="M211" t="s">
        <v>2777</v>
      </c>
      <c r="N211" t="s">
        <v>937</v>
      </c>
      <c r="O211" t="s">
        <v>1336</v>
      </c>
      <c r="P211" t="s">
        <v>2778</v>
      </c>
      <c r="W211" t="str">
        <f t="shared" si="7"/>
        <v>{"titulo": "Latino - Live Festa no Apê" , "canais": [{"nome":"Latino", "_id": ObjectId("5ed981e2474ed51eb3dbb359")}], "subcategorias": [{"nome":"pop", "_id":ObjectId("5ed97cfc474ed51eb3dbb276")}], "categorias":[{"_id":ObjectId("5ed979f4474ed51eb3dbb26b"), "nome":"Música", "url":"music"}], "dataHora": new Date("2020-05-08T18:00-0300"),   "largeimage": "https://i.ytimg.com/vi/vUIyVX0leow/mqdefault.jpg", "status": "offline", "videoId": "vUIyVX0leow", "url": "https://www.youtube.com/watch?v=vUIyVX0leow"},</v>
      </c>
    </row>
    <row r="212" spans="1:23" x14ac:dyDescent="0.25">
      <c r="A212" t="s">
        <v>1337</v>
      </c>
      <c r="B212" t="s">
        <v>537</v>
      </c>
      <c r="C212" t="s">
        <v>538</v>
      </c>
      <c r="D212" t="str">
        <f>VLOOKUP(B212,canais!$A:$N,14,FALSE)</f>
        <v>5ed981e2474ed51eb3dbb35a</v>
      </c>
      <c r="E212" s="10">
        <v>43959</v>
      </c>
      <c r="F212" t="s">
        <v>39</v>
      </c>
      <c r="G212" t="str">
        <f>VLOOKUP(F212,subcategorias!$E:$F,2,FALSE)</f>
        <v>ObjectId("5ed97cfc474ed51eb3dbb283")</v>
      </c>
      <c r="H212" t="str">
        <f>VLOOKUP(G212,subcategorias!$F:$G,2,FALSE)</f>
        <v>ObjectId("5ed979f4474ed51eb3dbb26b")</v>
      </c>
      <c r="I212" t="str">
        <f>VLOOKUP(H212,categorias!$B:$D,2,FALSE)</f>
        <v>Música</v>
      </c>
      <c r="J212" t="str">
        <f>VLOOKUP(H212,categorias!$B:$D,3,FALSE)</f>
        <v>music</v>
      </c>
      <c r="K212" s="7">
        <v>0.875</v>
      </c>
      <c r="L212" s="7" t="str">
        <f t="shared" si="6"/>
        <v>new Date("2020-05-08T21:00-0300")</v>
      </c>
      <c r="M212" t="s">
        <v>2779</v>
      </c>
      <c r="N212" t="s">
        <v>937</v>
      </c>
      <c r="O212" t="s">
        <v>1338</v>
      </c>
      <c r="P212" t="s">
        <v>2780</v>
      </c>
      <c r="W212" t="str">
        <f t="shared" si="7"/>
        <v>{"titulo": "Leitura de emails LIVE | Nerdcast 723 - Futurologia: O Pós-Corona" , "canais": [{"nome":"Jovem Nerd", "_id": ObjectId("5ed981e2474ed51eb3dbb35a")}], "subcategorias": [{"nome":"comédia", "_id":ObjectId("5ed97cfc474ed51eb3dbb283")}], "categorias":[{"_id":ObjectId("5ed979f4474ed51eb3dbb26b"), "nome":"Música", "url":"music"}], "dataHora": new Date("2020-05-08T21:00-0300"),   "largeimage": "https://i.ytimg.com/vi/7vpFKtjy_JA/mqdefault.jpg", "status": "offline", "videoId": "7vpFKtjy_JA", "url": "https://www.youtube.com/watch?v=7vpFKtjy_JA"},</v>
      </c>
    </row>
    <row r="213" spans="1:23" x14ac:dyDescent="0.25">
      <c r="A213" t="s">
        <v>1340</v>
      </c>
      <c r="B213" t="s">
        <v>539</v>
      </c>
      <c r="C213" t="s">
        <v>540</v>
      </c>
      <c r="D213" t="str">
        <f>VLOOKUP(B213,canais!$A:$N,14,FALSE)</f>
        <v>5ed981e2474ed51eb3dbb35b</v>
      </c>
      <c r="E213" s="10">
        <v>43959</v>
      </c>
      <c r="F213" t="s">
        <v>40</v>
      </c>
      <c r="G213" t="str">
        <f>VLOOKUP(F213,subcategorias!$E:$F,2,FALSE)</f>
        <v>ObjectId("5ed97cfc474ed51eb3dbb284")</v>
      </c>
      <c r="H213" t="str">
        <f>VLOOKUP(G213,subcategorias!$F:$G,2,FALSE)</f>
        <v>ObjectId("5ed979f4474ed51eb3dbb270")</v>
      </c>
      <c r="I213" t="str">
        <f>VLOOKUP(H213,categorias!$B:$D,2,FALSE)</f>
        <v>Variedades</v>
      </c>
      <c r="J213" t="str">
        <f>VLOOKUP(H213,categorias!$B:$D,3,FALSE)</f>
        <v>variados</v>
      </c>
      <c r="K213" s="7">
        <v>0.91666666666666663</v>
      </c>
      <c r="L213" s="7" t="str">
        <f t="shared" si="6"/>
        <v>new Date("2020-05-08T22:00-0300")</v>
      </c>
      <c r="M213" t="s">
        <v>1339</v>
      </c>
      <c r="N213" t="s">
        <v>937</v>
      </c>
      <c r="P213" t="s">
        <v>2781</v>
      </c>
      <c r="W213" t="str">
        <f t="shared" si="7"/>
        <v>{"titulo": "John Wick" , "canais": [{"nome":"Lionsgate Movies", "_id": ObjectId("5ed981e2474ed51eb3dbb35b")}], "subcategorias": [{"nome":"filmes", "_id":ObjectId("5ed97cfc474ed51eb3dbb284")}], "categorias":[{"_id":ObjectId("5ed979f4474ed51eb3dbb270"), "nome":"Variedades", "url":"variados"}], "dataHora": new Date("2020-05-08T22:00-0300"),   "largeimage": "https://yt3.ggpht.com/a/AATXAJwEsIvar3tKLWVz9NriX9BlbY1vlBo-KwSUUw=s88-c-k-c0x00ffffff-no-rj", "status": "offline", "videoId": "", "url": "https://www.youtube.com/channel/UCJ6nMHaJPZvsJ-HmUmj1SeA"},</v>
      </c>
    </row>
    <row r="214" spans="1:23" x14ac:dyDescent="0.25">
      <c r="A214" t="s">
        <v>2783</v>
      </c>
      <c r="B214" t="s">
        <v>541</v>
      </c>
      <c r="C214" t="s">
        <v>542</v>
      </c>
      <c r="D214" t="str">
        <f>VLOOKUP(B214,canais!$A:$N,14,FALSE)</f>
        <v>5ed981e2474ed51eb3dbb35c</v>
      </c>
      <c r="E214" s="10">
        <v>43960</v>
      </c>
      <c r="F214" t="s">
        <v>21</v>
      </c>
      <c r="G214" t="str">
        <f>VLOOKUP(F214,subcategorias!$E:$F,2,FALSE)</f>
        <v>ObjectId("5ed97cfc474ed51eb3dbb271")</v>
      </c>
      <c r="H214" t="str">
        <f>VLOOKUP(G214,subcategorias!$F:$G,2,FALSE)</f>
        <v>ObjectId("5ed979f4474ed51eb3dbb26b")</v>
      </c>
      <c r="I214" t="str">
        <f>VLOOKUP(H214,categorias!$B:$D,2,FALSE)</f>
        <v>Música</v>
      </c>
      <c r="J214" t="str">
        <f>VLOOKUP(H214,categorias!$B:$D,3,FALSE)</f>
        <v>music</v>
      </c>
      <c r="K214" s="7">
        <v>0.66666666666666663</v>
      </c>
      <c r="L214" s="7" t="str">
        <f t="shared" si="6"/>
        <v>new Date("2020-05-09T16:00-0300")</v>
      </c>
      <c r="M214" t="s">
        <v>2782</v>
      </c>
      <c r="N214" t="s">
        <v>937</v>
      </c>
      <c r="O214" t="s">
        <v>1341</v>
      </c>
      <c r="P214" t="s">
        <v>2784</v>
      </c>
      <c r="W214" t="str">
        <f t="shared" si="7"/>
        <v>{"titulo": "Live do Zé Felipe e Miguel" , "canais": [{"nome":"Zé Felipe e Miguel", "_id": ObjectId("5ed981e2474ed51eb3dbb35c")}], "subcategorias": [{"nome":"sertanejo", "_id":ObjectId("5ed97cfc474ed51eb3dbb271")}], "categorias":[{"_id":ObjectId("5ed979f4474ed51eb3dbb26b"), "nome":"Música", "url":"music"}], "dataHora": new Date("2020-05-09T16:00-0300"),   "largeimage": "https://i.ytimg.com/vi/IFVyIhzkscM/mqdefault.jpg", "status": "offline", "videoId": "IFVyIhzkscM", "url": "https://www.youtube.com/watch?v=IFVyIhzkscM"},</v>
      </c>
    </row>
    <row r="215" spans="1:23" x14ac:dyDescent="0.25">
      <c r="A215" t="s">
        <v>1342</v>
      </c>
      <c r="B215" t="s">
        <v>543</v>
      </c>
      <c r="C215" t="s">
        <v>544</v>
      </c>
      <c r="D215" t="str">
        <f>VLOOKUP(B215,canais!$A:$N,14,FALSE)</f>
        <v>5ed981e2474ed51eb3dbb35d</v>
      </c>
      <c r="E215" s="10">
        <v>43960</v>
      </c>
      <c r="F215" t="s">
        <v>22</v>
      </c>
      <c r="G215" t="str">
        <f>VLOOKUP(F215,subcategorias!$E:$F,2,FALSE)</f>
        <v>ObjectId("5ed97cfc474ed51eb3dbb272")</v>
      </c>
      <c r="H215" t="str">
        <f>VLOOKUP(G215,subcategorias!$F:$G,2,FALSE)</f>
        <v>ObjectId("5ed979f4474ed51eb3dbb26b")</v>
      </c>
      <c r="I215" t="str">
        <f>VLOOKUP(H215,categorias!$B:$D,2,FALSE)</f>
        <v>Música</v>
      </c>
      <c r="J215" t="str">
        <f>VLOOKUP(H215,categorias!$B:$D,3,FALSE)</f>
        <v>music</v>
      </c>
      <c r="K215" s="7">
        <v>0.75</v>
      </c>
      <c r="L215" s="7" t="str">
        <f t="shared" si="6"/>
        <v>new Date("2020-05-09T18:00-0300")</v>
      </c>
      <c r="M215" t="s">
        <v>2785</v>
      </c>
      <c r="N215" t="s">
        <v>937</v>
      </c>
      <c r="O215" t="s">
        <v>1343</v>
      </c>
      <c r="P215" t="s">
        <v>2786</v>
      </c>
      <c r="W215" t="str">
        <f t="shared" si="7"/>
        <v>{"titulo": "DINHO OURO PRETO - LIVE ROQUE EM RÔU" , "canais": [{"nome":"Dinho Ouro Preto", "_id": ObjectId("5ed981e2474ed51eb3dbb35d")}], "subcategorias": [{"nome":"rock", "_id":ObjectId("5ed97cfc474ed51eb3dbb272")}], "categorias":[{"_id":ObjectId("5ed979f4474ed51eb3dbb26b"), "nome":"Música", "url":"music"}], "dataHora": new Date("2020-05-09T18:00-0300"),   "largeimage": "https://i.ytimg.com/vi/gYpJDrnvjI0/mqdefault.jpg", "status": "offline", "videoId": "gYpJDrnvjI0", "url": "https://www.youtube.com/watch?v=gYpJDrnvjI0"},</v>
      </c>
    </row>
    <row r="216" spans="1:23" x14ac:dyDescent="0.25">
      <c r="A216" t="s">
        <v>2787</v>
      </c>
      <c r="B216" t="s">
        <v>545</v>
      </c>
      <c r="C216" t="s">
        <v>546</v>
      </c>
      <c r="D216" t="str">
        <f>VLOOKUP(B216,canais!$A:$N,14,FALSE)</f>
        <v>5ed981e2474ed51eb3dbb35e</v>
      </c>
      <c r="E216" s="10">
        <v>43960</v>
      </c>
      <c r="F216" t="s">
        <v>32</v>
      </c>
      <c r="G216" t="str">
        <f>VLOOKUP(F216,subcategorias!$E:$F,2,FALSE)</f>
        <v>ObjectId("5ed97cfc474ed51eb3dbb27c")</v>
      </c>
      <c r="H216" t="str">
        <f>VLOOKUP(G216,subcategorias!$F:$G,2,FALSE)</f>
        <v>ObjectId("5ed979f4474ed51eb3dbb26b")</v>
      </c>
      <c r="I216" t="str">
        <f>VLOOKUP(H216,categorias!$B:$D,2,FALSE)</f>
        <v>Música</v>
      </c>
      <c r="J216" t="str">
        <f>VLOOKUP(H216,categorias!$B:$D,3,FALSE)</f>
        <v>music</v>
      </c>
      <c r="K216" s="7">
        <v>0.77083333333333337</v>
      </c>
      <c r="L216" s="7" t="str">
        <f t="shared" si="6"/>
        <v>new Date("2020-05-09T18:30-0300")</v>
      </c>
      <c r="M216" t="s">
        <v>1344</v>
      </c>
      <c r="N216" t="s">
        <v>937</v>
      </c>
      <c r="P216" t="s">
        <v>2788</v>
      </c>
      <c r="W216" t="str">
        <f t="shared" si="7"/>
        <v>{"titulo": "Live do Iohannes" , "canais": [{"nome":"Iohannes", "_id": ObjectId("5ed981e2474ed51eb3dbb35e")}], "subcategorias": [{"nome":"forró", "_id":ObjectId("5ed97cfc474ed51eb3dbb27c")}], "categorias":[{"_id":ObjectId("5ed979f4474ed51eb3dbb26b"), "nome":"Música", "url":"music"}], "dataHora": new Date("2020-05-09T18:30-0300"),   "largeimage": "https://yt3.ggpht.com/a/AATXAJyWTwai0Rk6daxOS_Mm5BTa4p6vxXlxXsTm8g=s100-c-k-c0xffffffff-no-rj-mo", "status": "offline", "videoId": "", "url": "https://www.youtube.com/channel/UC7YWcjmcAb722yZdwlzQHxA"},</v>
      </c>
    </row>
    <row r="217" spans="1:23" x14ac:dyDescent="0.25">
      <c r="A217" t="s">
        <v>1345</v>
      </c>
      <c r="B217" t="s">
        <v>547</v>
      </c>
      <c r="C217" t="s">
        <v>548</v>
      </c>
      <c r="D217" t="str">
        <f>VLOOKUP(B217,canais!$A:$N,14,FALSE)</f>
        <v>5ed981e2474ed51eb3dbb35f</v>
      </c>
      <c r="E217" s="10">
        <v>43960</v>
      </c>
      <c r="F217" t="s">
        <v>29</v>
      </c>
      <c r="G217" t="str">
        <f>VLOOKUP(F217,subcategorias!$E:$F,2,FALSE)</f>
        <v>ObjectId("5ed97cfc474ed51eb3dbb279")</v>
      </c>
      <c r="H217" t="str">
        <f>VLOOKUP(G217,subcategorias!$F:$G,2,FALSE)</f>
        <v>ObjectId("5ed979f4474ed51eb3dbb26b")</v>
      </c>
      <c r="I217" t="str">
        <f>VLOOKUP(H217,categorias!$B:$D,2,FALSE)</f>
        <v>Música</v>
      </c>
      <c r="J217" t="str">
        <f>VLOOKUP(H217,categorias!$B:$D,3,FALSE)</f>
        <v>music</v>
      </c>
      <c r="K217" s="7">
        <v>0.79166666666666663</v>
      </c>
      <c r="L217" s="7" t="str">
        <f t="shared" si="6"/>
        <v>new Date("2020-05-09T19:00-0300")</v>
      </c>
      <c r="M217" t="s">
        <v>2789</v>
      </c>
      <c r="N217" t="s">
        <v>937</v>
      </c>
      <c r="O217" t="s">
        <v>1346</v>
      </c>
      <c r="P217" t="s">
        <v>2790</v>
      </c>
      <c r="W217" t="str">
        <f t="shared" si="7"/>
        <v>{"titulo": "Live do #McMarcinho25Anos Ao vivo I #FiqueEmCasa e cante #Comigo" , "canais": [{"nome":"Mc Marcinho", "_id": ObjectId("5ed981e2474ed51eb3dbb35f")}], "subcategorias": [{"nome":"funk", "_id":ObjectId("5ed97cfc474ed51eb3dbb279")}], "categorias":[{"_id":ObjectId("5ed979f4474ed51eb3dbb26b"), "nome":"Música", "url":"music"}], "dataHora": new Date("2020-05-09T19:00-0300"),   "largeimage": "https://i.ytimg.com/vi/fAdIyzwofss/mqdefault.jpg", "status": "offline", "videoId": "fAdIyzwofss", "url": "https://www.youtube.com/watch?v=fAdIyzwofss"},</v>
      </c>
    </row>
    <row r="218" spans="1:23" x14ac:dyDescent="0.25">
      <c r="A218" t="s">
        <v>1347</v>
      </c>
      <c r="B218" t="s">
        <v>549</v>
      </c>
      <c r="C218" t="s">
        <v>550</v>
      </c>
      <c r="D218" t="str">
        <f>VLOOKUP(B218,canais!$A:$N,14,FALSE)</f>
        <v>5ed981e2474ed51eb3dbb360</v>
      </c>
      <c r="E218" s="10">
        <v>43960</v>
      </c>
      <c r="F218" t="s">
        <v>25</v>
      </c>
      <c r="G218" t="str">
        <f>VLOOKUP(F218,subcategorias!$E:$F,2,FALSE)</f>
        <v>ObjectId("5ed97cfc474ed51eb3dbb275")</v>
      </c>
      <c r="H218" t="str">
        <f>VLOOKUP(G218,subcategorias!$F:$G,2,FALSE)</f>
        <v>ObjectId("5ed979f4474ed51eb3dbb26b")</v>
      </c>
      <c r="I218" t="str">
        <f>VLOOKUP(H218,categorias!$B:$D,2,FALSE)</f>
        <v>Música</v>
      </c>
      <c r="J218" t="str">
        <f>VLOOKUP(H218,categorias!$B:$D,3,FALSE)</f>
        <v>music</v>
      </c>
      <c r="K218" s="7">
        <v>0.75</v>
      </c>
      <c r="L218" s="7" t="str">
        <f t="shared" si="6"/>
        <v>new Date("2020-05-09T18:00-0300")</v>
      </c>
      <c r="M218" t="s">
        <v>2791</v>
      </c>
      <c r="N218" t="s">
        <v>937</v>
      </c>
      <c r="O218" t="s">
        <v>1348</v>
      </c>
      <c r="P218" t="s">
        <v>2792</v>
      </c>
      <c r="W218" t="str">
        <f t="shared" si="7"/>
        <v>{"titulo": "Green Valley Live no Clube" , "canais": [{"nome":"Green Valley", "_id": ObjectId("5ed981e2474ed51eb3dbb360")}], "subcategorias": [{"nome":"eletrônica", "_id":ObjectId("5ed97cfc474ed51eb3dbb275")}], "categorias":[{"_id":ObjectId("5ed979f4474ed51eb3dbb26b"), "nome":"Música", "url":"music"}], "dataHora": new Date("2020-05-09T18:00-0300"),   "largeimage": "https://i.ytimg.com/vi/joJf2wIhhOQ/mqdefault.jpg", "status": "offline", "videoId": "joJf2wIhhOQ", "url": "https://www.youtube.com/watch?v=joJf2wIhhOQ"},</v>
      </c>
    </row>
    <row r="219" spans="1:23" x14ac:dyDescent="0.25">
      <c r="A219" t="s">
        <v>1349</v>
      </c>
      <c r="B219" t="s">
        <v>551</v>
      </c>
      <c r="C219" t="s">
        <v>552</v>
      </c>
      <c r="D219" t="str">
        <f>VLOOKUP(B219,canais!$A:$N,14,FALSE)</f>
        <v>5ed981e2474ed51eb3dbb361</v>
      </c>
      <c r="E219" s="10">
        <v>43960</v>
      </c>
      <c r="F219" t="s">
        <v>35</v>
      </c>
      <c r="G219" t="str">
        <f>VLOOKUP(F219,subcategorias!$E:$F,2,FALSE)</f>
        <v>ObjectId("5ed97cfc474ed51eb3dbb27f")</v>
      </c>
      <c r="H219" t="str">
        <f>VLOOKUP(G219,subcategorias!$F:$G,2,FALSE)</f>
        <v>ObjectId("5ed979f4474ed51eb3dbb26b")</v>
      </c>
      <c r="I219" t="str">
        <f>VLOOKUP(H219,categorias!$B:$D,2,FALSE)</f>
        <v>Música</v>
      </c>
      <c r="J219" t="str">
        <f>VLOOKUP(H219,categorias!$B:$D,3,FALSE)</f>
        <v>music</v>
      </c>
      <c r="K219" s="7">
        <v>0.91666666666666663</v>
      </c>
      <c r="L219" s="7" t="str">
        <f t="shared" si="6"/>
        <v>new Date("2020-05-09T22:00-0300")</v>
      </c>
      <c r="M219" t="s">
        <v>2793</v>
      </c>
      <c r="N219" t="s">
        <v>937</v>
      </c>
      <c r="O219" t="s">
        <v>1350</v>
      </c>
      <c r="P219" t="s">
        <v>2794</v>
      </c>
      <c r="W219" t="str">
        <f t="shared" si="7"/>
        <v>{"titulo": "Encontro das Tribos Ao Vivo #LiveUmSoAmor" , "canais": [{"nome":"Encontro das Tribos", "_id": ObjectId("5ed981e2474ed51eb3dbb361")}], "subcategorias": [{"nome":"festival", "_id":ObjectId("5ed97cfc474ed51eb3dbb27f")}], "categorias":[{"_id":ObjectId("5ed979f4474ed51eb3dbb26b"), "nome":"Música", "url":"music"}], "dataHora": new Date("2020-05-09T22:00-0300"),   "largeimage": "https://i.ytimg.com/vi/qLf40Y0Ssl4/mqdefault.jpg", "status": "offline", "videoId": "qLf40Y0Ssl4", "url": "https://www.youtube.com/watch?v=qLf40Y0Ssl4"},</v>
      </c>
    </row>
    <row r="220" spans="1:23" x14ac:dyDescent="0.25">
      <c r="A220" t="s">
        <v>1351</v>
      </c>
      <c r="B220" t="s">
        <v>553</v>
      </c>
      <c r="C220" t="s">
        <v>554</v>
      </c>
      <c r="D220" t="str">
        <f>VLOOKUP(B220,canais!$A:$N,14,FALSE)</f>
        <v>5ed981e2474ed51eb3dbb362</v>
      </c>
      <c r="E220" s="10">
        <v>43960</v>
      </c>
      <c r="F220" t="s">
        <v>27</v>
      </c>
      <c r="G220" t="str">
        <f>VLOOKUP(F220,subcategorias!$E:$F,2,FALSE)</f>
        <v>ObjectId("5ed97cfc474ed51eb3dbb277")</v>
      </c>
      <c r="H220" t="str">
        <f>VLOOKUP(G220,subcategorias!$F:$G,2,FALSE)</f>
        <v>ObjectId("5ed979f4474ed51eb3dbb26b")</v>
      </c>
      <c r="I220" t="str">
        <f>VLOOKUP(H220,categorias!$B:$D,2,FALSE)</f>
        <v>Música</v>
      </c>
      <c r="J220" t="str">
        <f>VLOOKUP(H220,categorias!$B:$D,3,FALSE)</f>
        <v>music</v>
      </c>
      <c r="K220" s="7">
        <v>0.68055555555555547</v>
      </c>
      <c r="L220" s="7" t="str">
        <f t="shared" si="6"/>
        <v>new Date("2020-05-09T16:20-0300")</v>
      </c>
      <c r="M220" t="s">
        <v>2795</v>
      </c>
      <c r="N220" t="s">
        <v>937</v>
      </c>
      <c r="O220" t="s">
        <v>1352</v>
      </c>
      <c r="P220" t="s">
        <v>2796</v>
      </c>
      <c r="W220" t="str">
        <f t="shared" si="7"/>
        <v>{"titulo": "LIVE DO MV BILL" , "canais": [{"nome":"MV Bill", "_id": ObjectId("5ed981e2474ed51eb3dbb362")}], "subcategorias": [{"nome":"rap", "_id":ObjectId("5ed97cfc474ed51eb3dbb277")}], "categorias":[{"_id":ObjectId("5ed979f4474ed51eb3dbb26b"), "nome":"Música", "url":"music"}], "dataHora": new Date("2020-05-09T16:20-0300"),   "largeimage": "https://i.ytimg.com/vi/DzHB0ztzNiY/mqdefault.jpg", "status": "offline", "videoId": "DzHB0ztzNiY", "url": "https://www.youtube.com/watch?v=DzHB0ztzNiY"},</v>
      </c>
    </row>
    <row r="221" spans="1:23" x14ac:dyDescent="0.25">
      <c r="A221" t="s">
        <v>1353</v>
      </c>
      <c r="B221" t="s">
        <v>555</v>
      </c>
      <c r="C221" t="s">
        <v>556</v>
      </c>
      <c r="D221" t="str">
        <f>VLOOKUP(B221,canais!$A:$N,14,FALSE)</f>
        <v>5ed981e2474ed51eb3dbb363</v>
      </c>
      <c r="E221" s="10">
        <v>43961</v>
      </c>
      <c r="F221" t="s">
        <v>28</v>
      </c>
      <c r="G221" t="str">
        <f>VLOOKUP(F221,subcategorias!$E:$F,2,FALSE)</f>
        <v>ObjectId("5ed97cfc474ed51eb3dbb278")</v>
      </c>
      <c r="H221" t="str">
        <f>VLOOKUP(G221,subcategorias!$F:$G,2,FALSE)</f>
        <v>ObjectId("5ed979f4474ed51eb3dbb26b")</v>
      </c>
      <c r="I221" t="str">
        <f>VLOOKUP(H221,categorias!$B:$D,2,FALSE)</f>
        <v>Música</v>
      </c>
      <c r="J221" t="str">
        <f>VLOOKUP(H221,categorias!$B:$D,3,FALSE)</f>
        <v>music</v>
      </c>
      <c r="K221" s="7">
        <v>0.54166666666666663</v>
      </c>
      <c r="L221" s="7" t="str">
        <f t="shared" si="6"/>
        <v>new Date("2020-05-10T13:00-0300")</v>
      </c>
      <c r="M221" t="s">
        <v>2797</v>
      </c>
      <c r="N221" t="s">
        <v>937</v>
      </c>
      <c r="O221" t="s">
        <v>1354</v>
      </c>
      <c r="P221" t="s">
        <v>2798</v>
      </c>
      <c r="W221" t="str">
        <f t="shared" si="7"/>
        <v>{"titulo": "ESPECIAL DIA DAS MÃES - Zeca Pagodinho #ZecaBrahmaLive #DiadasMãesBrahmaLive" , "canais": [{"nome":"Zeca Pagodinho", "_id": ObjectId("5ed981e2474ed51eb3dbb363")}], "subcategorias": [{"nome":"pagode", "_id":ObjectId("5ed97cfc474ed51eb3dbb278")}], "categorias":[{"_id":ObjectId("5ed979f4474ed51eb3dbb26b"), "nome":"Música", "url":"music"}], "dataHora": new Date("2020-05-10T13:00-0300"),   "largeimage": "https://i.ytimg.com/vi/L_RWwtvmi_g/mqdefault.jpg", "status": "offline", "videoId": "L_RWwtvmi_g", "url": "https://www.youtube.com/watch?v=L_RWwtvmi_g"},</v>
      </c>
    </row>
    <row r="222" spans="1:23" x14ac:dyDescent="0.25">
      <c r="A222" t="s">
        <v>1356</v>
      </c>
      <c r="B222" t="s">
        <v>557</v>
      </c>
      <c r="C222" t="s">
        <v>558</v>
      </c>
      <c r="D222" t="str">
        <f>VLOOKUP(B222,canais!$A:$N,14,FALSE)</f>
        <v>5ed981e2474ed51eb3dbb364</v>
      </c>
      <c r="E222" s="10">
        <v>43963</v>
      </c>
      <c r="F222" t="s">
        <v>29</v>
      </c>
      <c r="G222" t="str">
        <f>VLOOKUP(F222,subcategorias!$E:$F,2,FALSE)</f>
        <v>ObjectId("5ed97cfc474ed51eb3dbb279")</v>
      </c>
      <c r="H222" t="str">
        <f>VLOOKUP(G222,subcategorias!$F:$G,2,FALSE)</f>
        <v>ObjectId("5ed979f4474ed51eb3dbb26b")</v>
      </c>
      <c r="I222" t="str">
        <f>VLOOKUP(H222,categorias!$B:$D,2,FALSE)</f>
        <v>Música</v>
      </c>
      <c r="J222" t="str">
        <f>VLOOKUP(H222,categorias!$B:$D,3,FALSE)</f>
        <v>music</v>
      </c>
      <c r="K222" s="7">
        <v>0.83333333333333337</v>
      </c>
      <c r="L222" s="7" t="str">
        <f t="shared" si="6"/>
        <v>new Date("2020-05-12T20:00-0300")</v>
      </c>
      <c r="M222" t="s">
        <v>1355</v>
      </c>
      <c r="N222" t="s">
        <v>937</v>
      </c>
      <c r="P222" t="s">
        <v>2799</v>
      </c>
      <c r="W222" t="str">
        <f t="shared" si="7"/>
        <v>{"titulo": "Original em Casa" , "canais": [{"nome":"Felipe Original", "_id": ObjectId("5ed981e2474ed51eb3dbb364")}], "subcategorias": [{"nome":"funk", "_id":ObjectId("5ed97cfc474ed51eb3dbb279")}], "categorias":[{"_id":ObjectId("5ed979f4474ed51eb3dbb26b"), "nome":"Música", "url":"music"}], "dataHora": new Date("2020-05-12T20:00-0300"),   "largeimage": "https://yt3.ggpht.com/YMS73sClSdWyv67Om9e73wIH0iCGnov6OzlC7HSymFavKzyYRXxEDCOSWYsdZAyYmnozMbLUDQ=w1280-fcrop64=1,00000000ffffffff-k-c0xffffffff-no-nd-rj", "status": "offline", "videoId": "", "url": "https://www.youtube.com/channel/Cthu_3fLOljEZguJA8scX_w"},</v>
      </c>
    </row>
    <row r="223" spans="1:23" x14ac:dyDescent="0.25">
      <c r="A223" t="s">
        <v>2800</v>
      </c>
      <c r="B223" t="s">
        <v>559</v>
      </c>
      <c r="C223" t="s">
        <v>560</v>
      </c>
      <c r="D223" t="str">
        <f>VLOOKUP(B223,canais!$A:$N,14,FALSE)</f>
        <v>5ed981e2474ed51eb3dbb365</v>
      </c>
      <c r="E223" s="10">
        <v>43961</v>
      </c>
      <c r="F223" t="s">
        <v>34</v>
      </c>
      <c r="G223" t="str">
        <f>VLOOKUP(F223,subcategorias!$E:$F,2,FALSE)</f>
        <v>ObjectId("5ed97cfc474ed51eb3dbb27e")</v>
      </c>
      <c r="H223" t="str">
        <f>VLOOKUP(G223,subcategorias!$F:$G,2,FALSE)</f>
        <v>ObjectId("5ed979f4474ed51eb3dbb26b")</v>
      </c>
      <c r="I223" t="str">
        <f>VLOOKUP(H223,categorias!$B:$D,2,FALSE)</f>
        <v>Música</v>
      </c>
      <c r="J223" t="str">
        <f>VLOOKUP(H223,categorias!$B:$D,3,FALSE)</f>
        <v>music</v>
      </c>
      <c r="K223" s="7">
        <v>0.70833333333333337</v>
      </c>
      <c r="L223" s="7" t="str">
        <f t="shared" si="6"/>
        <v>new Date("2020-05-10T17:00-0300")</v>
      </c>
      <c r="M223" t="s">
        <v>1357</v>
      </c>
      <c r="N223" t="s">
        <v>937</v>
      </c>
      <c r="P223" t="s">
        <v>2801</v>
      </c>
      <c r="W223" t="str">
        <f t="shared" si="7"/>
        <v>{"titulo": "Live do Jorge Vercillo" , "canais": [{"nome":"Jorge Vercillo", "_id": ObjectId("5ed981e2474ed51eb3dbb365")}], "subcategorias": [{"nome":"mpb", "_id":ObjectId("5ed97cfc474ed51eb3dbb27e")}], "categorias":[{"_id":ObjectId("5ed979f4474ed51eb3dbb26b"), "nome":"Música", "url":"music"}], "dataHora": new Date("2020-05-10T17:00-0300"),   "largeimage": "https://yt3.ggpht.com/a/AATXAJyLaiGmBn_Sv1nNJiYYwNJ3nuQVGNFK_HF1kg=s100-c-k-c0xffffffff-no-rj-mo", "status": "offline", "videoId": "", "url": "https://www.youtube.com/channel/UCzZ1twZqCiQcZCGW1_uT71g"},</v>
      </c>
    </row>
    <row r="224" spans="1:23" x14ac:dyDescent="0.25">
      <c r="A224" t="s">
        <v>1358</v>
      </c>
      <c r="B224" t="s">
        <v>561</v>
      </c>
      <c r="C224" t="s">
        <v>562</v>
      </c>
      <c r="D224" t="str">
        <f>VLOOKUP(B224,canais!$A:$N,14,FALSE)</f>
        <v>5ed981e2474ed51eb3dbb366</v>
      </c>
      <c r="E224" s="10">
        <v>43961</v>
      </c>
      <c r="F224" t="s">
        <v>33</v>
      </c>
      <c r="G224" t="str">
        <f>VLOOKUP(F224,subcategorias!$E:$F,2,FALSE)</f>
        <v>ObjectId("5ed97cfc474ed51eb3dbb27d")</v>
      </c>
      <c r="H224" t="str">
        <f>VLOOKUP(G224,subcategorias!$F:$G,2,FALSE)</f>
        <v>ObjectId("5ed979f4474ed51eb3dbb26b")</v>
      </c>
      <c r="I224" t="str">
        <f>VLOOKUP(H224,categorias!$B:$D,2,FALSE)</f>
        <v>Música</v>
      </c>
      <c r="J224" t="str">
        <f>VLOOKUP(H224,categorias!$B:$D,3,FALSE)</f>
        <v>music</v>
      </c>
      <c r="K224" s="7">
        <v>0.75</v>
      </c>
      <c r="L224" s="7" t="str">
        <f t="shared" si="6"/>
        <v>new Date("2020-05-10T18:00-0300")</v>
      </c>
      <c r="M224" t="s">
        <v>2802</v>
      </c>
      <c r="N224" t="s">
        <v>937</v>
      </c>
      <c r="O224" t="s">
        <v>1359</v>
      </c>
      <c r="P224" t="s">
        <v>2803</v>
      </c>
      <c r="W224" t="str">
        <f t="shared" si="7"/>
        <v>{"titulo": "Adriana Arydes | Live Show Music Festival" , "canais": [{"nome":"Adriana Arydes", "_id": ObjectId("5ed981e2474ed51eb3dbb366")}], "subcategorias": [{"nome":"gospel", "_id":ObjectId("5ed97cfc474ed51eb3dbb27d")}], "categorias":[{"_id":ObjectId("5ed979f4474ed51eb3dbb26b"), "nome":"Música", "url":"music"}], "dataHora": new Date("2020-05-10T18:00-0300"),   "largeimage": "https://i.ytimg.com/vi/ripQ09aFEdw/mqdefault.jpg", "status": "offline", "videoId": "ripQ09aFEdw", "url": "https://www.youtube.com/watch?v=ripQ09aFEdw"},</v>
      </c>
    </row>
    <row r="225" spans="1:23" x14ac:dyDescent="0.25">
      <c r="A225" t="s">
        <v>1360</v>
      </c>
      <c r="B225" t="s">
        <v>563</v>
      </c>
      <c r="C225" t="s">
        <v>564</v>
      </c>
      <c r="D225" t="str">
        <f>VLOOKUP(B225,canais!$A:$N,14,FALSE)</f>
        <v>5ed981e2474ed51eb3dbb367</v>
      </c>
      <c r="E225" s="10">
        <v>43963</v>
      </c>
      <c r="F225" t="s">
        <v>26</v>
      </c>
      <c r="G225" t="str">
        <f>VLOOKUP(F225,subcategorias!$E:$F,2,FALSE)</f>
        <v>ObjectId("5ed97cfc474ed51eb3dbb276")</v>
      </c>
      <c r="H225" t="str">
        <f>VLOOKUP(G225,subcategorias!$F:$G,2,FALSE)</f>
        <v>ObjectId("5ed979f4474ed51eb3dbb26b")</v>
      </c>
      <c r="I225" t="str">
        <f>VLOOKUP(H225,categorias!$B:$D,2,FALSE)</f>
        <v>Música</v>
      </c>
      <c r="J225" t="str">
        <f>VLOOKUP(H225,categorias!$B:$D,3,FALSE)</f>
        <v>music</v>
      </c>
      <c r="K225" s="7">
        <v>0.75</v>
      </c>
      <c r="L225" s="7" t="str">
        <f t="shared" si="6"/>
        <v>new Date("2020-05-12T18:00-0300")</v>
      </c>
      <c r="M225" t="s">
        <v>2804</v>
      </c>
      <c r="N225" t="s">
        <v>937</v>
      </c>
      <c r="O225" t="s">
        <v>1361</v>
      </c>
      <c r="P225" t="s">
        <v>2805</v>
      </c>
      <c r="W225" t="str">
        <f t="shared" si="7"/>
        <v>{"titulo": "LIVE SIMONY #SUPERFANTÁSTICA" , "canais": [{"nome":"Simony", "_id": ObjectId("5ed981e2474ed51eb3dbb367")}], "subcategorias": [{"nome":"pop", "_id":ObjectId("5ed97cfc474ed51eb3dbb276")}], "categorias":[{"_id":ObjectId("5ed979f4474ed51eb3dbb26b"), "nome":"Música", "url":"music"}], "dataHora": new Date("2020-05-12T18:00-0300"),   "largeimage": "https://i.ytimg.com/vi/mnZdinznPxM/mqdefault.jpg", "status": "offline", "videoId": "mnZdinznPxM", "url": "https://www.youtube.com/watch?v=mnZdinznPxM"},</v>
      </c>
    </row>
    <row r="226" spans="1:23" x14ac:dyDescent="0.25">
      <c r="A226" t="s">
        <v>2807</v>
      </c>
      <c r="B226" t="s">
        <v>565</v>
      </c>
      <c r="C226" t="s">
        <v>566</v>
      </c>
      <c r="D226" t="str">
        <f>VLOOKUP(B226,canais!$A:$N,14,FALSE)</f>
        <v>5ed981e2474ed51eb3dbb368</v>
      </c>
      <c r="E226" s="10">
        <v>43975</v>
      </c>
      <c r="F226" t="s">
        <v>29</v>
      </c>
      <c r="G226" t="str">
        <f>VLOOKUP(F226,subcategorias!$E:$F,2,FALSE)</f>
        <v>ObjectId("5ed97cfc474ed51eb3dbb279")</v>
      </c>
      <c r="H226" t="str">
        <f>VLOOKUP(G226,subcategorias!$F:$G,2,FALSE)</f>
        <v>ObjectId("5ed979f4474ed51eb3dbb26b")</v>
      </c>
      <c r="I226" t="str">
        <f>VLOOKUP(H226,categorias!$B:$D,2,FALSE)</f>
        <v>Música</v>
      </c>
      <c r="J226" t="str">
        <f>VLOOKUP(H226,categorias!$B:$D,3,FALSE)</f>
        <v>music</v>
      </c>
      <c r="K226" s="7">
        <v>0.625</v>
      </c>
      <c r="L226" s="7" t="str">
        <f t="shared" si="6"/>
        <v>new Date("2020-05-24T15:00-0300")</v>
      </c>
      <c r="M226" t="s">
        <v>2806</v>
      </c>
      <c r="N226" t="s">
        <v>937</v>
      </c>
      <c r="O226" t="s">
        <v>2808</v>
      </c>
      <c r="P226" t="s">
        <v>2809</v>
      </c>
      <c r="W226" t="str">
        <f t="shared" si="7"/>
        <v>{"titulo": "Live Aldair Playboy - #EmCasaComOPlayboy" , "canais": [{"nome":"Aldair Playboy", "_id": ObjectId("5ed981e2474ed51eb3dbb368")}], "subcategorias": [{"nome":"funk", "_id":ObjectId("5ed97cfc474ed51eb3dbb279")}], "categorias":[{"_id":ObjectId("5ed979f4474ed51eb3dbb26b"), "nome":"Música", "url":"music"}], "dataHora": new Date("2020-05-24T15:00-0300"),   "largeimage": "https://i.ytimg.com/vi/rwy77EXjGIE/mqdefault.jpg", "status": "offline", "videoId": "rwy77EXjGIE", "url": "https://www.youtube.com/watch?v=rwy77EXjGIE"},</v>
      </c>
    </row>
    <row r="227" spans="1:23" x14ac:dyDescent="0.25">
      <c r="A227" t="s">
        <v>1362</v>
      </c>
      <c r="B227" t="s">
        <v>567</v>
      </c>
      <c r="C227" t="s">
        <v>568</v>
      </c>
      <c r="D227" t="str">
        <f>VLOOKUP(B227,canais!$A:$N,14,FALSE)</f>
        <v>5ed981e2474ed51eb3dbb369</v>
      </c>
      <c r="E227" s="10">
        <v>43958</v>
      </c>
      <c r="F227" t="s">
        <v>25</v>
      </c>
      <c r="G227" t="str">
        <f>VLOOKUP(F227,subcategorias!$E:$F,2,FALSE)</f>
        <v>ObjectId("5ed97cfc474ed51eb3dbb275")</v>
      </c>
      <c r="H227" t="str">
        <f>VLOOKUP(G227,subcategorias!$F:$G,2,FALSE)</f>
        <v>ObjectId("5ed979f4474ed51eb3dbb26b")</v>
      </c>
      <c r="I227" t="str">
        <f>VLOOKUP(H227,categorias!$B:$D,2,FALSE)</f>
        <v>Música</v>
      </c>
      <c r="J227" t="str">
        <f>VLOOKUP(H227,categorias!$B:$D,3,FALSE)</f>
        <v>music</v>
      </c>
      <c r="K227" s="7">
        <v>0.70486111111111116</v>
      </c>
      <c r="L227" s="7" t="str">
        <f t="shared" si="6"/>
        <v>new Date("2020-05-07T16:55-0300")</v>
      </c>
      <c r="M227" t="s">
        <v>2810</v>
      </c>
      <c r="N227" t="s">
        <v>937</v>
      </c>
      <c r="O227" t="s">
        <v>1363</v>
      </c>
      <c r="P227" t="s">
        <v>2811</v>
      </c>
      <c r="W227" t="str">
        <f t="shared" si="7"/>
        <v>{"titulo": "Live @DJ Nelsinho # Baú do Vibe | FM O Dia" , "canais": [{"nome":"DJ Nelsinho", "_id": ObjectId("5ed981e2474ed51eb3dbb369")}], "subcategorias": [{"nome":"eletrônica", "_id":ObjectId("5ed97cfc474ed51eb3dbb275")}], "categorias":[{"_id":ObjectId("5ed979f4474ed51eb3dbb26b"), "nome":"Música", "url":"music"}], "dataHora": new Date("2020-05-07T16:55-0300"),   "largeimage": "https://i.ytimg.com/vi/ov8o_KZ8UVw/mqdefault.jpg", "status": "offline", "videoId": "ov8o_KZ8UVw", "url": "https://www.youtube.com/watch?v=ov8o_KZ8UVw"},</v>
      </c>
    </row>
    <row r="228" spans="1:23" x14ac:dyDescent="0.25">
      <c r="A228" t="s">
        <v>1364</v>
      </c>
      <c r="B228" t="s">
        <v>569</v>
      </c>
      <c r="C228" t="s">
        <v>570</v>
      </c>
      <c r="D228" t="str">
        <f>VLOOKUP(B228,canais!$A:$N,14,FALSE)</f>
        <v>5ed981e2474ed51eb3dbb36a</v>
      </c>
      <c r="E228" s="10">
        <v>43958</v>
      </c>
      <c r="F228" t="s">
        <v>21</v>
      </c>
      <c r="G228" t="str">
        <f>VLOOKUP(F228,subcategorias!$E:$F,2,FALSE)</f>
        <v>ObjectId("5ed97cfc474ed51eb3dbb271")</v>
      </c>
      <c r="H228" t="str">
        <f>VLOOKUP(G228,subcategorias!$F:$G,2,FALSE)</f>
        <v>ObjectId("5ed979f4474ed51eb3dbb26b")</v>
      </c>
      <c r="I228" t="str">
        <f>VLOOKUP(H228,categorias!$B:$D,2,FALSE)</f>
        <v>Música</v>
      </c>
      <c r="J228" t="str">
        <f>VLOOKUP(H228,categorias!$B:$D,3,FALSE)</f>
        <v>music</v>
      </c>
      <c r="K228" s="7">
        <v>0.75</v>
      </c>
      <c r="L228" s="7" t="str">
        <f t="shared" si="6"/>
        <v>new Date("2020-05-07T18:00-0300")</v>
      </c>
      <c r="M228" t="s">
        <v>2812</v>
      </c>
      <c r="N228" t="s">
        <v>937</v>
      </c>
      <c r="O228" t="s">
        <v>1365</v>
      </c>
      <c r="P228" t="s">
        <v>2813</v>
      </c>
      <c r="W228" t="str">
        <f t="shared" si="7"/>
        <v>{"titulo": "Gaby Hadassa - Circuito Brahma Live #Fiquemcasa e cante #comigo" , "canais": [{"nome":"Gaby Hadassa", "_id": ObjectId("5ed981e2474ed51eb3dbb36a")}], "subcategorias": [{"nome":"sertanejo", "_id":ObjectId("5ed97cfc474ed51eb3dbb271")}], "categorias":[{"_id":ObjectId("5ed979f4474ed51eb3dbb26b"), "nome":"Música", "url":"music"}], "dataHora": new Date("2020-05-07T18:00-0300"),   "largeimage": "https://i.ytimg.com/vi/o9GFRAeXE3k/mqdefault.jpg", "status": "offline", "videoId": "o9GFRAeXE3k", "url": "https://www.youtube.com/watch?v=o9GFRAeXE3k"},</v>
      </c>
    </row>
    <row r="229" spans="1:23" x14ac:dyDescent="0.25">
      <c r="A229" t="s">
        <v>1366</v>
      </c>
      <c r="B229" t="s">
        <v>571</v>
      </c>
      <c r="C229" t="s">
        <v>572</v>
      </c>
      <c r="D229" t="str">
        <f>VLOOKUP(B229,canais!$A:$N,14,FALSE)</f>
        <v>5ed981e2474ed51eb3dbb36b</v>
      </c>
      <c r="E229" s="10">
        <v>43958</v>
      </c>
      <c r="F229" t="s">
        <v>41</v>
      </c>
      <c r="G229" t="str">
        <f>VLOOKUP(F229,subcategorias!$E:$F,2,FALSE)</f>
        <v>ObjectId("5ed97cfc474ed51eb3dbb285")</v>
      </c>
      <c r="H229" t="str">
        <f>VLOOKUP(G229,subcategorias!$F:$G,2,FALSE)</f>
        <v>ObjectId("5ed979f4474ed51eb3dbb270")</v>
      </c>
      <c r="I229" t="str">
        <f>VLOOKUP(H229,categorias!$B:$D,2,FALSE)</f>
        <v>Variedades</v>
      </c>
      <c r="J229" t="str">
        <f>VLOOKUP(H229,categorias!$B:$D,3,FALSE)</f>
        <v>variados</v>
      </c>
      <c r="K229" s="7">
        <v>0.79166666666666663</v>
      </c>
      <c r="L229" s="7" t="str">
        <f t="shared" si="6"/>
        <v>new Date("2020-05-07T19:00-0300")</v>
      </c>
      <c r="M229" t="s">
        <v>2814</v>
      </c>
      <c r="N229" t="s">
        <v>937</v>
      </c>
      <c r="O229" t="s">
        <v>1367</v>
      </c>
      <c r="P229" t="s">
        <v>2815</v>
      </c>
      <c r="W229" t="str">
        <f t="shared" si="7"/>
        <v>{"titulo": "LIVE LUCCAS CARLOS - #FiqueEmCasa e Cante #Comigo" , "canais": [{"nome":"Luccas Carlos", "_id": ObjectId("5ed981e2474ed51eb3dbb36b")}], "subcategorias": [{"nome":"outros", "_id":ObjectId("5ed97cfc474ed51eb3dbb285")}], "categorias":[{"_id":ObjectId("5ed979f4474ed51eb3dbb270"), "nome":"Variedades", "url":"variados"}], "dataHora": new Date("2020-05-07T19:00-0300"),   "largeimage": "https://i.ytimg.com/vi/0xOKPeYXOc4/mqdefault.jpg", "status": "offline", "videoId": "0xOKPeYXOc4", "url": "https://www.youtube.com/watch?v=0xOKPeYXOc4"},</v>
      </c>
    </row>
    <row r="230" spans="1:23" x14ac:dyDescent="0.25">
      <c r="A230" t="s">
        <v>1368</v>
      </c>
      <c r="B230" t="s">
        <v>573</v>
      </c>
      <c r="C230" t="s">
        <v>574</v>
      </c>
      <c r="D230" t="str">
        <f>VLOOKUP(B230,canais!$A:$N,14,FALSE)</f>
        <v>5ed981e2474ed51eb3dbb36c</v>
      </c>
      <c r="E230" s="10">
        <v>43958</v>
      </c>
      <c r="F230" t="s">
        <v>22</v>
      </c>
      <c r="G230" t="str">
        <f>VLOOKUP(F230,subcategorias!$E:$F,2,FALSE)</f>
        <v>ObjectId("5ed97cfc474ed51eb3dbb272")</v>
      </c>
      <c r="H230" t="str">
        <f>VLOOKUP(G230,subcategorias!$F:$G,2,FALSE)</f>
        <v>ObjectId("5ed979f4474ed51eb3dbb26b")</v>
      </c>
      <c r="I230" t="str">
        <f>VLOOKUP(H230,categorias!$B:$D,2,FALSE)</f>
        <v>Música</v>
      </c>
      <c r="J230" t="str">
        <f>VLOOKUP(H230,categorias!$B:$D,3,FALSE)</f>
        <v>music</v>
      </c>
      <c r="K230" s="7">
        <v>0.79166666666666663</v>
      </c>
      <c r="L230" s="7" t="str">
        <f t="shared" si="6"/>
        <v>new Date("2020-05-07T19:00-0300")</v>
      </c>
      <c r="M230" t="s">
        <v>2816</v>
      </c>
      <c r="N230" t="s">
        <v>937</v>
      </c>
      <c r="O230" t="s">
        <v>1369</v>
      </c>
      <c r="P230" t="s">
        <v>2817</v>
      </c>
      <c r="W230" t="str">
        <f t="shared" si="7"/>
        <v>{"titulo": "Estúdio Alvorada apresenta Flausino e Sideral cantam Cazuza | Live Show" , "canais": [{"nome":"Rádio Alvorada", "_id": ObjectId("5ed981e2474ed51eb3dbb36c")}], "subcategorias": [{"nome":"rock", "_id":ObjectId("5ed97cfc474ed51eb3dbb272")}], "categorias":[{"_id":ObjectId("5ed979f4474ed51eb3dbb26b"), "nome":"Música", "url":"music"}], "dataHora": new Date("2020-05-07T19:00-0300"),   "largeimage": "https://i.ytimg.com/vi/TxSh5twGhvo/mqdefault.jpg", "status": "offline", "videoId": "TxSh5twGhvo", "url": "https://www.youtube.com/watch?v=TxSh5twGhvo"},</v>
      </c>
    </row>
    <row r="231" spans="1:23" x14ac:dyDescent="0.25">
      <c r="A231" t="s">
        <v>1370</v>
      </c>
      <c r="B231" t="s">
        <v>575</v>
      </c>
      <c r="C231" t="s">
        <v>576</v>
      </c>
      <c r="D231" t="str">
        <f>VLOOKUP(B231,canais!$A:$N,14,FALSE)</f>
        <v>5ed981e2474ed51eb3dbb36d</v>
      </c>
      <c r="E231" s="10">
        <v>43958</v>
      </c>
      <c r="F231" t="s">
        <v>34</v>
      </c>
      <c r="G231" t="str">
        <f>VLOOKUP(F231,subcategorias!$E:$F,2,FALSE)</f>
        <v>ObjectId("5ed97cfc474ed51eb3dbb27e")</v>
      </c>
      <c r="H231" t="str">
        <f>VLOOKUP(G231,subcategorias!$F:$G,2,FALSE)</f>
        <v>ObjectId("5ed979f4474ed51eb3dbb26b")</v>
      </c>
      <c r="I231" t="str">
        <f>VLOOKUP(H231,categorias!$B:$D,2,FALSE)</f>
        <v>Música</v>
      </c>
      <c r="J231" t="str">
        <f>VLOOKUP(H231,categorias!$B:$D,3,FALSE)</f>
        <v>music</v>
      </c>
      <c r="K231" s="7">
        <v>0.79166666666666663</v>
      </c>
      <c r="L231" s="7" t="str">
        <f t="shared" si="6"/>
        <v>new Date("2020-05-07T19:00-0300")</v>
      </c>
      <c r="M231" t="s">
        <v>2818</v>
      </c>
      <c r="N231" t="s">
        <v>937</v>
      </c>
      <c r="O231" t="s">
        <v>1371</v>
      </c>
      <c r="P231" t="s">
        <v>2819</v>
      </c>
      <c r="W231" t="str">
        <f t="shared" si="7"/>
        <v>{"titulo": "INCOMPATIBILIDADE DE GÊNIOS | JOÃO BOSCO &amp; HAMILTON DE HOLANDA | TRIBUTO ALDIR BLANC | #CANTODAPRAYA" , "canais": [{"nome":"Hamilton de Holanda", "_id": ObjectId("5ed981e2474ed51eb3dbb36d")}], "subcategorias": [{"nome":"mpb", "_id":ObjectId("5ed97cfc474ed51eb3dbb27e")}], "categorias":[{"_id":ObjectId("5ed979f4474ed51eb3dbb26b"), "nome":"Música", "url":"music"}], "dataHora": new Date("2020-05-07T19:00-0300"),   "largeimage": "https://i.ytimg.com/vi/ij8xqjs7wng/mqdefault.jpg", "status": "offline", "videoId": "ij8xqjs7wng", "url": "https://www.youtube.com/watch?v=ij8xqjs7wng"},</v>
      </c>
    </row>
    <row r="232" spans="1:23" x14ac:dyDescent="0.25">
      <c r="A232" t="s">
        <v>1373</v>
      </c>
      <c r="B232" t="s">
        <v>577</v>
      </c>
      <c r="C232" t="s">
        <v>578</v>
      </c>
      <c r="D232" t="str">
        <f>VLOOKUP(B232,canais!$A:$N,14,FALSE)</f>
        <v>5ed981e2474ed51eb3dbb36e</v>
      </c>
      <c r="E232" s="10">
        <v>43958</v>
      </c>
      <c r="F232" t="s">
        <v>21</v>
      </c>
      <c r="G232" t="str">
        <f>VLOOKUP(F232,subcategorias!$E:$F,2,FALSE)</f>
        <v>ObjectId("5ed97cfc474ed51eb3dbb271")</v>
      </c>
      <c r="H232" t="str">
        <f>VLOOKUP(G232,subcategorias!$F:$G,2,FALSE)</f>
        <v>ObjectId("5ed979f4474ed51eb3dbb26b")</v>
      </c>
      <c r="I232" t="str">
        <f>VLOOKUP(H232,categorias!$B:$D,2,FALSE)</f>
        <v>Música</v>
      </c>
      <c r="J232" t="str">
        <f>VLOOKUP(H232,categorias!$B:$D,3,FALSE)</f>
        <v>music</v>
      </c>
      <c r="K232" s="7">
        <v>0.79166666666666663</v>
      </c>
      <c r="L232" s="7" t="str">
        <f t="shared" si="6"/>
        <v>new Date("2020-05-07T19:00-0300")</v>
      </c>
      <c r="M232" t="s">
        <v>1372</v>
      </c>
      <c r="N232" t="s">
        <v>937</v>
      </c>
      <c r="P232" t="s">
        <v>2820</v>
      </c>
      <c r="W232" t="str">
        <f t="shared" si="7"/>
        <v>{"titulo": "Live Show 30 Anos" , "canais": [{"nome":"Mauricio e Mauri", "_id": ObjectId("5ed981e2474ed51eb3dbb36e")}], "subcategorias": [{"nome":"sertanejo", "_id":ObjectId("5ed97cfc474ed51eb3dbb271")}], "categorias":[{"_id":ObjectId("5ed979f4474ed51eb3dbb26b"), "nome":"Música", "url":"music"}], "dataHora": new Date("2020-05-07T19:00-0300"),   "largeimage": "https://yt3.ggpht.com/Fxko_6_m-kzNRBRKEKv5PufUVbUMLQ_09je6uKofmxdUoZeWo0rd25h780sO_7QZ2rhazkDNiDM=w854-fcrop64=1,00000000ffffffff-k-c0xffffffff-no-nd-rj", "status": "offline", "videoId": "", "url": "https://www.youtube.com/channel/UC2X-TtOqS2udzAN6mB3-bKw"},</v>
      </c>
    </row>
    <row r="233" spans="1:23" x14ac:dyDescent="0.25">
      <c r="A233" t="s">
        <v>1375</v>
      </c>
      <c r="B233" t="s">
        <v>579</v>
      </c>
      <c r="C233" t="s">
        <v>392</v>
      </c>
      <c r="D233" t="str">
        <f>VLOOKUP(B233,canais!$A:$N,14,FALSE)</f>
        <v>5ed981e2474ed51eb3dbb36f</v>
      </c>
      <c r="E233" s="10">
        <v>43958</v>
      </c>
      <c r="F233" t="s">
        <v>34</v>
      </c>
      <c r="G233" t="str">
        <f>VLOOKUP(F233,subcategorias!$E:$F,2,FALSE)</f>
        <v>ObjectId("5ed97cfc474ed51eb3dbb27e")</v>
      </c>
      <c r="H233" t="str">
        <f>VLOOKUP(G233,subcategorias!$F:$G,2,FALSE)</f>
        <v>ObjectId("5ed979f4474ed51eb3dbb26b")</v>
      </c>
      <c r="I233" t="str">
        <f>VLOOKUP(H233,categorias!$B:$D,2,FALSE)</f>
        <v>Música</v>
      </c>
      <c r="J233" t="str">
        <f>VLOOKUP(H233,categorias!$B:$D,3,FALSE)</f>
        <v>music</v>
      </c>
      <c r="K233" s="7">
        <v>0.79166666666666663</v>
      </c>
      <c r="L233" s="7" t="str">
        <f t="shared" si="6"/>
        <v>new Date("2020-05-07T19:00-0300")</v>
      </c>
      <c r="M233" t="s">
        <v>1374</v>
      </c>
      <c r="N233" t="s">
        <v>937</v>
      </c>
      <c r="P233" t="s">
        <v>1581</v>
      </c>
      <c r="W233" t="str">
        <f t="shared" si="7"/>
        <v>{"titulo": "Céu no #SescAoVivo" , "canais": [{"nome":"Céu", "_id": ObjectId("5ed981e2474ed51eb3dbb36f")}], "subcategorias": [{"nome":"mpb", "_id":ObjectId("5ed97cfc474ed51eb3dbb27e")}], "categorias":[{"_id":ObjectId("5ed979f4474ed51eb3dbb26b"), "nome":"Música", "url":"music"}], "dataHora": new Date("2020-05-07T19:00-0300"),   "largeimage": "https://yt3.ggpht.com/aoeSrjG5u-BS3b76rtv0hHC3ksxchrQKtkez4CUBWhqrRYDfbmpF4nkQzFXxCTdwyzT481a0gA=w1280-fcrop64=1,00000000ffffffff-k-c0xffffffff-no-nd-rj", "status": "offline", "videoId": "", "url": "https://www.youtube.com/channel/UCESs365L1Ccnq4q3J5yZ7nQ"},</v>
      </c>
    </row>
    <row r="234" spans="1:23" x14ac:dyDescent="0.25">
      <c r="A234" t="s">
        <v>1376</v>
      </c>
      <c r="B234" t="s">
        <v>448</v>
      </c>
      <c r="C234" t="s">
        <v>449</v>
      </c>
      <c r="D234" t="str">
        <f>VLOOKUP(B234,canais!$A:$N,14,FALSE)</f>
        <v>5ed981e2474ed51eb3dbb32b</v>
      </c>
      <c r="E234" s="10">
        <v>43958</v>
      </c>
      <c r="F234" t="s">
        <v>21</v>
      </c>
      <c r="G234" t="str">
        <f>VLOOKUP(F234,subcategorias!$E:$F,2,FALSE)</f>
        <v>ObjectId("5ed97cfc474ed51eb3dbb271")</v>
      </c>
      <c r="H234" t="str">
        <f>VLOOKUP(G234,subcategorias!$F:$G,2,FALSE)</f>
        <v>ObjectId("5ed979f4474ed51eb3dbb26b")</v>
      </c>
      <c r="I234" t="str">
        <f>VLOOKUP(H234,categorias!$B:$D,2,FALSE)</f>
        <v>Música</v>
      </c>
      <c r="J234" t="str">
        <f>VLOOKUP(H234,categorias!$B:$D,3,FALSE)</f>
        <v>music</v>
      </c>
      <c r="K234" s="7">
        <v>0.83333333333333337</v>
      </c>
      <c r="L234" s="7" t="str">
        <f t="shared" si="6"/>
        <v>new Date("2020-05-07T20:00-0300")</v>
      </c>
      <c r="M234" t="s">
        <v>2821</v>
      </c>
      <c r="N234" t="s">
        <v>937</v>
      </c>
      <c r="O234" t="s">
        <v>1377</v>
      </c>
      <c r="P234" t="s">
        <v>2822</v>
      </c>
      <c r="W234" t="str">
        <f t="shared" si="7"/>
        <v>{"titulo": "LIVE ESPECIAL SERTANEJO - TriGO!" , "canais": [{"nome":"Projeto TriGO", "_id": ObjectId("5ed981e2474ed51eb3dbb32b")}], "subcategorias": [{"nome":"sertanejo", "_id":ObjectId("5ed97cfc474ed51eb3dbb271")}], "categorias":[{"_id":ObjectId("5ed979f4474ed51eb3dbb26b"), "nome":"Música", "url":"music"}], "dataHora": new Date("2020-05-07T20:00-0300"),   "largeimage": "https://i.ytimg.com/vi/6_Rg-lruG2A/mqdefault.jpg", "status": "offline", "videoId": "6_Rg-lruG2A", "url": "https://www.youtube.com/watch?v=6_Rg-lruG2A"},</v>
      </c>
    </row>
    <row r="235" spans="1:23" x14ac:dyDescent="0.25">
      <c r="A235" t="s">
        <v>1378</v>
      </c>
      <c r="B235" t="s">
        <v>580</v>
      </c>
      <c r="C235" t="s">
        <v>581</v>
      </c>
      <c r="D235" t="str">
        <f>VLOOKUP(B235,canais!$A:$N,14,FALSE)</f>
        <v>5ed981e2474ed51eb3dbb370</v>
      </c>
      <c r="E235" s="10">
        <v>43958</v>
      </c>
      <c r="F235" t="s">
        <v>21</v>
      </c>
      <c r="G235" t="str">
        <f>VLOOKUP(F235,subcategorias!$E:$F,2,FALSE)</f>
        <v>ObjectId("5ed97cfc474ed51eb3dbb271")</v>
      </c>
      <c r="H235" t="str">
        <f>VLOOKUP(G235,subcategorias!$F:$G,2,FALSE)</f>
        <v>ObjectId("5ed979f4474ed51eb3dbb26b")</v>
      </c>
      <c r="I235" t="str">
        <f>VLOOKUP(H235,categorias!$B:$D,2,FALSE)</f>
        <v>Música</v>
      </c>
      <c r="J235" t="str">
        <f>VLOOKUP(H235,categorias!$B:$D,3,FALSE)</f>
        <v>music</v>
      </c>
      <c r="K235" s="7">
        <v>0.83333333333333337</v>
      </c>
      <c r="L235" s="7" t="str">
        <f t="shared" si="6"/>
        <v>new Date("2020-05-07T20:00-0300")</v>
      </c>
      <c r="M235" t="s">
        <v>2823</v>
      </c>
      <c r="N235" t="s">
        <v>937</v>
      </c>
      <c r="O235" t="s">
        <v>1379</v>
      </c>
      <c r="P235" t="s">
        <v>2824</v>
      </c>
      <c r="W235" t="str">
        <f t="shared" si="7"/>
        <v>{"titulo": "Live Cabaré Love - Brenno e Matheus" , "canais": [{"nome":"Brenno e Matheus", "_id": ObjectId("5ed981e2474ed51eb3dbb370")}], "subcategorias": [{"nome":"sertanejo", "_id":ObjectId("5ed97cfc474ed51eb3dbb271")}], "categorias":[{"_id":ObjectId("5ed979f4474ed51eb3dbb26b"), "nome":"Música", "url":"music"}], "dataHora": new Date("2020-05-07T20:00-0300"),   "largeimage": "https://i.ytimg.com/vi/Qy1xvlcWq58/mqdefault.jpg", "status": "offline", "videoId": "Qy1xvlcWq58", "url": "https://www.youtube.com/watch?v=Qy1xvlcWq58"},</v>
      </c>
    </row>
    <row r="236" spans="1:23" x14ac:dyDescent="0.25">
      <c r="A236" t="s">
        <v>2826</v>
      </c>
      <c r="B236" t="s">
        <v>582</v>
      </c>
      <c r="C236" t="s">
        <v>583</v>
      </c>
      <c r="D236" t="str">
        <f>VLOOKUP(B236,canais!$A:$N,14,FALSE)</f>
        <v>5ed981e2474ed51eb3dbb371</v>
      </c>
      <c r="E236" s="10">
        <v>43958</v>
      </c>
      <c r="F236" t="s">
        <v>21</v>
      </c>
      <c r="G236" t="str">
        <f>VLOOKUP(F236,subcategorias!$E:$F,2,FALSE)</f>
        <v>ObjectId("5ed97cfc474ed51eb3dbb271")</v>
      </c>
      <c r="H236" t="str">
        <f>VLOOKUP(G236,subcategorias!$F:$G,2,FALSE)</f>
        <v>ObjectId("5ed979f4474ed51eb3dbb26b")</v>
      </c>
      <c r="I236" t="str">
        <f>VLOOKUP(H236,categorias!$B:$D,2,FALSE)</f>
        <v>Música</v>
      </c>
      <c r="J236" t="str">
        <f>VLOOKUP(H236,categorias!$B:$D,3,FALSE)</f>
        <v>music</v>
      </c>
      <c r="K236" s="7">
        <v>0.83333333333333337</v>
      </c>
      <c r="L236" s="7" t="str">
        <f t="shared" si="6"/>
        <v>new Date("2020-05-07T20:00-0300")</v>
      </c>
      <c r="M236" t="s">
        <v>2825</v>
      </c>
      <c r="N236" t="s">
        <v>937</v>
      </c>
      <c r="O236" t="s">
        <v>1380</v>
      </c>
      <c r="P236" t="s">
        <v>2827</v>
      </c>
      <c r="W236" t="str">
        <f t="shared" si="7"/>
        <v>{"titulo": "Live Marcello Teodoro" , "canais": [{"nome":"Marcello Teodoro", "_id": ObjectId("5ed981e2474ed51eb3dbb371")}], "subcategorias": [{"nome":"sertanejo", "_id":ObjectId("5ed97cfc474ed51eb3dbb271")}], "categorias":[{"_id":ObjectId("5ed979f4474ed51eb3dbb26b"), "nome":"Música", "url":"music"}], "dataHora": new Date("2020-05-07T20:00-0300"),   "largeimage": "https://i.ytimg.com/vi/N8Z5LTC2NrI/mqdefault.jpg", "status": "offline", "videoId": "N8Z5LTC2NrI", "url": "https://www.youtube.com/watch?v=N8Z5LTC2NrI"},</v>
      </c>
    </row>
    <row r="237" spans="1:23" x14ac:dyDescent="0.25">
      <c r="A237" t="s">
        <v>1382</v>
      </c>
      <c r="B237" t="s">
        <v>584</v>
      </c>
      <c r="C237" t="s">
        <v>585</v>
      </c>
      <c r="D237" t="str">
        <f>VLOOKUP(B237,canais!$A:$N,14,FALSE)</f>
        <v>5ed981e2474ed51eb3dbb372</v>
      </c>
      <c r="E237" s="10">
        <v>43958</v>
      </c>
      <c r="F237" t="s">
        <v>37</v>
      </c>
      <c r="G237" t="str">
        <f>VLOOKUP(F237,subcategorias!$E:$F,2,FALSE)</f>
        <v>ObjectId("5ed97cfc474ed51eb3dbb281")</v>
      </c>
      <c r="H237" t="str">
        <f>VLOOKUP(G237,subcategorias!$F:$G,2,FALSE)</f>
        <v>ObjectId("5ed979f4474ed51eb3dbb26b")</v>
      </c>
      <c r="I237" t="str">
        <f>VLOOKUP(H237,categorias!$B:$D,2,FALSE)</f>
        <v>Música</v>
      </c>
      <c r="J237" t="str">
        <f>VLOOKUP(H237,categorias!$B:$D,3,FALSE)</f>
        <v>music</v>
      </c>
      <c r="K237" s="7">
        <v>0.83333333333333337</v>
      </c>
      <c r="L237" s="7" t="str">
        <f t="shared" si="6"/>
        <v>new Date("2020-05-07T20:00-0300")</v>
      </c>
      <c r="M237" t="s">
        <v>1381</v>
      </c>
      <c r="N237" t="s">
        <v>937</v>
      </c>
      <c r="P237" t="s">
        <v>2828</v>
      </c>
      <c r="W237" t="str">
        <f t="shared" si="7"/>
        <v>{"titulo": "Macaco Sessions: Denny Dean"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Date("2020-05-07T20:00-0300"),   "largeimage": "https://yt3.ggpht.com/A63-bmrbyFwyF7VEPQzk1qwF4PzY_Yzv08fecmRhfZkaakTd1gAgOKnH6smnE_RV1dgYmSjFZg=w1280-fcrop64=1,00000000ffffffff-k-c0xffffffff-no-nd-rj", "status": "offline", "videoId": "", "url": "https://www.youtube.com/channel/UCkbzjlRH6LlP23iLSs-jmcA"},</v>
      </c>
    </row>
    <row r="238" spans="1:23" x14ac:dyDescent="0.25">
      <c r="A238" t="s">
        <v>1383</v>
      </c>
      <c r="B238" t="s">
        <v>586</v>
      </c>
      <c r="C238" t="s">
        <v>587</v>
      </c>
      <c r="D238" t="str">
        <f>VLOOKUP(B238,canais!$A:$N,14,FALSE)</f>
        <v>5ed981e2474ed51eb3dbb373</v>
      </c>
      <c r="E238" s="10">
        <v>43958</v>
      </c>
      <c r="F238" t="s">
        <v>32</v>
      </c>
      <c r="G238" t="str">
        <f>VLOOKUP(F238,subcategorias!$E:$F,2,FALSE)</f>
        <v>ObjectId("5ed97cfc474ed51eb3dbb27c")</v>
      </c>
      <c r="H238" t="str">
        <f>VLOOKUP(G238,subcategorias!$F:$G,2,FALSE)</f>
        <v>ObjectId("5ed979f4474ed51eb3dbb26b")</v>
      </c>
      <c r="I238" t="str">
        <f>VLOOKUP(H238,categorias!$B:$D,2,FALSE)</f>
        <v>Música</v>
      </c>
      <c r="J238" t="str">
        <f>VLOOKUP(H238,categorias!$B:$D,3,FALSE)</f>
        <v>music</v>
      </c>
      <c r="K238" s="7">
        <v>0.83333333333333337</v>
      </c>
      <c r="L238" s="7" t="str">
        <f t="shared" si="6"/>
        <v>new Date("2020-05-07T20:00-0300")</v>
      </c>
      <c r="M238" t="s">
        <v>2829</v>
      </c>
      <c r="N238" t="s">
        <v>937</v>
      </c>
      <c r="O238" t="s">
        <v>1384</v>
      </c>
      <c r="P238" t="s">
        <v>2830</v>
      </c>
      <c r="W238" t="str">
        <f t="shared" si="7"/>
        <v>{"titulo": "Ensaios de São João - Live"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Date("2020-05-07T20:00-0300"),   "largeimage": "https://i.ytimg.com/vi/Cl8JcWNp6p8/mqdefault.jpg", "status": "offline", "videoId": "Cl8JcWNp6p8", "url": "https://www.youtube.com/watch?v=Cl8JcWNp6p8"},</v>
      </c>
    </row>
    <row r="239" spans="1:23" x14ac:dyDescent="0.25">
      <c r="A239" t="s">
        <v>2831</v>
      </c>
      <c r="B239" t="s">
        <v>588</v>
      </c>
      <c r="C239" t="s">
        <v>589</v>
      </c>
      <c r="D239" t="str">
        <f>VLOOKUP(B239,canais!$A:$N,14,FALSE)</f>
        <v>5ed981e2474ed51eb3dbb374</v>
      </c>
      <c r="E239" s="10">
        <v>43958</v>
      </c>
      <c r="F239" t="s">
        <v>29</v>
      </c>
      <c r="G239" t="str">
        <f>VLOOKUP(F239,subcategorias!$E:$F,2,FALSE)</f>
        <v>ObjectId("5ed97cfc474ed51eb3dbb279")</v>
      </c>
      <c r="H239" t="str">
        <f>VLOOKUP(G239,subcategorias!$F:$G,2,FALSE)</f>
        <v>ObjectId("5ed979f4474ed51eb3dbb26b")</v>
      </c>
      <c r="I239" t="str">
        <f>VLOOKUP(H239,categorias!$B:$D,2,FALSE)</f>
        <v>Música</v>
      </c>
      <c r="J239" t="str">
        <f>VLOOKUP(H239,categorias!$B:$D,3,FALSE)</f>
        <v>music</v>
      </c>
      <c r="K239" s="7">
        <v>0.83333333333333337</v>
      </c>
      <c r="L239" s="7" t="str">
        <f t="shared" si="6"/>
        <v>new Date("2020-05-07T20:00-0300")</v>
      </c>
      <c r="M239" t="s">
        <v>1385</v>
      </c>
      <c r="N239" t="s">
        <v>937</v>
      </c>
      <c r="P239" t="s">
        <v>2832</v>
      </c>
      <c r="W239" t="str">
        <f t="shared" si="7"/>
        <v>{"titulo": "Live Bonde das Maravilhas" , "canais": [{"nome":"Bonde das Maravilhas", "_id": ObjectId("5ed981e2474ed51eb3dbb374")}], "subcategorias": [{"nome":"funk", "_id":ObjectId("5ed97cfc474ed51eb3dbb279")}], "categorias":[{"_id":ObjectId("5ed979f4474ed51eb3dbb26b"), "nome":"Música", "url":"music"}], "dataHora": new Date("2020-05-07T20:00-0300"),   "largeimage": "https://yt3.ggpht.com/SJJcHUXseeaERivX8twdXe9ttLQrepmGRpYdDAco9wvOxWri5UVkxCibvk6NOLw9H8ecL_bl=w1280-fcrop64=1,00000000ffffffff-k-c0xffffffff-no-nd-rj", "status": "offline", "videoId": "", "url": "https://www.youtube.com/channel/UCf2AzZqbAcgdJ8pJVZMGGRA"},</v>
      </c>
    </row>
    <row r="240" spans="1:23" x14ac:dyDescent="0.25">
      <c r="A240" t="s">
        <v>2833</v>
      </c>
      <c r="B240" t="s">
        <v>590</v>
      </c>
      <c r="C240" t="s">
        <v>591</v>
      </c>
      <c r="D240" t="str">
        <f>VLOOKUP(B240,canais!$A:$N,14,FALSE)</f>
        <v>5ed981e2474ed51eb3dbb375</v>
      </c>
      <c r="E240" s="10">
        <v>43958</v>
      </c>
      <c r="F240" t="s">
        <v>41</v>
      </c>
      <c r="G240" t="str">
        <f>VLOOKUP(F240,subcategorias!$E:$F,2,FALSE)</f>
        <v>ObjectId("5ed97cfc474ed51eb3dbb285")</v>
      </c>
      <c r="H240" t="str">
        <f>VLOOKUP(G240,subcategorias!$F:$G,2,FALSE)</f>
        <v>ObjectId("5ed979f4474ed51eb3dbb270")</v>
      </c>
      <c r="I240" t="str">
        <f>VLOOKUP(H240,categorias!$B:$D,2,FALSE)</f>
        <v>Variedades</v>
      </c>
      <c r="J240" t="str">
        <f>VLOOKUP(H240,categorias!$B:$D,3,FALSE)</f>
        <v>variados</v>
      </c>
      <c r="K240" s="7">
        <v>0.875</v>
      </c>
      <c r="L240" s="7" t="str">
        <f t="shared" si="6"/>
        <v>new Date("2020-05-07T21:00-0300")</v>
      </c>
      <c r="M240" t="s">
        <v>1386</v>
      </c>
      <c r="N240" t="s">
        <v>937</v>
      </c>
      <c r="P240" t="s">
        <v>2834</v>
      </c>
      <c r="W240" t="str">
        <f t="shared" si="7"/>
        <v>{"titulo": "Live Eder Miguel" , "canais": [{"nome":"Eder Miguel", "_id": ObjectId("5ed981e2474ed51eb3dbb375")}], "subcategorias": [{"nome":"outros", "_id":ObjectId("5ed97cfc474ed51eb3dbb285")}], "categorias":[{"_id":ObjectId("5ed979f4474ed51eb3dbb270"), "nome":"Variedades", "url":"variados"}], "dataHora": new Date("2020-05-07T21:00-0300"),   "largeimage": "https://yt3.ggpht.com/8E8Bl69sMxQM4RyN6DRZI26YLTUvNpuBF-S6cN92SGiZ2ni_6PApuVxBASiz_5RMnP_7dM5EpQ=w1280-fcrop64=1,00000000ffffffff-k-c0xffffffff-no-nd-rj", "status": "offline", "videoId": "", "url": "https://www.youtube.com/channel/UC7cn6Anu9ONX1lntK2paAJQ"},</v>
      </c>
    </row>
    <row r="241" spans="1:23" x14ac:dyDescent="0.25">
      <c r="A241" t="s">
        <v>1387</v>
      </c>
      <c r="B241" t="s">
        <v>592</v>
      </c>
      <c r="C241" t="s">
        <v>593</v>
      </c>
      <c r="D241" t="str">
        <f>VLOOKUP(B241,canais!$A:$N,14,FALSE)</f>
        <v>5ed981e2474ed51eb3dbb376</v>
      </c>
      <c r="E241" s="10">
        <v>43958</v>
      </c>
      <c r="F241" t="s">
        <v>41</v>
      </c>
      <c r="G241" t="str">
        <f>VLOOKUP(F241,subcategorias!$E:$F,2,FALSE)</f>
        <v>ObjectId("5ed97cfc474ed51eb3dbb285")</v>
      </c>
      <c r="H241" t="str">
        <f>VLOOKUP(G241,subcategorias!$F:$G,2,FALSE)</f>
        <v>ObjectId("5ed979f4474ed51eb3dbb270")</v>
      </c>
      <c r="I241" t="str">
        <f>VLOOKUP(H241,categorias!$B:$D,2,FALSE)</f>
        <v>Variedades</v>
      </c>
      <c r="J241" t="str">
        <f>VLOOKUP(H241,categorias!$B:$D,3,FALSE)</f>
        <v>variados</v>
      </c>
      <c r="K241" s="7">
        <v>0.79166666666666663</v>
      </c>
      <c r="L241" s="7" t="str">
        <f t="shared" si="6"/>
        <v>new Date("2020-05-07T19:00-0300")</v>
      </c>
      <c r="M241" t="s">
        <v>2835</v>
      </c>
      <c r="N241" t="s">
        <v>937</v>
      </c>
      <c r="O241" t="s">
        <v>1388</v>
      </c>
      <c r="P241" t="s">
        <v>2836</v>
      </c>
      <c r="W241" t="str">
        <f t="shared" si="7"/>
        <v>{"titulo": "[VALE TALKS #5] Do zero a eficiência na gestão de produtos utilizando a metodologia Kanban"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Date("2020-05-07T19:00-0300"),   "largeimage": "https://i.ytimg.com/vi/kvzveiaBHaU/mqdefault.jpg", "status": "offline", "videoId": "kvzveiaBHaU", "url": "https://www.youtube.com/watch?v=kvzveiaBHaU"},</v>
      </c>
    </row>
    <row r="242" spans="1:23" x14ac:dyDescent="0.25">
      <c r="A242" t="s">
        <v>1389</v>
      </c>
      <c r="B242" t="s">
        <v>594</v>
      </c>
      <c r="C242" t="s">
        <v>595</v>
      </c>
      <c r="D242" t="str">
        <f>VLOOKUP(B242,canais!$A:$N,14,FALSE)</f>
        <v>5ed981e2474ed51eb3dbb377</v>
      </c>
      <c r="E242" s="10">
        <v>43959</v>
      </c>
      <c r="F242" t="s">
        <v>35</v>
      </c>
      <c r="G242" t="str">
        <f>VLOOKUP(F242,subcategorias!$E:$F,2,FALSE)</f>
        <v>ObjectId("5ed97cfc474ed51eb3dbb27f")</v>
      </c>
      <c r="H242" t="str">
        <f>VLOOKUP(G242,subcategorias!$F:$G,2,FALSE)</f>
        <v>ObjectId("5ed979f4474ed51eb3dbb26b")</v>
      </c>
      <c r="I242" t="str">
        <f>VLOOKUP(H242,categorias!$B:$D,2,FALSE)</f>
        <v>Música</v>
      </c>
      <c r="J242" t="str">
        <f>VLOOKUP(H242,categorias!$B:$D,3,FALSE)</f>
        <v>music</v>
      </c>
      <c r="K242" s="7">
        <v>0.41666666666666669</v>
      </c>
      <c r="L242" s="7" t="str">
        <f t="shared" si="6"/>
        <v>new Date("2020-05-08T10:00-0300")</v>
      </c>
      <c r="M242" t="s">
        <v>2837</v>
      </c>
      <c r="N242" t="s">
        <v>937</v>
      </c>
      <c r="O242" t="s">
        <v>1390</v>
      </c>
      <c r="P242" t="s">
        <v>2838</v>
      </c>
      <c r="W242" t="str">
        <f t="shared" si="7"/>
        <v>{"titulo": "Spinnin’ Home Sessions | Future House PT.1 Edition | #StayHome and party #WithMe" , "canais": [{"nome":"Spinnin' Records", "_id": ObjectId("5ed981e2474ed51eb3dbb377")}], "subcategorias": [{"nome":"festival", "_id":ObjectId("5ed97cfc474ed51eb3dbb27f")}], "categorias":[{"_id":ObjectId("5ed979f4474ed51eb3dbb26b"), "nome":"Música", "url":"music"}], "dataHora": new Date("2020-05-08T10:00-0300"),   "largeimage": "https://i.ytimg.com/vi/Vl5JQalZFMk/mqdefault.jpg", "status": "offline", "videoId": "Vl5JQalZFMk", "url": "https://www.youtube.com/watch?v=Vl5JQalZFMk"},</v>
      </c>
    </row>
    <row r="243" spans="1:23" x14ac:dyDescent="0.25">
      <c r="A243" t="s">
        <v>1391</v>
      </c>
      <c r="B243" t="s">
        <v>596</v>
      </c>
      <c r="C243" t="s">
        <v>597</v>
      </c>
      <c r="D243" t="str">
        <f>VLOOKUP(B243,canais!$A:$N,14,FALSE)</f>
        <v>5ed981e2474ed51eb3dbb378</v>
      </c>
      <c r="E243" s="10">
        <v>43959</v>
      </c>
      <c r="F243" t="s">
        <v>22</v>
      </c>
      <c r="G243" t="str">
        <f>VLOOKUP(F243,subcategorias!$E:$F,2,FALSE)</f>
        <v>ObjectId("5ed97cfc474ed51eb3dbb272")</v>
      </c>
      <c r="H243" t="str">
        <f>VLOOKUP(G243,subcategorias!$F:$G,2,FALSE)</f>
        <v>ObjectId("5ed979f4474ed51eb3dbb26b")</v>
      </c>
      <c r="I243" t="str">
        <f>VLOOKUP(H243,categorias!$B:$D,2,FALSE)</f>
        <v>Música</v>
      </c>
      <c r="J243" t="str">
        <f>VLOOKUP(H243,categorias!$B:$D,3,FALSE)</f>
        <v>music</v>
      </c>
      <c r="K243" s="7">
        <v>0.45833333333333331</v>
      </c>
      <c r="L243" s="7" t="str">
        <f t="shared" si="6"/>
        <v>new Date("2020-05-08T11:00-0300")</v>
      </c>
      <c r="M243" t="s">
        <v>2839</v>
      </c>
      <c r="N243" t="s">
        <v>937</v>
      </c>
      <c r="O243" t="s">
        <v>1392</v>
      </c>
      <c r="P243" t="s">
        <v>2840</v>
      </c>
      <c r="W243" t="str">
        <f t="shared" si="7"/>
        <v>{"titulo": "Zac Brown Band - Off The Record - Chris Fryar" , "canais": [{"nome":"Zac Brown Band", "_id": ObjectId("5ed981e2474ed51eb3dbb378")}], "subcategorias": [{"nome":"rock", "_id":ObjectId("5ed97cfc474ed51eb3dbb272")}], "categorias":[{"_id":ObjectId("5ed979f4474ed51eb3dbb26b"), "nome":"Música", "url":"music"}], "dataHora": new Date("2020-05-08T11:00-0300"),   "largeimage": "https://i.ytimg.com/vi/tvqUvW2ghxw/mqdefault.jpg", "status": "offline", "videoId": "tvqUvW2ghxw", "url": "https://www.youtube.com/watch?v=tvqUvW2ghxw"},</v>
      </c>
    </row>
    <row r="244" spans="1:23" x14ac:dyDescent="0.25">
      <c r="A244" t="s">
        <v>1393</v>
      </c>
      <c r="B244" t="s">
        <v>598</v>
      </c>
      <c r="C244" t="s">
        <v>599</v>
      </c>
      <c r="D244" t="str">
        <f>VLOOKUP(B244,canais!$A:$N,14,FALSE)</f>
        <v>5ed981e2474ed51eb3dbb379</v>
      </c>
      <c r="E244" s="10">
        <v>43959</v>
      </c>
      <c r="F244" t="s">
        <v>30</v>
      </c>
      <c r="G244" t="str">
        <f>VLOOKUP(F244,subcategorias!$E:$F,2,FALSE)</f>
        <v>ObjectId("5ed97cfc474ed51eb3dbb27a")</v>
      </c>
      <c r="H244" t="str">
        <f>VLOOKUP(G244,subcategorias!$F:$G,2,FALSE)</f>
        <v>ObjectId("5ed979f4474ed51eb3dbb26b")</v>
      </c>
      <c r="I244" t="str">
        <f>VLOOKUP(H244,categorias!$B:$D,2,FALSE)</f>
        <v>Música</v>
      </c>
      <c r="J244" t="str">
        <f>VLOOKUP(H244,categorias!$B:$D,3,FALSE)</f>
        <v>music</v>
      </c>
      <c r="K244" s="7">
        <v>0.75</v>
      </c>
      <c r="L244" s="7" t="str">
        <f t="shared" si="6"/>
        <v>new Date("2020-05-08T18:00-0300")</v>
      </c>
      <c r="M244" t="s">
        <v>2841</v>
      </c>
      <c r="N244" t="s">
        <v>937</v>
      </c>
      <c r="O244" t="s">
        <v>1394</v>
      </c>
      <c r="P244" t="s">
        <v>2842</v>
      </c>
      <c r="W244" t="str">
        <f t="shared" si="7"/>
        <v>{"titulo": "Sambô - Pediu pra Sambar, Sambô [AO VIVO] 08/05 #FiqueEmCasa e Cante #Comigo" , "canais": [{"nome":"Sambô", "_id": ObjectId("5ed981e2474ed51eb3dbb379")}], "subcategorias": [{"nome":"samba", "_id":ObjectId("5ed97cfc474ed51eb3dbb27a")}], "categorias":[{"_id":ObjectId("5ed979f4474ed51eb3dbb26b"), "nome":"Música", "url":"music"}], "dataHora": new Date("2020-05-08T18:00-0300"),   "largeimage": "https://i.ytimg.com/vi/ONmCl1cGH_k/mqdefault.jpg", "status": "offline", "videoId": "ONmCl1cGH_k", "url": "https://www.youtube.com/watch?v=ONmCl1cGH_k"},</v>
      </c>
    </row>
    <row r="245" spans="1:23" x14ac:dyDescent="0.25">
      <c r="A245" t="s">
        <v>1395</v>
      </c>
      <c r="B245" t="s">
        <v>600</v>
      </c>
      <c r="C245" t="s">
        <v>601</v>
      </c>
      <c r="D245" t="str">
        <f>VLOOKUP(B245,canais!$A:$N,14,FALSE)</f>
        <v>5ed981e2474ed51eb3dbb37a</v>
      </c>
      <c r="E245" s="10">
        <v>43959</v>
      </c>
      <c r="F245" t="s">
        <v>37</v>
      </c>
      <c r="G245" t="str">
        <f>VLOOKUP(F245,subcategorias!$E:$F,2,FALSE)</f>
        <v>ObjectId("5ed97cfc474ed51eb3dbb281")</v>
      </c>
      <c r="H245" t="str">
        <f>VLOOKUP(G245,subcategorias!$F:$G,2,FALSE)</f>
        <v>ObjectId("5ed979f4474ed51eb3dbb26b")</v>
      </c>
      <c r="I245" t="str">
        <f>VLOOKUP(H245,categorias!$B:$D,2,FALSE)</f>
        <v>Música</v>
      </c>
      <c r="J245" t="str">
        <f>VLOOKUP(H245,categorias!$B:$D,3,FALSE)</f>
        <v>music</v>
      </c>
      <c r="K245" s="7">
        <v>0.83333333333333337</v>
      </c>
      <c r="L245" s="7" t="str">
        <f t="shared" si="6"/>
        <v>new Date("2020-05-08T20:00-0300")</v>
      </c>
      <c r="M245" t="s">
        <v>2843</v>
      </c>
      <c r="N245" t="s">
        <v>937</v>
      </c>
      <c r="O245" t="s">
        <v>1396</v>
      </c>
      <c r="P245" t="s">
        <v>2844</v>
      </c>
      <c r="W245" t="str">
        <f t="shared" si="7"/>
        <v>{"titulo": "Live Banda Eva no Multishow | Festa Em Casa!" , "canais": [{"nome":"Música Multishow", "_id": ObjectId("5ed981e2474ed51eb3dbb37a")}], "subcategorias": [{"nome":"axé", "_id":ObjectId("5ed97cfc474ed51eb3dbb281")}], "categorias":[{"_id":ObjectId("5ed979f4474ed51eb3dbb26b"), "nome":"Música", "url":"music"}], "dataHora": new Date("2020-05-08T20:00-0300"),   "largeimage": "https://i.ytimg.com/vi/ph2yjHUyJEc/mqdefault.jpg", "status": "offline", "videoId": "ph2yjHUyJEc", "url": "https://www.youtube.com/watch?v=ph2yjHUyJEc"},</v>
      </c>
    </row>
    <row r="246" spans="1:23" x14ac:dyDescent="0.25">
      <c r="A246" t="s">
        <v>1397</v>
      </c>
      <c r="B246" t="s">
        <v>602</v>
      </c>
      <c r="C246" t="s">
        <v>603</v>
      </c>
      <c r="D246" t="str">
        <f>VLOOKUP(B246,canais!$A:$N,14,FALSE)</f>
        <v>5ed981e2474ed51eb3dbb37b</v>
      </c>
      <c r="E246" s="10">
        <v>43959</v>
      </c>
      <c r="F246" t="s">
        <v>21</v>
      </c>
      <c r="G246" t="str">
        <f>VLOOKUP(F246,subcategorias!$E:$F,2,FALSE)</f>
        <v>ObjectId("5ed97cfc474ed51eb3dbb271")</v>
      </c>
      <c r="H246" t="str">
        <f>VLOOKUP(G246,subcategorias!$F:$G,2,FALSE)</f>
        <v>ObjectId("5ed979f4474ed51eb3dbb26b")</v>
      </c>
      <c r="I246" t="str">
        <f>VLOOKUP(H246,categorias!$B:$D,2,FALSE)</f>
        <v>Música</v>
      </c>
      <c r="J246" t="str">
        <f>VLOOKUP(H246,categorias!$B:$D,3,FALSE)</f>
        <v>music</v>
      </c>
      <c r="K246" s="7">
        <v>0.78472222222222221</v>
      </c>
      <c r="L246" s="7" t="str">
        <f t="shared" si="6"/>
        <v>new Date("2020-05-08T18:50-0300")</v>
      </c>
      <c r="M246" t="s">
        <v>2845</v>
      </c>
      <c r="N246" t="s">
        <v>937</v>
      </c>
      <c r="O246" t="s">
        <v>1398</v>
      </c>
      <c r="P246" t="s">
        <v>2846</v>
      </c>
      <c r="W246" t="str">
        <f t="shared" si="7"/>
        <v>{"titulo": "Lucas e Thiago Live | #FiqueEmCasa #Comigo" , "canais": [{"nome":"Lucas e Thiago", "_id": ObjectId("5ed981e2474ed51eb3dbb37b")}], "subcategorias": [{"nome":"sertanejo", "_id":ObjectId("5ed97cfc474ed51eb3dbb271")}], "categorias":[{"_id":ObjectId("5ed979f4474ed51eb3dbb26b"), "nome":"Música", "url":"music"}], "dataHora": new Date("2020-05-08T18:50-0300"),   "largeimage": "https://i.ytimg.com/vi/rROmllAnXrw/mqdefault.jpg", "status": "offline", "videoId": "rROmllAnXrw", "url": "https://www.youtube.com/watch?v=rROmllAnXrw"},</v>
      </c>
    </row>
    <row r="247" spans="1:23" x14ac:dyDescent="0.25">
      <c r="A247" t="s">
        <v>1399</v>
      </c>
      <c r="B247" t="s">
        <v>604</v>
      </c>
      <c r="C247" t="s">
        <v>605</v>
      </c>
      <c r="D247" t="str">
        <f>VLOOKUP(B247,canais!$A:$N,14,FALSE)</f>
        <v>5ed981e2474ed51eb3dbb37c</v>
      </c>
      <c r="E247" s="10">
        <v>43959</v>
      </c>
      <c r="F247" t="s">
        <v>27</v>
      </c>
      <c r="G247" t="str">
        <f>VLOOKUP(F247,subcategorias!$E:$F,2,FALSE)</f>
        <v>ObjectId("5ed97cfc474ed51eb3dbb277")</v>
      </c>
      <c r="H247" t="str">
        <f>VLOOKUP(G247,subcategorias!$F:$G,2,FALSE)</f>
        <v>ObjectId("5ed979f4474ed51eb3dbb26b")</v>
      </c>
      <c r="I247" t="str">
        <f>VLOOKUP(H247,categorias!$B:$D,2,FALSE)</f>
        <v>Música</v>
      </c>
      <c r="J247" t="str">
        <f>VLOOKUP(H247,categorias!$B:$D,3,FALSE)</f>
        <v>music</v>
      </c>
      <c r="K247" s="7">
        <v>0.66666666666666663</v>
      </c>
      <c r="L247" s="7" t="str">
        <f t="shared" si="6"/>
        <v>new Date("2020-05-08T16:00-0300")</v>
      </c>
      <c r="M247" t="s">
        <v>2847</v>
      </c>
      <c r="N247" t="s">
        <v>937</v>
      </c>
      <c r="O247" t="s">
        <v>1400</v>
      </c>
      <c r="P247" t="s">
        <v>2848</v>
      </c>
      <c r="W247" t="str">
        <f t="shared" si="7"/>
        <v>{"titulo": "Kehlani - It Was Good Until It Wasn't Release Live Stream" , "canais": [{"nome":"Kehlani", "_id": ObjectId("5ed981e2474ed51eb3dbb37c")}], "subcategorias": [{"nome":"rap", "_id":ObjectId("5ed97cfc474ed51eb3dbb277")}], "categorias":[{"_id":ObjectId("5ed979f4474ed51eb3dbb26b"), "nome":"Música", "url":"music"}], "dataHora": new Date("2020-05-08T16:00-0300"),   "largeimage": "https://i.ytimg.com/vi/DNbAhqQn_QY/mqdefault.jpg", "status": "offline", "videoId": "DNbAhqQn_QY", "url": "https://www.youtube.com/watch?v=DNbAhqQn_QY"},</v>
      </c>
    </row>
    <row r="248" spans="1:23" x14ac:dyDescent="0.25">
      <c r="A248" t="s">
        <v>1401</v>
      </c>
      <c r="B248" t="s">
        <v>606</v>
      </c>
      <c r="C248" t="s">
        <v>607</v>
      </c>
      <c r="D248" t="str">
        <f>VLOOKUP(B248,canais!$A:$N,14,FALSE)</f>
        <v>5ed981e2474ed51eb3dbb37d</v>
      </c>
      <c r="E248" s="10">
        <v>43959</v>
      </c>
      <c r="F248" t="s">
        <v>21</v>
      </c>
      <c r="G248" t="str">
        <f>VLOOKUP(F248,subcategorias!$E:$F,2,FALSE)</f>
        <v>ObjectId("5ed97cfc474ed51eb3dbb271")</v>
      </c>
      <c r="H248" t="str">
        <f>VLOOKUP(G248,subcategorias!$F:$G,2,FALSE)</f>
        <v>ObjectId("5ed979f4474ed51eb3dbb26b")</v>
      </c>
      <c r="I248" t="str">
        <f>VLOOKUP(H248,categorias!$B:$D,2,FALSE)</f>
        <v>Música</v>
      </c>
      <c r="J248" t="str">
        <f>VLOOKUP(H248,categorias!$B:$D,3,FALSE)</f>
        <v>music</v>
      </c>
      <c r="K248" s="7">
        <v>0.70833333333333337</v>
      </c>
      <c r="L248" s="7" t="str">
        <f t="shared" si="6"/>
        <v>new Date("2020-05-08T17:00-0300")</v>
      </c>
      <c r="M248" t="s">
        <v>2849</v>
      </c>
      <c r="N248" t="s">
        <v>937</v>
      </c>
      <c r="O248" t="s">
        <v>1402</v>
      </c>
      <c r="P248" t="s">
        <v>2850</v>
      </c>
      <c r="W248" t="str">
        <f t="shared" si="7"/>
        <v>{"titulo": "Botecão do Felipe Ferraz" , "canais": [{"nome":"Felipe Ferraz", "_id": ObjectId("5ed981e2474ed51eb3dbb37d")}], "subcategorias": [{"nome":"sertanejo", "_id":ObjectId("5ed97cfc474ed51eb3dbb271")}], "categorias":[{"_id":ObjectId("5ed979f4474ed51eb3dbb26b"), "nome":"Música", "url":"music"}], "dataHora": new Date("2020-05-08T17:00-0300"),   "largeimage": "https://i.ytimg.com/vi/XXvi4iFwlfQ/mqdefault.jpg", "status": "offline", "videoId": "XXvi4iFwlfQ", "url": "https://www.youtube.com/watch?v=XXvi4iFwlfQ"},</v>
      </c>
    </row>
    <row r="249" spans="1:23" x14ac:dyDescent="0.25">
      <c r="A249" t="s">
        <v>1404</v>
      </c>
      <c r="B249" t="s">
        <v>608</v>
      </c>
      <c r="C249" t="s">
        <v>609</v>
      </c>
      <c r="D249" t="str">
        <f>VLOOKUP(B249,canais!$A:$N,14,FALSE)</f>
        <v>5ed981e2474ed51eb3dbb37e</v>
      </c>
      <c r="E249" s="10">
        <v>43959</v>
      </c>
      <c r="F249" t="s">
        <v>27</v>
      </c>
      <c r="G249" t="str">
        <f>VLOOKUP(F249,subcategorias!$E:$F,2,FALSE)</f>
        <v>ObjectId("5ed97cfc474ed51eb3dbb277")</v>
      </c>
      <c r="H249" t="str">
        <f>VLOOKUP(G249,subcategorias!$F:$G,2,FALSE)</f>
        <v>ObjectId("5ed979f4474ed51eb3dbb26b")</v>
      </c>
      <c r="I249" t="str">
        <f>VLOOKUP(H249,categorias!$B:$D,2,FALSE)</f>
        <v>Música</v>
      </c>
      <c r="J249" t="str">
        <f>VLOOKUP(H249,categorias!$B:$D,3,FALSE)</f>
        <v>music</v>
      </c>
      <c r="K249" s="7">
        <v>0.75</v>
      </c>
      <c r="L249" s="7" t="str">
        <f t="shared" si="6"/>
        <v>new Date("2020-05-08T18:00-0300")</v>
      </c>
      <c r="M249" t="s">
        <v>1403</v>
      </c>
      <c r="N249" t="s">
        <v>937</v>
      </c>
      <c r="P249" t="s">
        <v>2851</v>
      </c>
      <c r="W249" t="str">
        <f t="shared" si="7"/>
        <v>{"titulo": "FA7HER LIVE SHOW" , "canais": [{"nome":"Akira Presidente", "_id": ObjectId("5ed981e2474ed51eb3dbb37e")}], "subcategorias": [{"nome":"rap", "_id":ObjectId("5ed97cfc474ed51eb3dbb277")}], "categorias":[{"_id":ObjectId("5ed979f4474ed51eb3dbb26b"), "nome":"Música", "url":"music"}], "dataHora": new Date("2020-05-08T18:00-0300"),   "largeimage": "https://yt3.ggpht.com/wFn8G9m3HqVhQzGMEFOWlDIugT4W3Qvs1xC07KR5c3plsqn_XpVLEduFq_CSlLNPZ-Iql6bywA=w1280-fcrop64=1,00000000ffffffff-k-c0xffffffff-no-nd-rj", "status": "offline", "videoId": "", "url": "https://www.youtube.com/channel/UC0lVfCNuEmnV7QmkT-3v-Pw"},</v>
      </c>
    </row>
    <row r="250" spans="1:23" x14ac:dyDescent="0.25">
      <c r="A250" t="s">
        <v>1406</v>
      </c>
      <c r="B250" t="s">
        <v>610</v>
      </c>
      <c r="C250" t="s">
        <v>611</v>
      </c>
      <c r="D250" t="str">
        <f>VLOOKUP(B250,canais!$A:$N,14,FALSE)</f>
        <v>5ed981e2474ed51eb3dbb37f</v>
      </c>
      <c r="E250" s="10">
        <v>43959</v>
      </c>
      <c r="F250" t="s">
        <v>27</v>
      </c>
      <c r="G250" t="str">
        <f>VLOOKUP(F250,subcategorias!$E:$F,2,FALSE)</f>
        <v>ObjectId("5ed97cfc474ed51eb3dbb277")</v>
      </c>
      <c r="H250" t="str">
        <f>VLOOKUP(G250,subcategorias!$F:$G,2,FALSE)</f>
        <v>ObjectId("5ed979f4474ed51eb3dbb26b")</v>
      </c>
      <c r="I250" t="str">
        <f>VLOOKUP(H250,categorias!$B:$D,2,FALSE)</f>
        <v>Música</v>
      </c>
      <c r="J250" t="str">
        <f>VLOOKUP(H250,categorias!$B:$D,3,FALSE)</f>
        <v>music</v>
      </c>
      <c r="K250" s="7">
        <v>0.79166666666666663</v>
      </c>
      <c r="L250" s="7" t="str">
        <f t="shared" si="6"/>
        <v>new Date("2020-05-08T19:00-0300")</v>
      </c>
      <c r="M250" t="s">
        <v>1405</v>
      </c>
      <c r="N250" t="s">
        <v>937</v>
      </c>
      <c r="P250" t="s">
        <v>2852</v>
      </c>
      <c r="W250" t="str">
        <f t="shared" si="7"/>
        <v>{"titulo": "Emicida no #SescAoVivo"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Date("2020-05-08T19:00-0300"),   "largeimage": "https://yt3.ggpht.com/LBj3ElxqeEgXHSQhmbMcV-HhO43EWEs7i-F41WkdLp-YHrP-hrmQ11Bby9LNnTFnNT35KmNQKw=w1280-fcrop64=1,00000000ffffffff-k-c0xffffffff-no-nd-rj", "status": "offline", "videoId": "", "url": "https://www.youtube.com/channel/UCJ53-i88ymgy7RDBPpb4PEg"},</v>
      </c>
    </row>
    <row r="251" spans="1:23" x14ac:dyDescent="0.25">
      <c r="A251" t="s">
        <v>1407</v>
      </c>
      <c r="B251" t="s">
        <v>612</v>
      </c>
      <c r="C251" t="s">
        <v>613</v>
      </c>
      <c r="D251" t="str">
        <f>VLOOKUP(B251,canais!$A:$N,14,FALSE)</f>
        <v>5ed981e2474ed51eb3dbb380</v>
      </c>
      <c r="E251" s="10">
        <v>43959</v>
      </c>
      <c r="F251" t="s">
        <v>34</v>
      </c>
      <c r="G251" t="str">
        <f>VLOOKUP(F251,subcategorias!$E:$F,2,FALSE)</f>
        <v>ObjectId("5ed97cfc474ed51eb3dbb27e")</v>
      </c>
      <c r="H251" t="str">
        <f>VLOOKUP(G251,subcategorias!$F:$G,2,FALSE)</f>
        <v>ObjectId("5ed979f4474ed51eb3dbb26b")</v>
      </c>
      <c r="I251" t="str">
        <f>VLOOKUP(H251,categorias!$B:$D,2,FALSE)</f>
        <v>Música</v>
      </c>
      <c r="J251" t="str">
        <f>VLOOKUP(H251,categorias!$B:$D,3,FALSE)</f>
        <v>music</v>
      </c>
      <c r="K251" s="7">
        <v>0.79166666666666663</v>
      </c>
      <c r="L251" s="7" t="str">
        <f t="shared" si="6"/>
        <v>new Date("2020-05-08T19:00-0300")</v>
      </c>
      <c r="M251" t="s">
        <v>2853</v>
      </c>
      <c r="N251" t="s">
        <v>937</v>
      </c>
      <c r="O251" t="s">
        <v>1408</v>
      </c>
      <c r="P251" t="s">
        <v>2854</v>
      </c>
      <c r="W251" t="str">
        <f t="shared" si="7"/>
        <v>{"titulo": "MPB4 - exibição online do show Você corta um verso eu escrevo outro" , "canais": [{"nome":"mpb4", "_id": ObjectId("5ed981e2474ed51eb3dbb380")}], "subcategorias": [{"nome":"mpb", "_id":ObjectId("5ed97cfc474ed51eb3dbb27e")}], "categorias":[{"_id":ObjectId("5ed979f4474ed51eb3dbb26b"), "nome":"Música", "url":"music"}], "dataHora": new Date("2020-05-08T19:00-0300"),   "largeimage": "https://i.ytimg.com/vi/Or8UXxqGe0s/mqdefault.jpg", "status": "offline", "videoId": "Or8UXxqGe0s", "url": "https://www.youtube.com/watch?v=Or8UXxqGe0s"},</v>
      </c>
    </row>
    <row r="252" spans="1:23" x14ac:dyDescent="0.25">
      <c r="A252" t="s">
        <v>1409</v>
      </c>
      <c r="B252" t="s">
        <v>614</v>
      </c>
      <c r="C252" t="s">
        <v>615</v>
      </c>
      <c r="D252" t="str">
        <f>VLOOKUP(B252,canais!$A:$N,14,FALSE)</f>
        <v>5ed981e2474ed51eb3dbb381</v>
      </c>
      <c r="E252" s="10">
        <v>43959</v>
      </c>
      <c r="F252" t="s">
        <v>21</v>
      </c>
      <c r="G252" t="str">
        <f>VLOOKUP(F252,subcategorias!$E:$F,2,FALSE)</f>
        <v>ObjectId("5ed97cfc474ed51eb3dbb271")</v>
      </c>
      <c r="H252" t="str">
        <f>VLOOKUP(G252,subcategorias!$F:$G,2,FALSE)</f>
        <v>ObjectId("5ed979f4474ed51eb3dbb26b")</v>
      </c>
      <c r="I252" t="str">
        <f>VLOOKUP(H252,categorias!$B:$D,2,FALSE)</f>
        <v>Música</v>
      </c>
      <c r="J252" t="str">
        <f>VLOOKUP(H252,categorias!$B:$D,3,FALSE)</f>
        <v>music</v>
      </c>
      <c r="K252" s="7">
        <v>0.79166666666666663</v>
      </c>
      <c r="L252" s="7" t="str">
        <f t="shared" si="6"/>
        <v>new Date("2020-05-08T19:00-0300")</v>
      </c>
      <c r="M252" t="s">
        <v>2855</v>
      </c>
      <c r="N252" t="s">
        <v>937</v>
      </c>
      <c r="O252" t="s">
        <v>1410</v>
      </c>
      <c r="P252" t="s">
        <v>2856</v>
      </c>
      <c r="W252" t="str">
        <f t="shared" si="7"/>
        <v>{"titulo": "Live João Carreiro A Viola e o Violeiro | #FiqueEmCasa" , "canais": [{"nome":"João Carreiro", "_id": ObjectId("5ed981e2474ed51eb3dbb381")}], "subcategorias": [{"nome":"sertanejo", "_id":ObjectId("5ed97cfc474ed51eb3dbb271")}], "categorias":[{"_id":ObjectId("5ed979f4474ed51eb3dbb26b"), "nome":"Música", "url":"music"}], "dataHora": new Date("2020-05-08T19:00-0300"),   "largeimage": "https://i.ytimg.com/vi/lo5ENqVsL_Q/mqdefault.jpg", "status": "offline", "videoId": "lo5ENqVsL_Q", "url": "https://www.youtube.com/watch?v=lo5ENqVsL_Q"},</v>
      </c>
    </row>
    <row r="253" spans="1:23" x14ac:dyDescent="0.25">
      <c r="A253" t="s">
        <v>1411</v>
      </c>
      <c r="B253" t="s">
        <v>616</v>
      </c>
      <c r="C253" t="s">
        <v>617</v>
      </c>
      <c r="D253" t="str">
        <f>VLOOKUP(B253,canais!$A:$N,14,FALSE)</f>
        <v>5ed981e2474ed51eb3dbb382</v>
      </c>
      <c r="E253" s="10">
        <v>43959</v>
      </c>
      <c r="F253" t="s">
        <v>33</v>
      </c>
      <c r="G253" t="str">
        <f>VLOOKUP(F253,subcategorias!$E:$F,2,FALSE)</f>
        <v>ObjectId("5ed97cfc474ed51eb3dbb27d")</v>
      </c>
      <c r="H253" t="str">
        <f>VLOOKUP(G253,subcategorias!$F:$G,2,FALSE)</f>
        <v>ObjectId("5ed979f4474ed51eb3dbb26b")</v>
      </c>
      <c r="I253" t="str">
        <f>VLOOKUP(H253,categorias!$B:$D,2,FALSE)</f>
        <v>Música</v>
      </c>
      <c r="J253" t="str">
        <f>VLOOKUP(H253,categorias!$B:$D,3,FALSE)</f>
        <v>music</v>
      </c>
      <c r="K253" s="7">
        <v>0.79166666666666663</v>
      </c>
      <c r="L253" s="7" t="str">
        <f t="shared" si="6"/>
        <v>new Date("2020-05-08T19:00-0300")</v>
      </c>
      <c r="M253" t="s">
        <v>2857</v>
      </c>
      <c r="N253" t="s">
        <v>937</v>
      </c>
      <c r="O253" t="s">
        <v>1412</v>
      </c>
      <c r="P253" t="s">
        <v>2858</v>
      </c>
      <c r="W253" t="str">
        <f t="shared" si="7"/>
        <v>{"titulo": "LIVE PADRE MANZOTTI - HOMENAGEM DIA DAS MÃES #FiqueEmCasa e Cante #Comigo" , "canais": [{"nome":"Padre Reginaldo Manzotti", "_id": ObjectId("5ed981e2474ed51eb3dbb382")}], "subcategorias": [{"nome":"gospel", "_id":ObjectId("5ed97cfc474ed51eb3dbb27d")}], "categorias":[{"_id":ObjectId("5ed979f4474ed51eb3dbb26b"), "nome":"Música", "url":"music"}], "dataHora": new Date("2020-05-08T19:00-0300"),   "largeimage": "https://i.ytimg.com/vi/xQkMCRrg9YQ/mqdefault.jpg", "status": "offline", "videoId": "xQkMCRrg9YQ", "url": "https://www.youtube.com/watch?v=xQkMCRrg9YQ"},</v>
      </c>
    </row>
    <row r="254" spans="1:23" x14ac:dyDescent="0.25">
      <c r="A254" t="s">
        <v>2859</v>
      </c>
      <c r="B254" t="s">
        <v>618</v>
      </c>
      <c r="C254" t="s">
        <v>619</v>
      </c>
      <c r="D254" t="str">
        <f>VLOOKUP(B254,canais!$A:$N,14,FALSE)</f>
        <v>5ed981e2474ed51eb3dbb383</v>
      </c>
      <c r="E254" s="10">
        <v>43959</v>
      </c>
      <c r="F254" t="s">
        <v>21</v>
      </c>
      <c r="G254" t="str">
        <f>VLOOKUP(F254,subcategorias!$E:$F,2,FALSE)</f>
        <v>ObjectId("5ed97cfc474ed51eb3dbb271")</v>
      </c>
      <c r="H254" t="str">
        <f>VLOOKUP(G254,subcategorias!$F:$G,2,FALSE)</f>
        <v>ObjectId("5ed979f4474ed51eb3dbb26b")</v>
      </c>
      <c r="I254" t="str">
        <f>VLOOKUP(H254,categorias!$B:$D,2,FALSE)</f>
        <v>Música</v>
      </c>
      <c r="J254" t="str">
        <f>VLOOKUP(H254,categorias!$B:$D,3,FALSE)</f>
        <v>music</v>
      </c>
      <c r="K254" s="7">
        <v>0.79166666666666663</v>
      </c>
      <c r="L254" s="7" t="str">
        <f t="shared" si="6"/>
        <v>new Date("2020-05-08T19:00-0300")</v>
      </c>
      <c r="M254" t="s">
        <v>1413</v>
      </c>
      <c r="N254" t="s">
        <v>937</v>
      </c>
      <c r="P254" t="s">
        <v>2860</v>
      </c>
      <c r="W254" t="str">
        <f t="shared" si="7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Date("2020-05-08T19:00-0300"),   "largeimage": "https://yt3.ggpht.com/ihQiNX717NkL1ZHKHDxJdtydj4-hTVpEffzf0e-Uc4Y1o3wUbNRaRb0wOgShcNWaST4JyXNcGw=w1280-fcrop64=1,00000000ffffffff-k-c0xffffffff-no-nd-rj", "status": "offline", "videoId": "", "url": "https://www.youtube.com/channel/UCVT7qVXAgmeSMt5YFL7sLug"},</v>
      </c>
    </row>
    <row r="255" spans="1:23" x14ac:dyDescent="0.25">
      <c r="A255" t="s">
        <v>1414</v>
      </c>
      <c r="B255" t="s">
        <v>620</v>
      </c>
      <c r="C255" t="s">
        <v>621</v>
      </c>
      <c r="D255" t="str">
        <f>VLOOKUP(B255,canais!$A:$N,14,FALSE)</f>
        <v>5ed981e2474ed51eb3dbb384</v>
      </c>
      <c r="E255" s="10">
        <v>43959</v>
      </c>
      <c r="F255" t="s">
        <v>34</v>
      </c>
      <c r="G255" t="str">
        <f>VLOOKUP(F255,subcategorias!$E:$F,2,FALSE)</f>
        <v>ObjectId("5ed97cfc474ed51eb3dbb27e")</v>
      </c>
      <c r="H255" t="str">
        <f>VLOOKUP(G255,subcategorias!$F:$G,2,FALSE)</f>
        <v>ObjectId("5ed979f4474ed51eb3dbb26b")</v>
      </c>
      <c r="I255" t="str">
        <f>VLOOKUP(H255,categorias!$B:$D,2,FALSE)</f>
        <v>Música</v>
      </c>
      <c r="J255" t="str">
        <f>VLOOKUP(H255,categorias!$B:$D,3,FALSE)</f>
        <v>music</v>
      </c>
      <c r="K255" s="7">
        <v>0.83333333333333337</v>
      </c>
      <c r="L255" s="7" t="str">
        <f t="shared" si="6"/>
        <v>new Date("2020-05-08T20:00-0300")</v>
      </c>
      <c r="M255" t="s">
        <v>2861</v>
      </c>
      <c r="N255" t="s">
        <v>937</v>
      </c>
      <c r="O255" t="s">
        <v>1415</v>
      </c>
      <c r="P255" t="s">
        <v>2862</v>
      </c>
      <c r="W255" t="str">
        <f t="shared" si="7"/>
        <v>{"titulo": "Zeca Baleiro - Live O Amor No Caos" , "canais": [{"nome":"Zeca Baleiro", "_id": ObjectId("5ed981e2474ed51eb3dbb384")}], "subcategorias": [{"nome":"mpb", "_id":ObjectId("5ed97cfc474ed51eb3dbb27e")}], "categorias":[{"_id":ObjectId("5ed979f4474ed51eb3dbb26b"), "nome":"Música", "url":"music"}], "dataHora": new Date("2020-05-08T20:00-0300"),   "largeimage": "https://i.ytimg.com/vi/wVPds4fWPEc/mqdefault.jpg", "status": "offline", "videoId": "wVPds4fWPEc", "url": "https://www.youtube.com/watch?v=wVPds4fWPEc"},</v>
      </c>
    </row>
    <row r="256" spans="1:23" x14ac:dyDescent="0.25">
      <c r="A256" t="s">
        <v>1416</v>
      </c>
      <c r="B256" t="s">
        <v>622</v>
      </c>
      <c r="C256" t="s">
        <v>623</v>
      </c>
      <c r="D256" t="str">
        <f>VLOOKUP(B256,canais!$A:$N,14,FALSE)</f>
        <v>5ed981e2474ed51eb3dbb385</v>
      </c>
      <c r="E256" s="10">
        <v>43959</v>
      </c>
      <c r="F256" t="s">
        <v>41</v>
      </c>
      <c r="G256" t="str">
        <f>VLOOKUP(F256,subcategorias!$E:$F,2,FALSE)</f>
        <v>ObjectId("5ed97cfc474ed51eb3dbb285")</v>
      </c>
      <c r="H256" t="str">
        <f>VLOOKUP(G256,subcategorias!$F:$G,2,FALSE)</f>
        <v>ObjectId("5ed979f4474ed51eb3dbb270")</v>
      </c>
      <c r="I256" t="str">
        <f>VLOOKUP(H256,categorias!$B:$D,2,FALSE)</f>
        <v>Variedades</v>
      </c>
      <c r="J256" t="str">
        <f>VLOOKUP(H256,categorias!$B:$D,3,FALSE)</f>
        <v>variados</v>
      </c>
      <c r="K256" s="7">
        <v>0.83333333333333337</v>
      </c>
      <c r="L256" s="7" t="str">
        <f t="shared" si="6"/>
        <v>new Date("2020-05-08T20:00-0300")</v>
      </c>
      <c r="M256" t="s">
        <v>2863</v>
      </c>
      <c r="N256" t="s">
        <v>937</v>
      </c>
      <c r="P256" t="s">
        <v>2864</v>
      </c>
      <c r="W256" t="str">
        <f t="shared" si="7"/>
        <v>{"titulo": "Live Michael Sullivan - Música Pela Vida" , "canais": [{"nome":"Michael Sullivan", "_id": ObjectId("5ed981e2474ed51eb3dbb385")}], "subcategorias": [{"nome":"outros", "_id":ObjectId("5ed97cfc474ed51eb3dbb285")}], "categorias":[{"_id":ObjectId("5ed979f4474ed51eb3dbb270"), "nome":"Variedades", "url":"variados"}], "dataHora": new Date("2020-05-08T20:00-0300"),   "largeimage": "https://i.ytimg.com/vi/-iSrfzhf0rQ/mqdefault.jpg", "status": "offline", "videoId": "", "url": "https://www.youtube.com/watch?v=-iSrfzhf0rQ"},</v>
      </c>
    </row>
    <row r="257" spans="1:23" x14ac:dyDescent="0.25">
      <c r="A257" t="s">
        <v>1417</v>
      </c>
      <c r="B257" t="s">
        <v>624</v>
      </c>
      <c r="C257" t="s">
        <v>625</v>
      </c>
      <c r="D257" t="str">
        <f>VLOOKUP(B257,canais!$A:$N,14,FALSE)</f>
        <v>5ed981e2474ed51eb3dbb386</v>
      </c>
      <c r="E257" s="10">
        <v>43959</v>
      </c>
      <c r="F257" t="s">
        <v>33</v>
      </c>
      <c r="G257" t="str">
        <f>VLOOKUP(F257,subcategorias!$E:$F,2,FALSE)</f>
        <v>ObjectId("5ed97cfc474ed51eb3dbb27d")</v>
      </c>
      <c r="H257" t="str">
        <f>VLOOKUP(G257,subcategorias!$F:$G,2,FALSE)</f>
        <v>ObjectId("5ed979f4474ed51eb3dbb26b")</v>
      </c>
      <c r="I257" t="str">
        <f>VLOOKUP(H257,categorias!$B:$D,2,FALSE)</f>
        <v>Música</v>
      </c>
      <c r="J257" t="str">
        <f>VLOOKUP(H257,categorias!$B:$D,3,FALSE)</f>
        <v>music</v>
      </c>
      <c r="K257" s="7">
        <v>0.83333333333333337</v>
      </c>
      <c r="L257" s="7" t="str">
        <f t="shared" si="6"/>
        <v>new Date("2020-05-08T20:00-0300")</v>
      </c>
      <c r="M257" t="s">
        <v>2865</v>
      </c>
      <c r="N257" t="s">
        <v>937</v>
      </c>
      <c r="O257" t="s">
        <v>1418</v>
      </c>
      <c r="P257" t="s">
        <v>2866</v>
      </c>
      <c r="W257" t="str">
        <f t="shared" si="7"/>
        <v>{"titulo": "Live Cristina Mel - Memórias e Canções - #FiqueEmCasa e Cante #Comigo" , "canais": [{"nome":"Cristina Mel", "_id": ObjectId("5ed981e2474ed51eb3dbb386")}], "subcategorias": [{"nome":"gospel", "_id":ObjectId("5ed97cfc474ed51eb3dbb27d")}], "categorias":[{"_id":ObjectId("5ed979f4474ed51eb3dbb26b"), "nome":"Música", "url":"music"}], "dataHora": new Date("2020-05-08T20:00-0300"),   "largeimage": "https://i.ytimg.com/vi/tg-JCOboatk/mqdefault.jpg", "status": "offline", "videoId": "tg-JCOboatk", "url": "https://www.youtube.com/watch?v=tg-JCOboatk"},</v>
      </c>
    </row>
    <row r="258" spans="1:23" x14ac:dyDescent="0.25">
      <c r="A258" t="s">
        <v>1419</v>
      </c>
      <c r="B258" t="s">
        <v>626</v>
      </c>
      <c r="C258" t="s">
        <v>627</v>
      </c>
      <c r="D258" t="str">
        <f>VLOOKUP(B258,canais!$A:$N,14,FALSE)</f>
        <v>5ed981e2474ed51eb3dbb387</v>
      </c>
      <c r="E258" s="10">
        <v>43959</v>
      </c>
      <c r="F258" t="s">
        <v>26</v>
      </c>
      <c r="G258" t="str">
        <f>VLOOKUP(F258,subcategorias!$E:$F,2,FALSE)</f>
        <v>ObjectId("5ed97cfc474ed51eb3dbb276")</v>
      </c>
      <c r="H258" t="str">
        <f>VLOOKUP(G258,subcategorias!$F:$G,2,FALSE)</f>
        <v>ObjectId("5ed979f4474ed51eb3dbb26b")</v>
      </c>
      <c r="I258" t="str">
        <f>VLOOKUP(H258,categorias!$B:$D,2,FALSE)</f>
        <v>Música</v>
      </c>
      <c r="J258" t="str">
        <f>VLOOKUP(H258,categorias!$B:$D,3,FALSE)</f>
        <v>music</v>
      </c>
      <c r="K258" s="7">
        <v>0.83333333333333337</v>
      </c>
      <c r="L258" s="7" t="str">
        <f t="shared" si="6"/>
        <v>new Date("2020-05-08T20:00-0300")</v>
      </c>
      <c r="M258" t="s">
        <v>2867</v>
      </c>
      <c r="N258" t="s">
        <v>937</v>
      </c>
      <c r="O258" t="s">
        <v>1420</v>
      </c>
      <c r="P258" t="s">
        <v>2868</v>
      </c>
      <c r="W258" t="str">
        <f t="shared" si="7"/>
        <v>{"titulo": "Gustavo Trebien Convida #19 - Sunflower Jam" , "canais": [{"nome":"Gustavo Trebien", "_id": ObjectId("5ed981e2474ed51eb3dbb387")}], "subcategorias": [{"nome":"pop", "_id":ObjectId("5ed97cfc474ed51eb3dbb276")}], "categorias":[{"_id":ObjectId("5ed979f4474ed51eb3dbb26b"), "nome":"Música", "url":"music"}], "dataHora": new Date("2020-05-08T20:00-0300"),   "largeimage": "https://i.ytimg.com/vi/AKwpOhcuCQs/mqdefault.jpg", "status": "offline", "videoId": "AKwpOhcuCQs", "url": "https://www.youtube.com/watch?v=AKwpOhcuCQs"},</v>
      </c>
    </row>
    <row r="259" spans="1:23" x14ac:dyDescent="0.25">
      <c r="A259" t="s">
        <v>1421</v>
      </c>
      <c r="B259" t="s">
        <v>628</v>
      </c>
      <c r="C259" t="s">
        <v>629</v>
      </c>
      <c r="D259" t="str">
        <f>VLOOKUP(B259,canais!$A:$N,14,FALSE)</f>
        <v>5ed981e2474ed51eb3dbb388</v>
      </c>
      <c r="E259" s="10">
        <v>43959</v>
      </c>
      <c r="F259" t="s">
        <v>35</v>
      </c>
      <c r="G259" t="str">
        <f>VLOOKUP(F259,subcategorias!$E:$F,2,FALSE)</f>
        <v>ObjectId("5ed97cfc474ed51eb3dbb27f")</v>
      </c>
      <c r="H259" t="str">
        <f>VLOOKUP(G259,subcategorias!$F:$G,2,FALSE)</f>
        <v>ObjectId("5ed979f4474ed51eb3dbb26b")</v>
      </c>
      <c r="I259" t="str">
        <f>VLOOKUP(H259,categorias!$B:$D,2,FALSE)</f>
        <v>Música</v>
      </c>
      <c r="J259" t="str">
        <f>VLOOKUP(H259,categorias!$B:$D,3,FALSE)</f>
        <v>music</v>
      </c>
      <c r="K259" s="7">
        <v>0.70833333333333337</v>
      </c>
      <c r="L259" s="7" t="str">
        <f t="shared" ref="L259:L322" si="8">CONCATENATE("new Date(""",TEXT(E259,"aaaa-mm-dd"),"T",TEXT(K259,"hh:MM"),"-0300"")")</f>
        <v>new Date("2020-05-08T17:00-0300")</v>
      </c>
      <c r="M259" t="s">
        <v>2869</v>
      </c>
      <c r="N259" t="s">
        <v>937</v>
      </c>
      <c r="O259" t="s">
        <v>1422</v>
      </c>
      <c r="P259" t="s">
        <v>2870</v>
      </c>
      <c r="W259" t="str">
        <f t="shared" ref="W259:W322" si="9">$A$1&amp;A259&amp;$B$1&amp;B259&amp;$D$1&amp;D259&amp;$F$1&amp;F259&amp;$G$1&amp;G259&amp;$H$1&amp;H259&amp;$I$1&amp;I259&amp;$J$1&amp;J259&amp;$L$1&amp;L259&amp;$M$1&amp;M259&amp;$N$1&amp;N259&amp;$O$1&amp;O259&amp;$P$1&amp;P259&amp;$Q$1</f>
        <v>{"titulo": "Rolling Loud Miami 2017 Day 1"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Date("2020-05-08T17:00-0300"),   "largeimage": "https://i.ytimg.com/vi/FpoXq0CPlaE/mqdefault.jpg", "status": "offline", "videoId": "FpoXq0CPlaE", "url": "https://www.youtube.com/watch?v=FpoXq0CPlaE"},</v>
      </c>
    </row>
    <row r="260" spans="1:23" x14ac:dyDescent="0.25">
      <c r="A260" t="s">
        <v>1423</v>
      </c>
      <c r="B260" t="s">
        <v>628</v>
      </c>
      <c r="C260" t="s">
        <v>629</v>
      </c>
      <c r="D260" t="str">
        <f>VLOOKUP(B260,canais!$A:$N,14,FALSE)</f>
        <v>5ed981e2474ed51eb3dbb388</v>
      </c>
      <c r="E260" s="10">
        <v>43960</v>
      </c>
      <c r="F260" t="s">
        <v>35</v>
      </c>
      <c r="G260" t="str">
        <f>VLOOKUP(F260,subcategorias!$E:$F,2,FALSE)</f>
        <v>ObjectId("5ed97cfc474ed51eb3dbb27f")</v>
      </c>
      <c r="H260" t="str">
        <f>VLOOKUP(G260,subcategorias!$F:$G,2,FALSE)</f>
        <v>ObjectId("5ed979f4474ed51eb3dbb26b")</v>
      </c>
      <c r="I260" t="str">
        <f>VLOOKUP(H260,categorias!$B:$D,2,FALSE)</f>
        <v>Música</v>
      </c>
      <c r="J260" t="str">
        <f>VLOOKUP(H260,categorias!$B:$D,3,FALSE)</f>
        <v>music</v>
      </c>
      <c r="K260" s="7">
        <v>0.70833333333333337</v>
      </c>
      <c r="L260" s="7" t="str">
        <f t="shared" si="8"/>
        <v>new Date("2020-05-09T17:00-0300")</v>
      </c>
      <c r="M260" t="s">
        <v>2871</v>
      </c>
      <c r="N260" t="s">
        <v>937</v>
      </c>
      <c r="O260" t="s">
        <v>1424</v>
      </c>
      <c r="P260" t="s">
        <v>2872</v>
      </c>
      <c r="W260" t="str">
        <f t="shared" si="9"/>
        <v>{"titulo": "Rolling Loud Miami 2017 Day 2"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Date("2020-05-09T17:00-0300"),   "largeimage": "https://i.ytimg.com/vi/fatY6ThUKw0/mqdefault.jpg", "status": "offline", "videoId": "fatY6ThUKw0", "url": "https://www.youtube.com/watch?v=fatY6ThUKw0"},</v>
      </c>
    </row>
    <row r="261" spans="1:23" x14ac:dyDescent="0.25">
      <c r="A261" t="s">
        <v>1425</v>
      </c>
      <c r="B261" t="s">
        <v>628</v>
      </c>
      <c r="C261" t="s">
        <v>629</v>
      </c>
      <c r="D261" t="str">
        <f>VLOOKUP(B261,canais!$A:$N,14,FALSE)</f>
        <v>5ed981e2474ed51eb3dbb388</v>
      </c>
      <c r="E261" s="10">
        <v>43961</v>
      </c>
      <c r="F261" t="s">
        <v>35</v>
      </c>
      <c r="G261" t="str">
        <f>VLOOKUP(F261,subcategorias!$E:$F,2,FALSE)</f>
        <v>ObjectId("5ed97cfc474ed51eb3dbb27f")</v>
      </c>
      <c r="H261" t="str">
        <f>VLOOKUP(G261,subcategorias!$F:$G,2,FALSE)</f>
        <v>ObjectId("5ed979f4474ed51eb3dbb26b")</v>
      </c>
      <c r="I261" t="str">
        <f>VLOOKUP(H261,categorias!$B:$D,2,FALSE)</f>
        <v>Música</v>
      </c>
      <c r="J261" t="str">
        <f>VLOOKUP(H261,categorias!$B:$D,3,FALSE)</f>
        <v>music</v>
      </c>
      <c r="K261" s="7">
        <v>0.70833333333333337</v>
      </c>
      <c r="L261" s="7" t="str">
        <f t="shared" si="8"/>
        <v>new Date("2020-05-10T17:00-0300")</v>
      </c>
      <c r="M261" t="s">
        <v>2873</v>
      </c>
      <c r="N261" t="s">
        <v>937</v>
      </c>
      <c r="O261" t="s">
        <v>1426</v>
      </c>
      <c r="P261" t="s">
        <v>2874</v>
      </c>
      <c r="W261" t="str">
        <f t="shared" si="9"/>
        <v>{"titulo": "Rolling Loud Miami 2017 Day 3" , "canais": [{"nome":"Rolling Loud", "_id": ObjectId("5ed981e2474ed51eb3dbb388")}], "subcategorias": [{"nome":"festival", "_id":ObjectId("5ed97cfc474ed51eb3dbb27f")}], "categorias":[{"_id":ObjectId("5ed979f4474ed51eb3dbb26b"), "nome":"Música", "url":"music"}], "dataHora": new Date("2020-05-10T17:00-0300"),   "largeimage": "https://i.ytimg.com/vi/F3ZDv35uCMk/mqdefault.jpg", "status": "offline", "videoId": "F3ZDv35uCMk", "url": "https://www.youtube.com/watch?v=F3ZDv35uCMk"},</v>
      </c>
    </row>
    <row r="262" spans="1:23" x14ac:dyDescent="0.25">
      <c r="A262" t="s">
        <v>2875</v>
      </c>
      <c r="B262" t="s">
        <v>630</v>
      </c>
      <c r="C262" t="s">
        <v>631</v>
      </c>
      <c r="D262" t="str">
        <f>VLOOKUP(B262,canais!$A:$N,14,FALSE)</f>
        <v>5ed981e2474ed51eb3dbb389</v>
      </c>
      <c r="E262" s="10">
        <v>43960</v>
      </c>
      <c r="F262" t="s">
        <v>26</v>
      </c>
      <c r="G262" t="str">
        <f>VLOOKUP(F262,subcategorias!$E:$F,2,FALSE)</f>
        <v>ObjectId("5ed97cfc474ed51eb3dbb276")</v>
      </c>
      <c r="H262" t="str">
        <f>VLOOKUP(G262,subcategorias!$F:$G,2,FALSE)</f>
        <v>ObjectId("5ed979f4474ed51eb3dbb26b")</v>
      </c>
      <c r="I262" t="str">
        <f>VLOOKUP(H262,categorias!$B:$D,2,FALSE)</f>
        <v>Música</v>
      </c>
      <c r="J262" t="str">
        <f>VLOOKUP(H262,categorias!$B:$D,3,FALSE)</f>
        <v>music</v>
      </c>
      <c r="K262" s="7">
        <v>0.66666666666666663</v>
      </c>
      <c r="L262" s="7" t="str">
        <f t="shared" si="8"/>
        <v>new Date("2020-05-09T16:00-0300")</v>
      </c>
      <c r="M262" t="s">
        <v>1427</v>
      </c>
      <c r="N262" t="s">
        <v>937</v>
      </c>
      <c r="P262" t="s">
        <v>2876</v>
      </c>
      <c r="W262" t="str">
        <f t="shared" si="9"/>
        <v>{"titulo": "Live Mr. Dan" , "canais": [{"nome":"Mr. Dan", "_id": ObjectId("5ed981e2474ed51eb3dbb389")}], "subcategorias": [{"nome":"pop", "_id":ObjectId("5ed97cfc474ed51eb3dbb276")}], "categorias":[{"_id":ObjectId("5ed979f4474ed51eb3dbb26b"), "nome":"Música", "url":"music"}], "dataHora": new Date("2020-05-09T16:00-0300"),   "largeimage": "https://yt3.ggpht.com/S2VFj1vy4vlG-IB__IrQjT3Lk7Y3lgNNX3M-uHcch01sdRi0gBTup3UO8bhWltfgIr-Q9K-8aKU=w1280-fcrop64=1,00000000ffffffff-k-c0xffffffff-no-nd-rj", "status": "offline", "videoId": "", "url": "https://www.youtube.com/channel/UC9aDJVaswezPzRWow4Dc86w"},</v>
      </c>
    </row>
    <row r="263" spans="1:23" x14ac:dyDescent="0.25">
      <c r="A263" t="s">
        <v>2877</v>
      </c>
      <c r="B263" t="s">
        <v>632</v>
      </c>
      <c r="C263" t="s">
        <v>633</v>
      </c>
      <c r="D263" t="str">
        <f>VLOOKUP(B263,canais!$A:$N,14,FALSE)</f>
        <v>5ed981e2474ed51eb3dbb38a</v>
      </c>
      <c r="E263" s="10">
        <v>43959</v>
      </c>
      <c r="F263" t="s">
        <v>27</v>
      </c>
      <c r="G263" t="str">
        <f>VLOOKUP(F263,subcategorias!$E:$F,2,FALSE)</f>
        <v>ObjectId("5ed97cfc474ed51eb3dbb277")</v>
      </c>
      <c r="H263" t="str">
        <f>VLOOKUP(G263,subcategorias!$F:$G,2,FALSE)</f>
        <v>ObjectId("5ed979f4474ed51eb3dbb26b")</v>
      </c>
      <c r="I263" t="str">
        <f>VLOOKUP(H263,categorias!$B:$D,2,FALSE)</f>
        <v>Música</v>
      </c>
      <c r="J263" t="str">
        <f>VLOOKUP(H263,categorias!$B:$D,3,FALSE)</f>
        <v>music</v>
      </c>
      <c r="K263" s="7">
        <v>0.9375</v>
      </c>
      <c r="L263" s="7" t="str">
        <f t="shared" si="8"/>
        <v>new Date("2020-05-08T22:30-0300")</v>
      </c>
      <c r="M263" t="s">
        <v>1428</v>
      </c>
      <c r="N263" t="s">
        <v>937</v>
      </c>
      <c r="P263" t="s">
        <v>2878</v>
      </c>
      <c r="W263" t="str">
        <f t="shared" si="9"/>
        <v>{"titulo": "Live Rappin' Hood" , "canais": [{"nome":"Rappin' Hood", "_id": ObjectId("5ed981e2474ed51eb3dbb38a")}], "subcategorias": [{"nome":"rap", "_id":ObjectId("5ed97cfc474ed51eb3dbb277")}], "categorias":[{"_id":ObjectId("5ed979f4474ed51eb3dbb26b"), "nome":"Música", "url":"music"}], "dataHora": new Date("2020-05-08T22:30-0300"),   "largeimage": "https://yt3.ggpht.com/POT7rj7uLWI-pE7Q5-Xf2hq5NiuWgJo9iiPf6IlDJRu8vgJvXat4LMkqqSLGuSA-C3Ql12cVXBA=w1280-fcrop64=1,00000000ffffffff-k-c0xffffffff-no-nd-rj", "status": "offline", "videoId": "", "url": "https://www.youtube.com/channel/UCSsD_TWCiKkubD13ElQUHSA"},</v>
      </c>
    </row>
    <row r="264" spans="1:23" x14ac:dyDescent="0.25">
      <c r="A264" t="s">
        <v>1429</v>
      </c>
      <c r="B264" t="s">
        <v>567</v>
      </c>
      <c r="C264" t="s">
        <v>568</v>
      </c>
      <c r="D264" t="str">
        <f>VLOOKUP(B264,canais!$A:$N,14,FALSE)</f>
        <v>5ed981e2474ed51eb3dbb369</v>
      </c>
      <c r="E264" s="10">
        <v>43959</v>
      </c>
      <c r="F264" t="s">
        <v>25</v>
      </c>
      <c r="G264" t="str">
        <f>VLOOKUP(F264,subcategorias!$E:$F,2,FALSE)</f>
        <v>ObjectId("5ed97cfc474ed51eb3dbb275")</v>
      </c>
      <c r="H264" t="str">
        <f>VLOOKUP(G264,subcategorias!$F:$G,2,FALSE)</f>
        <v>ObjectId("5ed979f4474ed51eb3dbb26b")</v>
      </c>
      <c r="I264" t="str">
        <f>VLOOKUP(H264,categorias!$B:$D,2,FALSE)</f>
        <v>Música</v>
      </c>
      <c r="J264" t="str">
        <f>VLOOKUP(H264,categorias!$B:$D,3,FALSE)</f>
        <v>music</v>
      </c>
      <c r="K264" s="7">
        <v>0.83333333333333337</v>
      </c>
      <c r="L264" s="7" t="str">
        <f t="shared" si="8"/>
        <v>new Date("2020-05-08T20:00-0300")</v>
      </c>
      <c r="M264" t="s">
        <v>2879</v>
      </c>
      <c r="N264" t="s">
        <v>937</v>
      </c>
      <c r="O264" t="s">
        <v>1430</v>
      </c>
      <c r="P264" t="s">
        <v>2880</v>
      </c>
      <c r="W264" t="str">
        <f t="shared" si="9"/>
        <v>{"titulo": "LIVE do NELSINHO 003 | Funk, Hip Hop, Pop | Tudo Misturado | HOJE" , "canais": [{"nome":"DJ Nelsinho", "_id": ObjectId("5ed981e2474ed51eb3dbb369")}], "subcategorias": [{"nome":"eletrônica", "_id":ObjectId("5ed97cfc474ed51eb3dbb275")}], "categorias":[{"_id":ObjectId("5ed979f4474ed51eb3dbb26b"), "nome":"Música", "url":"music"}], "dataHora": new Date("2020-05-08T20:00-0300"),   "largeimage": "https://i.ytimg.com/vi/JnK4UcU4tGM/mqdefault.jpg", "status": "offline", "videoId": "JnK4UcU4tGM", "url": "https://www.youtube.com/watch?v=JnK4UcU4tGM"},</v>
      </c>
    </row>
    <row r="265" spans="1:23" x14ac:dyDescent="0.25">
      <c r="A265" t="s">
        <v>2881</v>
      </c>
      <c r="B265" t="s">
        <v>387</v>
      </c>
      <c r="C265" t="s">
        <v>388</v>
      </c>
      <c r="D265" t="str">
        <f>VLOOKUP(B265,canais!$A:$N,14,FALSE)</f>
        <v>5ed981e2474ed51eb3dbb30c</v>
      </c>
      <c r="E265" s="10">
        <v>43959</v>
      </c>
      <c r="F265" t="s">
        <v>34</v>
      </c>
      <c r="G265" t="str">
        <f>VLOOKUP(F265,subcategorias!$E:$F,2,FALSE)</f>
        <v>ObjectId("5ed97cfc474ed51eb3dbb27e")</v>
      </c>
      <c r="H265" t="str">
        <f>VLOOKUP(G265,subcategorias!$F:$G,2,FALSE)</f>
        <v>ObjectId("5ed979f4474ed51eb3dbb26b")</v>
      </c>
      <c r="I265" t="str">
        <f>VLOOKUP(H265,categorias!$B:$D,2,FALSE)</f>
        <v>Música</v>
      </c>
      <c r="J265" t="str">
        <f>VLOOKUP(H265,categorias!$B:$D,3,FALSE)</f>
        <v>music</v>
      </c>
      <c r="K265" s="7">
        <v>0.83333333333333337</v>
      </c>
      <c r="L265" s="7" t="str">
        <f t="shared" si="8"/>
        <v>new Date("2020-05-08T20:00-0300")</v>
      </c>
      <c r="M265" t="s">
        <v>1431</v>
      </c>
      <c r="N265" t="s">
        <v>937</v>
      </c>
      <c r="P265" t="s">
        <v>2882</v>
      </c>
      <c r="W265" t="str">
        <f t="shared" si="9"/>
        <v>{"titulo": "Live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Date("2020-05-08T20:00-0300"),   "largeimage": "https://yt3.ggpht.com/pPx0ky1udok3cnR2Vr5C7PfVXDcJgLVgY0zx3LeWVJYC_OISPv-TLjuuxA6dqIy-2oFfF3rALQ=w960-fcrop64=1,32b75a57cd48a5a8-k-c0xffffffff-no-nd-rj", "status": "offline", "videoId": "", "url": "https://www.youtube.com/channel/UC1LO2jasyVhtWsOWWgJABSQ"},</v>
      </c>
    </row>
    <row r="266" spans="1:23" x14ac:dyDescent="0.25">
      <c r="A266" t="s">
        <v>1432</v>
      </c>
      <c r="B266" t="s">
        <v>265</v>
      </c>
      <c r="C266" t="s">
        <v>266</v>
      </c>
      <c r="D266" t="str">
        <f>VLOOKUP(B266,canais!$A:$N,14,FALSE)</f>
        <v>5ed981e2474ed51eb3dbb2cf</v>
      </c>
      <c r="E266" s="10">
        <v>43961</v>
      </c>
      <c r="F266" t="s">
        <v>37</v>
      </c>
      <c r="G266" t="str">
        <f>VLOOKUP(F266,subcategorias!$E:$F,2,FALSE)</f>
        <v>ObjectId("5ed97cfc474ed51eb3dbb281")</v>
      </c>
      <c r="H266" t="str">
        <f>VLOOKUP(G266,subcategorias!$F:$G,2,FALSE)</f>
        <v>ObjectId("5ed979f4474ed51eb3dbb26b")</v>
      </c>
      <c r="I266" t="str">
        <f>VLOOKUP(H266,categorias!$B:$D,2,FALSE)</f>
        <v>Música</v>
      </c>
      <c r="J266" t="str">
        <f>VLOOKUP(H266,categorias!$B:$D,3,FALSE)</f>
        <v>music</v>
      </c>
      <c r="K266" s="7">
        <v>0.75</v>
      </c>
      <c r="L266" s="7" t="str">
        <f t="shared" si="8"/>
        <v>new Date("2020-05-10T18:00-0300")</v>
      </c>
      <c r="M266" t="s">
        <v>2883</v>
      </c>
      <c r="N266" t="s">
        <v>937</v>
      </c>
      <c r="O266" t="s">
        <v>1433</v>
      </c>
      <c r="P266" t="s">
        <v>2884</v>
      </c>
      <c r="W266" t="str">
        <f t="shared" si="9"/>
        <v>{"titulo": "#LiveLeveIntimista | 10.Maio - 18h" , "canais": [{"nome":"Ivete Sangalo", "_id": ObjectId("5ed981e2474ed51eb3dbb2cf")}], "subcategorias": [{"nome":"axé", "_id":ObjectId("5ed97cfc474ed51eb3dbb281")}], "categorias":[{"_id":ObjectId("5ed979f4474ed51eb3dbb26b"), "nome":"Música", "url":"music"}], "dataHora": new Date("2020-05-10T18:00-0300"),   "largeimage": "https://i.ytimg.com/vi/9eiQKGTHID8/mqdefault.jpg", "status": "offline", "videoId": "9eiQKGTHID8", "url": "https://www.youtube.com/watch?v=9eiQKGTHID8"},</v>
      </c>
    </row>
    <row r="267" spans="1:23" x14ac:dyDescent="0.25">
      <c r="A267" t="s">
        <v>1434</v>
      </c>
      <c r="B267" t="s">
        <v>634</v>
      </c>
      <c r="C267" t="s">
        <v>635</v>
      </c>
      <c r="D267" t="str">
        <f>VLOOKUP(B267,canais!$A:$N,14,FALSE)</f>
        <v>5ed981e2474ed51eb3dbb38b</v>
      </c>
      <c r="E267" s="10">
        <v>43959</v>
      </c>
      <c r="F267" t="s">
        <v>26</v>
      </c>
      <c r="G267" t="str">
        <f>VLOOKUP(F267,subcategorias!$E:$F,2,FALSE)</f>
        <v>ObjectId("5ed97cfc474ed51eb3dbb276")</v>
      </c>
      <c r="H267" t="str">
        <f>VLOOKUP(G267,subcategorias!$F:$G,2,FALSE)</f>
        <v>ObjectId("5ed979f4474ed51eb3dbb26b")</v>
      </c>
      <c r="I267" t="str">
        <f>VLOOKUP(H267,categorias!$B:$D,2,FALSE)</f>
        <v>Música</v>
      </c>
      <c r="J267" t="str">
        <f>VLOOKUP(H267,categorias!$B:$D,3,FALSE)</f>
        <v>music</v>
      </c>
      <c r="K267" s="7">
        <v>0.91666666666666663</v>
      </c>
      <c r="L267" s="7" t="str">
        <f t="shared" si="8"/>
        <v>new Date("2020-05-08T22:00-0300")</v>
      </c>
      <c r="M267" t="s">
        <v>2885</v>
      </c>
      <c r="N267" t="s">
        <v>937</v>
      </c>
      <c r="O267" t="s">
        <v>1435</v>
      </c>
      <c r="P267" t="s">
        <v>2886</v>
      </c>
      <c r="W267" t="str">
        <f t="shared" si="9"/>
        <v>{"titulo": "Bud Light Seltzer Sessions con KAROL G" , "canais": [{"nome":"Karol G", "_id": ObjectId("5ed981e2474ed51eb3dbb38b")}], "subcategorias": [{"nome":"pop", "_id":ObjectId("5ed97cfc474ed51eb3dbb276")}], "categorias":[{"_id":ObjectId("5ed979f4474ed51eb3dbb26b"), "nome":"Música", "url":"music"}], "dataHora": new Date("2020-05-08T22:00-0300"),   "largeimage": "https://i.ytimg.com/vi/DzwNc7zqNv4/mqdefault.jpg", "status": "offline", "videoId": "DzwNc7zqNv4", "url": "https://www.youtube.com/watch?v=DzwNc7zqNv4"},</v>
      </c>
    </row>
    <row r="268" spans="1:23" x14ac:dyDescent="0.25">
      <c r="A268" t="s">
        <v>1436</v>
      </c>
      <c r="B268" t="s">
        <v>636</v>
      </c>
      <c r="C268" t="s">
        <v>637</v>
      </c>
      <c r="D268" t="str">
        <f>VLOOKUP(B268,canais!$A:$N,14,FALSE)</f>
        <v>5ed981e2474ed51eb3dbb38c</v>
      </c>
      <c r="E268" s="10">
        <v>43960</v>
      </c>
      <c r="F268" t="s">
        <v>35</v>
      </c>
      <c r="G268" t="str">
        <f>VLOOKUP(F268,subcategorias!$E:$F,2,FALSE)</f>
        <v>ObjectId("5ed97cfc474ed51eb3dbb27f")</v>
      </c>
      <c r="H268" t="str">
        <f>VLOOKUP(G268,subcategorias!$F:$G,2,FALSE)</f>
        <v>ObjectId("5ed979f4474ed51eb3dbb26b")</v>
      </c>
      <c r="I268" t="str">
        <f>VLOOKUP(H268,categorias!$B:$D,2,FALSE)</f>
        <v>Música</v>
      </c>
      <c r="J268" t="str">
        <f>VLOOKUP(H268,categorias!$B:$D,3,FALSE)</f>
        <v>music</v>
      </c>
      <c r="K268" s="7">
        <v>0.45833333333333331</v>
      </c>
      <c r="L268" s="7" t="str">
        <f t="shared" si="8"/>
        <v>new Date("2020-05-09T11:00-0300")</v>
      </c>
      <c r="M268" t="s">
        <v>2887</v>
      </c>
      <c r="N268" t="s">
        <v>937</v>
      </c>
      <c r="O268" t="s">
        <v>1437</v>
      </c>
      <c r="P268" t="s">
        <v>2888</v>
      </c>
      <c r="W268" t="str">
        <f t="shared" si="9"/>
        <v>{"titulo": "Awesome Soundwave Live II: Powered by Beatport | Beatport Live" , "canais": [{"nome":"Awesome Soundwave", "_id": ObjectId("5ed981e2474ed51eb3dbb38c")}], "subcategorias": [{"nome":"festival", "_id":ObjectId("5ed97cfc474ed51eb3dbb27f")}], "categorias":[{"_id":ObjectId("5ed979f4474ed51eb3dbb26b"), "nome":"Música", "url":"music"}], "dataHora": new Date("2020-05-09T11:00-0300"),   "largeimage": "https://i.ytimg.com/vi/xiIT_iejo5I/mqdefault.jpg", "status": "offline", "videoId": "xiIT_iejo5I", "url": "https://www.youtube.com/watch?v=xiIT_iejo5I"},</v>
      </c>
    </row>
    <row r="269" spans="1:23" x14ac:dyDescent="0.25">
      <c r="A269" t="s">
        <v>1439</v>
      </c>
      <c r="B269" t="s">
        <v>638</v>
      </c>
      <c r="C269" t="s">
        <v>639</v>
      </c>
      <c r="D269" t="str">
        <f>VLOOKUP(B269,canais!$A:$N,14,FALSE)</f>
        <v>5ed981e2474ed51eb3dbb38d</v>
      </c>
      <c r="E269" s="10">
        <v>43960</v>
      </c>
      <c r="F269" t="s">
        <v>29</v>
      </c>
      <c r="G269" t="str">
        <f>VLOOKUP(F269,subcategorias!$E:$F,2,FALSE)</f>
        <v>ObjectId("5ed97cfc474ed51eb3dbb279")</v>
      </c>
      <c r="H269" t="str">
        <f>VLOOKUP(G269,subcategorias!$F:$G,2,FALSE)</f>
        <v>ObjectId("5ed979f4474ed51eb3dbb26b")</v>
      </c>
      <c r="I269" t="str">
        <f>VLOOKUP(H269,categorias!$B:$D,2,FALSE)</f>
        <v>Música</v>
      </c>
      <c r="J269" t="str">
        <f>VLOOKUP(H269,categorias!$B:$D,3,FALSE)</f>
        <v>music</v>
      </c>
      <c r="K269" s="7">
        <v>0.58333333333333337</v>
      </c>
      <c r="L269" s="7" t="str">
        <f t="shared" si="8"/>
        <v>new Date("2020-05-09T14:00-0300")</v>
      </c>
      <c r="M269" t="s">
        <v>1438</v>
      </c>
      <c r="N269" t="s">
        <v>937</v>
      </c>
      <c r="P269" t="s">
        <v>2889</v>
      </c>
      <c r="W269" t="str">
        <f t="shared" si="9"/>
        <v>{"titulo": "Live do Guimê - #McGuimeNaCasaDoPovo || #FiqueEmCasa e Cante #Comigo" , "canais": [{"nome":"MC Guimê", "_id": ObjectId("5ed981e2474ed51eb3dbb38d")}], "subcategorias": [{"nome":"funk", "_id":ObjectId("5ed97cfc474ed51eb3dbb279")}], "categorias":[{"_id":ObjectId("5ed979f4474ed51eb3dbb26b"), "nome":"Música", "url":"music"}], "dataHora": new Date("2020-05-09T14:00-0300"),   "largeimage": "https://img.youtube.com/vi/ZXeVn6KWwLE/mqdefault.jpg", "status": "offline", "videoId": "", "url": "https://www.youtube.com/channel/UCWdd-XE5bcFcp3adUKpFrSA"},</v>
      </c>
    </row>
    <row r="270" spans="1:23" x14ac:dyDescent="0.25">
      <c r="A270" t="s">
        <v>1440</v>
      </c>
      <c r="B270" t="s">
        <v>640</v>
      </c>
      <c r="C270" t="s">
        <v>641</v>
      </c>
      <c r="D270" t="str">
        <f>VLOOKUP(B270,canais!$A:$N,14,FALSE)</f>
        <v>5ed981e2474ed51eb3dbb38e</v>
      </c>
      <c r="E270" s="10">
        <v>43960</v>
      </c>
      <c r="F270" t="s">
        <v>21</v>
      </c>
      <c r="G270" t="str">
        <f>VLOOKUP(F270,subcategorias!$E:$F,2,FALSE)</f>
        <v>ObjectId("5ed97cfc474ed51eb3dbb271")</v>
      </c>
      <c r="H270" t="str">
        <f>VLOOKUP(G270,subcategorias!$F:$G,2,FALSE)</f>
        <v>ObjectId("5ed979f4474ed51eb3dbb26b")</v>
      </c>
      <c r="I270" t="str">
        <f>VLOOKUP(H270,categorias!$B:$D,2,FALSE)</f>
        <v>Música</v>
      </c>
      <c r="J270" t="str">
        <f>VLOOKUP(H270,categorias!$B:$D,3,FALSE)</f>
        <v>music</v>
      </c>
      <c r="K270" s="7">
        <v>0.625</v>
      </c>
      <c r="L270" s="7" t="str">
        <f t="shared" si="8"/>
        <v>new Date("2020-05-09T15:00-0300")</v>
      </c>
      <c r="M270" t="s">
        <v>2890</v>
      </c>
      <c r="N270" t="s">
        <v>937</v>
      </c>
      <c r="O270" t="s">
        <v>1441</v>
      </c>
      <c r="P270" t="s">
        <v>2891</v>
      </c>
      <c r="W270" t="str">
        <f t="shared" si="9"/>
        <v>{"titulo": "Vini &amp; Lucas - 09/05 - AO VIVO" , "canais": [{"nome":"Vini e Lucas", "_id": ObjectId("5ed981e2474ed51eb3dbb38e")}], "subcategorias": [{"nome":"sertanejo", "_id":ObjectId("5ed97cfc474ed51eb3dbb271")}], "categorias":[{"_id":ObjectId("5ed979f4474ed51eb3dbb26b"), "nome":"Música", "url":"music"}], "dataHora": new Date("2020-05-09T15:00-0300"),   "largeimage": "https://i.ytimg.com/vi/JxYUCmQ-BqM/mqdefault.jpg", "status": "offline", "videoId": "JxYUCmQ-BqM", "url": "https://www.youtube.com/watch?v=JxYUCmQ-BqM"},</v>
      </c>
    </row>
    <row r="271" spans="1:23" x14ac:dyDescent="0.25">
      <c r="A271" t="s">
        <v>1442</v>
      </c>
      <c r="B271" t="s">
        <v>642</v>
      </c>
      <c r="C271" t="s">
        <v>643</v>
      </c>
      <c r="D271" t="str">
        <f>VLOOKUP(B271,canais!$A:$N,14,FALSE)</f>
        <v>5ed981e2474ed51eb3dbb38f</v>
      </c>
      <c r="E271" s="10">
        <v>43960</v>
      </c>
      <c r="F271" t="s">
        <v>35</v>
      </c>
      <c r="G271" t="str">
        <f>VLOOKUP(F271,subcategorias!$E:$F,2,FALSE)</f>
        <v>ObjectId("5ed97cfc474ed51eb3dbb27f")</v>
      </c>
      <c r="H271" t="str">
        <f>VLOOKUP(G271,subcategorias!$F:$G,2,FALSE)</f>
        <v>ObjectId("5ed979f4474ed51eb3dbb26b")</v>
      </c>
      <c r="I271" t="str">
        <f>VLOOKUP(H271,categorias!$B:$D,2,FALSE)</f>
        <v>Música</v>
      </c>
      <c r="J271" t="str">
        <f>VLOOKUP(H271,categorias!$B:$D,3,FALSE)</f>
        <v>music</v>
      </c>
      <c r="K271" s="7">
        <v>0.625</v>
      </c>
      <c r="L271" s="7" t="str">
        <f t="shared" si="8"/>
        <v>new Date("2020-05-09T15:00-0300")</v>
      </c>
      <c r="M271" t="s">
        <v>2892</v>
      </c>
      <c r="N271" t="s">
        <v>937</v>
      </c>
      <c r="O271" t="s">
        <v>1443</v>
      </c>
      <c r="P271" t="s">
        <v>2893</v>
      </c>
      <c r="W271" t="str">
        <f t="shared" si="9"/>
        <v>{"titulo": "Festa Prime #FicaEmCasa #Comigo" , "canais": [{"nome":"Festa Prime", "_id": ObjectId("5ed981e2474ed51eb3dbb38f")}], "subcategorias": [{"nome":"festival", "_id":ObjectId("5ed97cfc474ed51eb3dbb27f")}], "categorias":[{"_id":ObjectId("5ed979f4474ed51eb3dbb26b"), "nome":"Música", "url":"music"}], "dataHora": new Date("2020-05-09T15:00-0300"),   "largeimage": "https://i.ytimg.com/vi/Ns-0_0IzAgc/mqdefault.jpg", "status": "offline", "videoId": "Ns-0_0IzAgc", "url": "https://www.youtube.com/watch?v=Ns-0_0IzAgc"},</v>
      </c>
    </row>
    <row r="272" spans="1:23" x14ac:dyDescent="0.25">
      <c r="A272" t="s">
        <v>1445</v>
      </c>
      <c r="B272" t="s">
        <v>644</v>
      </c>
      <c r="C272" t="s">
        <v>645</v>
      </c>
      <c r="D272" t="str">
        <f>VLOOKUP(B272,canais!$A:$N,14,FALSE)</f>
        <v>5ed981e2474ed51eb3dbb390</v>
      </c>
      <c r="E272" s="10">
        <v>43960</v>
      </c>
      <c r="F272" t="s">
        <v>37</v>
      </c>
      <c r="G272" t="str">
        <f>VLOOKUP(F272,subcategorias!$E:$F,2,FALSE)</f>
        <v>ObjectId("5ed97cfc474ed51eb3dbb281")</v>
      </c>
      <c r="H272" t="str">
        <f>VLOOKUP(G272,subcategorias!$F:$G,2,FALSE)</f>
        <v>ObjectId("5ed979f4474ed51eb3dbb26b")</v>
      </c>
      <c r="I272" t="str">
        <f>VLOOKUP(H272,categorias!$B:$D,2,FALSE)</f>
        <v>Música</v>
      </c>
      <c r="J272" t="str">
        <f>VLOOKUP(H272,categorias!$B:$D,3,FALSE)</f>
        <v>music</v>
      </c>
      <c r="K272" s="7">
        <v>0.66666666666666663</v>
      </c>
      <c r="L272" s="7" t="str">
        <f t="shared" si="8"/>
        <v>new Date("2020-05-09T16:00-0300")</v>
      </c>
      <c r="M272" t="s">
        <v>1444</v>
      </c>
      <c r="N272" t="s">
        <v>937</v>
      </c>
      <c r="P272" t="s">
        <v>2894</v>
      </c>
      <c r="W272" t="str">
        <f t="shared" si="9"/>
        <v>{"titulo": "Live do Lincoln" , "canais": [{"nome":"Lincoln", "_id": ObjectId("5ed981e2474ed51eb3dbb390")}], "subcategorias": [{"nome":"axé", "_id":ObjectId("5ed97cfc474ed51eb3dbb281")}], "categorias":[{"_id":ObjectId("5ed979f4474ed51eb3dbb26b"), "nome":"Música", "url":"music"}], "dataHora": new Date("2020-05-09T16:00-0300"),   "largeimage": "https://yt3.ggpht.com/_Q8vpIGaR3xF5zeTZ7L5tHfe1p63dFMBLDlrlf1sWBiBZpRHNen7eop1MMMisKPqqMlblRw2sg=w1280-fcrop64=1,00000000ffffffff-k-c0xffffffff-no-nd-rj", "status": "offline", "videoId": "", "url": "https://www.youtube.com/channel/UCJhVm0lzagd9GqJzMIy7Wbg"},</v>
      </c>
    </row>
    <row r="273" spans="1:23" x14ac:dyDescent="0.25">
      <c r="A273" t="s">
        <v>1446</v>
      </c>
      <c r="B273" t="s">
        <v>646</v>
      </c>
      <c r="C273" t="s">
        <v>647</v>
      </c>
      <c r="D273" t="str">
        <f>VLOOKUP(B273,canais!$A:$N,14,FALSE)</f>
        <v>5ed981e2474ed51eb3dbb391</v>
      </c>
      <c r="E273" s="10">
        <v>43960</v>
      </c>
      <c r="F273" t="s">
        <v>37</v>
      </c>
      <c r="G273" t="str">
        <f>VLOOKUP(F273,subcategorias!$E:$F,2,FALSE)</f>
        <v>ObjectId("5ed97cfc474ed51eb3dbb281")</v>
      </c>
      <c r="H273" t="str">
        <f>VLOOKUP(G273,subcategorias!$F:$G,2,FALSE)</f>
        <v>ObjectId("5ed979f4474ed51eb3dbb26b")</v>
      </c>
      <c r="I273" t="str">
        <f>VLOOKUP(H273,categorias!$B:$D,2,FALSE)</f>
        <v>Música</v>
      </c>
      <c r="J273" t="str">
        <f>VLOOKUP(H273,categorias!$B:$D,3,FALSE)</f>
        <v>music</v>
      </c>
      <c r="K273" s="7">
        <v>0.72916666666666663</v>
      </c>
      <c r="L273" s="7" t="str">
        <f t="shared" si="8"/>
        <v>new Date("2020-05-09T17:30-0300")</v>
      </c>
      <c r="M273" t="s">
        <v>2895</v>
      </c>
      <c r="N273" t="s">
        <v>937</v>
      </c>
      <c r="O273" t="s">
        <v>1447</v>
      </c>
      <c r="P273" t="s">
        <v>2896</v>
      </c>
      <c r="W273" t="str">
        <f t="shared" si="9"/>
        <v>{"titulo": "LIVE PSIRICO #psiRetrô #livedoPsi" , "canais": [{"nome":"Psirico", "_id": ObjectId("5ed981e2474ed51eb3dbb391")}], "subcategorias": [{"nome":"axé", "_id":ObjectId("5ed97cfc474ed51eb3dbb281")}], "categorias":[{"_id":ObjectId("5ed979f4474ed51eb3dbb26b"), "nome":"Música", "url":"music"}], "dataHora": new Date("2020-05-09T17:30-0300"),   "largeimage": "https://i.ytimg.com/vi/k6g7tXQX-EE/mqdefault.jpg", "status": "offline", "videoId": "k6g7tXQX-EE", "url": "https://www.youtube.com/watch?v=k6g7tXQX-EE"},</v>
      </c>
    </row>
    <row r="274" spans="1:23" x14ac:dyDescent="0.25">
      <c r="A274" t="s">
        <v>1448</v>
      </c>
      <c r="B274" t="s">
        <v>648</v>
      </c>
      <c r="C274" t="s">
        <v>649</v>
      </c>
      <c r="D274" t="str">
        <f>VLOOKUP(B274,canais!$A:$N,14,FALSE)</f>
        <v>5ed981e2474ed51eb3dbb392</v>
      </c>
      <c r="E274" s="10">
        <v>43960</v>
      </c>
      <c r="F274" t="s">
        <v>21</v>
      </c>
      <c r="G274" t="str">
        <f>VLOOKUP(F274,subcategorias!$E:$F,2,FALSE)</f>
        <v>ObjectId("5ed97cfc474ed51eb3dbb271")</v>
      </c>
      <c r="H274" t="str">
        <f>VLOOKUP(G274,subcategorias!$F:$G,2,FALSE)</f>
        <v>ObjectId("5ed979f4474ed51eb3dbb26b")</v>
      </c>
      <c r="I274" t="str">
        <f>VLOOKUP(H274,categorias!$B:$D,2,FALSE)</f>
        <v>Música</v>
      </c>
      <c r="J274" t="str">
        <f>VLOOKUP(H274,categorias!$B:$D,3,FALSE)</f>
        <v>music</v>
      </c>
      <c r="K274" s="7">
        <v>0.75</v>
      </c>
      <c r="L274" s="7" t="str">
        <f t="shared" si="8"/>
        <v>new Date("2020-05-09T18:00-0300")</v>
      </c>
      <c r="M274" t="s">
        <v>2897</v>
      </c>
      <c r="N274" t="s">
        <v>937</v>
      </c>
      <c r="O274" t="s">
        <v>1449</v>
      </c>
      <c r="P274" t="s">
        <v>2898</v>
      </c>
      <c r="W274" t="str">
        <f t="shared" si="9"/>
        <v>{"titulo": "Carlos &amp; Jader [Live In House] - 09/05 #FiqueEmCasa e Cante #Comigo" , "canais": [{"nome":"Carlos e Jader", "_id": ObjectId("5ed981e2474ed51eb3dbb392")}], "subcategorias": [{"nome":"sertanejo", "_id":ObjectId("5ed97cfc474ed51eb3dbb271")}], "categorias":[{"_id":ObjectId("5ed979f4474ed51eb3dbb26b"), "nome":"Música", "url":"music"}], "dataHora": new Date("2020-05-09T18:00-0300"),   "largeimage": "https://i.ytimg.com/vi/u7pYIu36wIE/mqdefault.jpg", "status": "offline", "videoId": "u7pYIu36wIE", "url": "https://www.youtube.com/watch?v=u7pYIu36wIE"},</v>
      </c>
    </row>
    <row r="275" spans="1:23" x14ac:dyDescent="0.25">
      <c r="A275" t="s">
        <v>1450</v>
      </c>
      <c r="B275" t="s">
        <v>650</v>
      </c>
      <c r="C275" t="s">
        <v>651</v>
      </c>
      <c r="D275" t="str">
        <f>VLOOKUP(B275,canais!$A:$N,14,FALSE)</f>
        <v>5ed981e2474ed51eb3dbb393</v>
      </c>
      <c r="E275" s="10">
        <v>43960</v>
      </c>
      <c r="F275" t="s">
        <v>33</v>
      </c>
      <c r="G275" t="str">
        <f>VLOOKUP(F275,subcategorias!$E:$F,2,FALSE)</f>
        <v>ObjectId("5ed97cfc474ed51eb3dbb27d")</v>
      </c>
      <c r="H275" t="str">
        <f>VLOOKUP(G275,subcategorias!$F:$G,2,FALSE)</f>
        <v>ObjectId("5ed979f4474ed51eb3dbb26b")</v>
      </c>
      <c r="I275" t="str">
        <f>VLOOKUP(H275,categorias!$B:$D,2,FALSE)</f>
        <v>Música</v>
      </c>
      <c r="J275" t="str">
        <f>VLOOKUP(H275,categorias!$B:$D,3,FALSE)</f>
        <v>music</v>
      </c>
      <c r="K275" s="7">
        <v>0.8125</v>
      </c>
      <c r="L275" s="7" t="str">
        <f t="shared" si="8"/>
        <v>new Date("2020-05-09T19:30-0300")</v>
      </c>
      <c r="M275" t="s">
        <v>2899</v>
      </c>
      <c r="N275" t="s">
        <v>937</v>
      </c>
      <c r="O275" t="s">
        <v>1451</v>
      </c>
      <c r="P275" t="s">
        <v>2900</v>
      </c>
      <c r="W275" t="str">
        <f t="shared" si="9"/>
        <v>{"titulo": "Frei Gilson/Som do Monte | Live #LiveSomDoMonte" , "canais": [{"nome":"Frei e Gilson", "_id": ObjectId("5ed981e2474ed51eb3dbb393")}], "subcategorias": [{"nome":"gospel", "_id":ObjectId("5ed97cfc474ed51eb3dbb27d")}], "categorias":[{"_id":ObjectId("5ed979f4474ed51eb3dbb26b"), "nome":"Música", "url":"music"}], "dataHora": new Date("2020-05-09T19:30-0300"),   "largeimage": "https://i.ytimg.com/vi/DgA3pjxC_sc/mqdefault.jpg", "status": "offline", "videoId": "DgA3pjxC_sc", "url": "https://www.youtube.com/watch?v=DgA3pjxC_sc"},</v>
      </c>
    </row>
    <row r="276" spans="1:23" x14ac:dyDescent="0.25">
      <c r="A276" t="s">
        <v>1452</v>
      </c>
      <c r="B276" t="s">
        <v>652</v>
      </c>
      <c r="C276" t="s">
        <v>653</v>
      </c>
      <c r="D276" t="str">
        <f>VLOOKUP(B276,canais!$A:$N,14,FALSE)</f>
        <v>5ed981e2474ed51eb3dbb394</v>
      </c>
      <c r="E276" s="10">
        <v>43960</v>
      </c>
      <c r="F276" t="s">
        <v>25</v>
      </c>
      <c r="G276" t="str">
        <f>VLOOKUP(F276,subcategorias!$E:$F,2,FALSE)</f>
        <v>ObjectId("5ed97cfc474ed51eb3dbb275")</v>
      </c>
      <c r="H276" t="str">
        <f>VLOOKUP(G276,subcategorias!$F:$G,2,FALSE)</f>
        <v>ObjectId("5ed979f4474ed51eb3dbb26b")</v>
      </c>
      <c r="I276" t="str">
        <f>VLOOKUP(H276,categorias!$B:$D,2,FALSE)</f>
        <v>Música</v>
      </c>
      <c r="J276" t="str">
        <f>VLOOKUP(H276,categorias!$B:$D,3,FALSE)</f>
        <v>music</v>
      </c>
      <c r="K276" s="7">
        <v>0.87847222222222221</v>
      </c>
      <c r="L276" s="7" t="str">
        <f t="shared" si="8"/>
        <v>new Date("2020-05-09T21:05-0300")</v>
      </c>
      <c r="M276" t="s">
        <v>2901</v>
      </c>
      <c r="N276" t="s">
        <v>937</v>
      </c>
      <c r="O276" t="s">
        <v>1453</v>
      </c>
      <c r="P276" t="s">
        <v>2902</v>
      </c>
      <c r="W276" t="str">
        <f t="shared" si="9"/>
        <v>{"titulo": "LIVE SHOW Solidária - Paulinho Sá" , "canais": [{"nome":"Paulinho Sá", "_id": ObjectId("5ed981e2474ed51eb3dbb394")}], "subcategorias": [{"nome":"eletrônica", "_id":ObjectId("5ed97cfc474ed51eb3dbb275")}], "categorias":[{"_id":ObjectId("5ed979f4474ed51eb3dbb26b"), "nome":"Música", "url":"music"}], "dataHora": new Date("2020-05-09T21:05-0300"),   "largeimage": "https://i.ytimg.com/vi/u3Qzm3uSxlc/mqdefault.jpg", "status": "offline", "videoId": "u3Qzm3uSxlc", "url": "https://www.youtube.com/watch?v=u3Qzm3uSxlc"},</v>
      </c>
    </row>
    <row r="277" spans="1:23" x14ac:dyDescent="0.25">
      <c r="A277" t="s">
        <v>2904</v>
      </c>
      <c r="B277" t="s">
        <v>654</v>
      </c>
      <c r="C277" t="s">
        <v>655</v>
      </c>
      <c r="D277" t="str">
        <f>VLOOKUP(B277,canais!$A:$N,14,FALSE)</f>
        <v>5ed981e2474ed51eb3dbb395</v>
      </c>
      <c r="E277" s="10">
        <v>43960</v>
      </c>
      <c r="F277" t="s">
        <v>25</v>
      </c>
      <c r="G277" t="str">
        <f>VLOOKUP(F277,subcategorias!$E:$F,2,FALSE)</f>
        <v>ObjectId("5ed97cfc474ed51eb3dbb275")</v>
      </c>
      <c r="H277" t="str">
        <f>VLOOKUP(G277,subcategorias!$F:$G,2,FALSE)</f>
        <v>ObjectId("5ed979f4474ed51eb3dbb26b")</v>
      </c>
      <c r="I277" t="str">
        <f>VLOOKUP(H277,categorias!$B:$D,2,FALSE)</f>
        <v>Música</v>
      </c>
      <c r="J277" t="str">
        <f>VLOOKUP(H277,categorias!$B:$D,3,FALSE)</f>
        <v>music</v>
      </c>
      <c r="K277" s="7">
        <v>0.91666666666666663</v>
      </c>
      <c r="L277" s="7" t="str">
        <f t="shared" si="8"/>
        <v>new Date("2020-05-09T22:00-0300")</v>
      </c>
      <c r="M277" t="s">
        <v>2903</v>
      </c>
      <c r="N277" t="s">
        <v>937</v>
      </c>
      <c r="O277" t="s">
        <v>1454</v>
      </c>
      <c r="P277" t="s">
        <v>2905</v>
      </c>
      <c r="W277" t="str">
        <f t="shared" si="9"/>
        <v>{"titulo": "Live Make U Sweat" , "canais": [{"nome":"Make U Sweat", "_id": ObjectId("5ed981e2474ed51eb3dbb395")}], "subcategorias": [{"nome":"eletrônica", "_id":ObjectId("5ed97cfc474ed51eb3dbb275")}], "categorias":[{"_id":ObjectId("5ed979f4474ed51eb3dbb26b"), "nome":"Música", "url":"music"}], "dataHora": new Date("2020-05-09T22:00-0300"),   "largeimage": "https://i.ytimg.com/vi/s8aonHnL66o/mqdefault.jpg", "status": "offline", "videoId": "s8aonHnL66o", "url": "https://www.youtube.com/watch?v=s8aonHnL66o"},</v>
      </c>
    </row>
    <row r="278" spans="1:23" x14ac:dyDescent="0.25">
      <c r="A278" t="s">
        <v>1456</v>
      </c>
      <c r="B278" t="s">
        <v>529</v>
      </c>
      <c r="C278" t="s">
        <v>530</v>
      </c>
      <c r="D278" t="str">
        <f>VLOOKUP(B278,canais!$A:$N,14,FALSE)</f>
        <v>5ed981e2474ed51eb3dbb356</v>
      </c>
      <c r="E278" s="10">
        <v>43960</v>
      </c>
      <c r="F278" t="s">
        <v>25</v>
      </c>
      <c r="G278" t="str">
        <f>VLOOKUP(F278,subcategorias!$E:$F,2,FALSE)</f>
        <v>ObjectId("5ed97cfc474ed51eb3dbb275")</v>
      </c>
      <c r="H278" t="str">
        <f>VLOOKUP(G278,subcategorias!$F:$G,2,FALSE)</f>
        <v>ObjectId("5ed979f4474ed51eb3dbb26b")</v>
      </c>
      <c r="I278" t="str">
        <f>VLOOKUP(H278,categorias!$B:$D,2,FALSE)</f>
        <v>Música</v>
      </c>
      <c r="J278" t="str">
        <f>VLOOKUP(H278,categorias!$B:$D,3,FALSE)</f>
        <v>music</v>
      </c>
      <c r="K278" s="7">
        <v>0.58333333333333337</v>
      </c>
      <c r="L278" s="7" t="str">
        <f t="shared" si="8"/>
        <v>new Date("2020-05-09T14:00-0300")</v>
      </c>
      <c r="M278" t="s">
        <v>1455</v>
      </c>
      <c r="N278" t="s">
        <v>937</v>
      </c>
      <c r="P278" t="s">
        <v>2772</v>
      </c>
      <c r="W278" t="str">
        <f t="shared" si="9"/>
        <v>{"titulo": "DUBDOGZ - DOGPARTY ONLINE"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Date("2020-05-09T14:00-0300"),   "largeimage": "https://yt3.ggpht.com/vYMFw5yn2-U69RtJuA8ymsbG2Mi6lrGtPqZLJgh23JhSzUmS1DN-uN9bZOBKXKMUxRkN8ntc=w1280-fcrop64=1,00000000ffffffff-k-c0xffffffff-no-nd-rj", "status": "offline", "videoId": "", "url": "https://www.youtube.com/channel/UCnEJYGEXs33Zaomfdgc050Q"},</v>
      </c>
    </row>
    <row r="279" spans="1:23" x14ac:dyDescent="0.25">
      <c r="A279" t="s">
        <v>2906</v>
      </c>
      <c r="B279" t="s">
        <v>656</v>
      </c>
      <c r="C279" t="s">
        <v>657</v>
      </c>
      <c r="D279" t="str">
        <f>VLOOKUP(B279,canais!$A:$N,14,FALSE)</f>
        <v>5ed981e2474ed51eb3dbb396</v>
      </c>
      <c r="E279" s="10">
        <v>43960</v>
      </c>
      <c r="F279" t="s">
        <v>25</v>
      </c>
      <c r="G279" t="str">
        <f>VLOOKUP(F279,subcategorias!$E:$F,2,FALSE)</f>
        <v>ObjectId("5ed97cfc474ed51eb3dbb275")</v>
      </c>
      <c r="H279" t="str">
        <f>VLOOKUP(G279,subcategorias!$F:$G,2,FALSE)</f>
        <v>ObjectId("5ed979f4474ed51eb3dbb26b")</v>
      </c>
      <c r="I279" t="str">
        <f>VLOOKUP(H279,categorias!$B:$D,2,FALSE)</f>
        <v>Música</v>
      </c>
      <c r="J279" t="str">
        <f>VLOOKUP(H279,categorias!$B:$D,3,FALSE)</f>
        <v>music</v>
      </c>
      <c r="K279" s="7">
        <v>0.70833333333333337</v>
      </c>
      <c r="L279" s="7" t="str">
        <f t="shared" si="8"/>
        <v>new Date("2020-05-09T17:00-0300")</v>
      </c>
      <c r="M279" t="s">
        <v>1457</v>
      </c>
      <c r="N279" t="s">
        <v>937</v>
      </c>
      <c r="P279" t="s">
        <v>2907</v>
      </c>
      <c r="W279" t="str">
        <f t="shared" si="9"/>
        <v>{"titulo": "Live Chapeleiro" , "canais": [{"nome":"Chapeleiro", "_id": ObjectId("5ed981e2474ed51eb3dbb396")}], "subcategorias": [{"nome":"eletrônica", "_id":ObjectId("5ed97cfc474ed51eb3dbb275")}], "categorias":[{"_id":ObjectId("5ed979f4474ed51eb3dbb26b"), "nome":"Música", "url":"music"}], "dataHora": new Date("2020-05-09T17:00-0300"),   "largeimage": "https://yt3.ggpht.com/xwffqJ3kq9RNR2YPynF5rTyBmUBD7SZ3Ld0sdAGyQcI7K9MZBrfTbmwfXSiNCkNwNVCjMxsRHa0=w1280-fcrop64=1,00000000ffffffff-k-c0xffffffff-no-nd-rj", "status": "offline", "videoId": "", "url": "https://www.youtube.com/channel/UCGGBiA_-K-ApOCsYEE0aK2g"},</v>
      </c>
    </row>
    <row r="280" spans="1:23" x14ac:dyDescent="0.25">
      <c r="A280" t="s">
        <v>1458</v>
      </c>
      <c r="B280" t="s">
        <v>658</v>
      </c>
      <c r="C280" t="s">
        <v>659</v>
      </c>
      <c r="D280" t="str">
        <f>VLOOKUP(B280,canais!$A:$N,14,FALSE)</f>
        <v>5ed981e2474ed51eb3dbb397</v>
      </c>
      <c r="E280" s="10">
        <v>43960</v>
      </c>
      <c r="F280" t="s">
        <v>35</v>
      </c>
      <c r="G280" t="str">
        <f>VLOOKUP(F280,subcategorias!$E:$F,2,FALSE)</f>
        <v>ObjectId("5ed97cfc474ed51eb3dbb27f")</v>
      </c>
      <c r="H280" t="str">
        <f>VLOOKUP(G280,subcategorias!$F:$G,2,FALSE)</f>
        <v>ObjectId("5ed979f4474ed51eb3dbb26b")</v>
      </c>
      <c r="I280" t="str">
        <f>VLOOKUP(H280,categorias!$B:$D,2,FALSE)</f>
        <v>Música</v>
      </c>
      <c r="J280" t="str">
        <f>VLOOKUP(H280,categorias!$B:$D,3,FALSE)</f>
        <v>music</v>
      </c>
      <c r="K280" s="7">
        <v>0.70833333333333337</v>
      </c>
      <c r="L280" s="7" t="str">
        <f t="shared" si="8"/>
        <v>new Date("2020-05-09T17:00-0300")</v>
      </c>
      <c r="M280" t="s">
        <v>2908</v>
      </c>
      <c r="N280" t="s">
        <v>937</v>
      </c>
      <c r="O280" t="s">
        <v>1459</v>
      </c>
      <c r="P280" t="s">
        <v>2909</v>
      </c>
      <c r="W280" t="str">
        <f t="shared" si="9"/>
        <v>{"titulo": "Festival Dia das Mães Kibon com Daniela Mercury, Preta Gil, Luiza Possi e apresentação de Mariana Ximenes." , "canais": [{"nome":"ClapMe", "_id": ObjectId("5ed981e2474ed51eb3dbb397")}], "subcategorias": [{"nome":"festival", "_id":ObjectId("5ed97cfc474ed51eb3dbb27f")}], "categorias":[{"_id":ObjectId("5ed979f4474ed51eb3dbb26b"), "nome":"Música", "url":"music"}], "dataHora": new Date("2020-05-09T17:00-0300"),   "largeimage": "https://i.ytimg.com/vi/dWypmpcfKE8/mqdefault.jpg", "status": "offline", "videoId": "dWypmpcfKE8", "url": "https://www.youtube.com/watch?v=dWypmpcfKE8"},</v>
      </c>
    </row>
    <row r="281" spans="1:23" x14ac:dyDescent="0.25">
      <c r="A281" t="s">
        <v>1460</v>
      </c>
      <c r="B281" t="s">
        <v>660</v>
      </c>
      <c r="C281" t="s">
        <v>661</v>
      </c>
      <c r="D281" t="str">
        <f>VLOOKUP(B281,canais!$A:$N,14,FALSE)</f>
        <v>5ed981e2474ed51eb3dbb398</v>
      </c>
      <c r="E281" s="10">
        <v>43960</v>
      </c>
      <c r="F281" t="s">
        <v>30</v>
      </c>
      <c r="G281" t="str">
        <f>VLOOKUP(F281,subcategorias!$E:$F,2,FALSE)</f>
        <v>ObjectId("5ed97cfc474ed51eb3dbb27a")</v>
      </c>
      <c r="H281" t="str">
        <f>VLOOKUP(G281,subcategorias!$F:$G,2,FALSE)</f>
        <v>ObjectId("5ed979f4474ed51eb3dbb26b")</v>
      </c>
      <c r="I281" t="str">
        <f>VLOOKUP(H281,categorias!$B:$D,2,FALSE)</f>
        <v>Música</v>
      </c>
      <c r="J281" t="str">
        <f>VLOOKUP(H281,categorias!$B:$D,3,FALSE)</f>
        <v>music</v>
      </c>
      <c r="K281" s="7">
        <v>0.75</v>
      </c>
      <c r="L281" s="7" t="str">
        <f t="shared" si="8"/>
        <v>new Date("2020-05-09T18:00-0300")</v>
      </c>
      <c r="M281" t="s">
        <v>2910</v>
      </c>
      <c r="N281" t="s">
        <v>937</v>
      </c>
      <c r="O281" t="s">
        <v>1461</v>
      </c>
      <c r="P281" t="s">
        <v>2911</v>
      </c>
      <c r="W281" t="str">
        <f t="shared" si="9"/>
        <v>{"titulo": "Live do Samba 2020" , "canais": [{"nome":"TV Beija-Flor", "_id": ObjectId("5ed981e2474ed51eb3dbb398")}], "subcategorias": [{"nome":"samba", "_id":ObjectId("5ed97cfc474ed51eb3dbb27a")}], "categorias":[{"_id":ObjectId("5ed979f4474ed51eb3dbb26b"), "nome":"Música", "url":"music"}], "dataHora": new Date("2020-05-09T18:00-0300"),   "largeimage": "https://i.ytimg.com/vi/qq5NTEfMCE0/mqdefault.jpg", "status": "offline", "videoId": "qq5NTEfMCE0", "url": "https://www.youtube.com/watch?v=qq5NTEfMCE0"},</v>
      </c>
    </row>
    <row r="282" spans="1:23" x14ac:dyDescent="0.25">
      <c r="A282" t="s">
        <v>1463</v>
      </c>
      <c r="B282" t="s">
        <v>662</v>
      </c>
      <c r="C282" t="s">
        <v>392</v>
      </c>
      <c r="D282" t="str">
        <f>VLOOKUP(B282,canais!$A:$N,14,FALSE)</f>
        <v>5ed981e2474ed51eb3dbb399</v>
      </c>
      <c r="E282" s="10">
        <v>43960</v>
      </c>
      <c r="F282" t="s">
        <v>34</v>
      </c>
      <c r="G282" t="str">
        <f>VLOOKUP(F282,subcategorias!$E:$F,2,FALSE)</f>
        <v>ObjectId("5ed97cfc474ed51eb3dbb27e")</v>
      </c>
      <c r="H282" t="str">
        <f>VLOOKUP(G282,subcategorias!$F:$G,2,FALSE)</f>
        <v>ObjectId("5ed979f4474ed51eb3dbb26b")</v>
      </c>
      <c r="I282" t="str">
        <f>VLOOKUP(H282,categorias!$B:$D,2,FALSE)</f>
        <v>Música</v>
      </c>
      <c r="J282" t="str">
        <f>VLOOKUP(H282,categorias!$B:$D,3,FALSE)</f>
        <v>music</v>
      </c>
      <c r="K282" s="7">
        <v>0.79166666666666663</v>
      </c>
      <c r="L282" s="7" t="str">
        <f t="shared" si="8"/>
        <v>new Date("2020-05-09T19:00-0300")</v>
      </c>
      <c r="M282" t="s">
        <v>1462</v>
      </c>
      <c r="N282" t="s">
        <v>937</v>
      </c>
      <c r="P282" t="s">
        <v>1581</v>
      </c>
      <c r="W282" t="str">
        <f t="shared" si="9"/>
        <v>{"titulo": "Dori Caymmi no #SescAoVivo" , "canais": [{"nome":"Dori Caymmi", "_id": ObjectId("5ed981e2474ed51eb3dbb399")}], "subcategorias": [{"nome":"mpb", "_id":ObjectId("5ed97cfc474ed51eb3dbb27e")}], "categorias":[{"_id":ObjectId("5ed979f4474ed51eb3dbb26b"), "nome":"Música", "url":"music"}], "dataHora": new Date("2020-05-09T19:00-0300"),   "largeimage": "https://img.youtube.com/vi/J1T5YtZmQ0U/0.jpg", "status": "offline", "videoId": "", "url": "https://www.youtube.com/channel/UCESs365L1Ccnq4q3J5yZ7nQ"},</v>
      </c>
    </row>
    <row r="283" spans="1:23" x14ac:dyDescent="0.25">
      <c r="A283" t="s">
        <v>2912</v>
      </c>
      <c r="B283" t="s">
        <v>663</v>
      </c>
      <c r="C283" t="s">
        <v>664</v>
      </c>
      <c r="D283" t="str">
        <f>VLOOKUP(B283,canais!$A:$N,14,FALSE)</f>
        <v>5ed981e2474ed51eb3dbb39a</v>
      </c>
      <c r="E283" s="10">
        <v>43960</v>
      </c>
      <c r="F283" t="s">
        <v>34</v>
      </c>
      <c r="G283" t="str">
        <f>VLOOKUP(F283,subcategorias!$E:$F,2,FALSE)</f>
        <v>ObjectId("5ed97cfc474ed51eb3dbb27e")</v>
      </c>
      <c r="H283" t="str">
        <f>VLOOKUP(G283,subcategorias!$F:$G,2,FALSE)</f>
        <v>ObjectId("5ed979f4474ed51eb3dbb26b")</v>
      </c>
      <c r="I283" t="str">
        <f>VLOOKUP(H283,categorias!$B:$D,2,FALSE)</f>
        <v>Música</v>
      </c>
      <c r="J283" t="str">
        <f>VLOOKUP(H283,categorias!$B:$D,3,FALSE)</f>
        <v>music</v>
      </c>
      <c r="K283" s="7">
        <v>0.66666666666666663</v>
      </c>
      <c r="L283" s="7" t="str">
        <f t="shared" si="8"/>
        <v>new Date("2020-05-09T16:00-0300")</v>
      </c>
      <c r="M283" t="s">
        <v>1464</v>
      </c>
      <c r="N283" t="s">
        <v>937</v>
      </c>
      <c r="P283" t="s">
        <v>1465</v>
      </c>
      <c r="W283" t="str">
        <f t="shared" si="9"/>
        <v>{"titulo": "Live Leo Middea" , "canais": [{"nome":"Leo Middea", "_id": ObjectId("5ed981e2474ed51eb3dbb39a")}], "subcategorias": [{"nome":"mpb", "_id":ObjectId("5ed97cfc474ed51eb3dbb27e")}], "categorias":[{"_id":ObjectId("5ed979f4474ed51eb3dbb26b"), "nome":"Música", "url":"music"}], "dataHora": new Date("2020-05-09T16:00-0300"),   "largeimage": "https://yt3.ggpht.com/1dr3SB5UxZ3v82dVVhvRv5dGaxetg7SKghkNrWrAiKfpNDk-iodx9b65adib84Qe3lb11kE6_tk=w1280-fcrop64=1,00000000ffffffff-k-c0xffffffff-no-nd-rj", "status": "offline", "videoId": "", "url": "https://www.instagram.com/leomiddea/"},</v>
      </c>
    </row>
    <row r="284" spans="1:23" x14ac:dyDescent="0.25">
      <c r="A284" t="s">
        <v>2913</v>
      </c>
      <c r="B284" t="s">
        <v>665</v>
      </c>
      <c r="C284" t="s">
        <v>666</v>
      </c>
      <c r="D284" t="str">
        <f>VLOOKUP(B284,canais!$A:$N,14,FALSE)</f>
        <v>5ed981e2474ed51eb3dbb39b</v>
      </c>
      <c r="E284" s="10">
        <v>43960</v>
      </c>
      <c r="F284" t="s">
        <v>34</v>
      </c>
      <c r="G284" t="str">
        <f>VLOOKUP(F284,subcategorias!$E:$F,2,FALSE)</f>
        <v>ObjectId("5ed97cfc474ed51eb3dbb27e")</v>
      </c>
      <c r="H284" t="str">
        <f>VLOOKUP(G284,subcategorias!$F:$G,2,FALSE)</f>
        <v>ObjectId("5ed979f4474ed51eb3dbb26b")</v>
      </c>
      <c r="I284" t="str">
        <f>VLOOKUP(H284,categorias!$B:$D,2,FALSE)</f>
        <v>Música</v>
      </c>
      <c r="J284" t="str">
        <f>VLOOKUP(H284,categorias!$B:$D,3,FALSE)</f>
        <v>music</v>
      </c>
      <c r="K284" s="7">
        <v>0.83333333333333337</v>
      </c>
      <c r="L284" s="7" t="str">
        <f t="shared" si="8"/>
        <v>new Date("2020-05-09T20:00-0300")</v>
      </c>
      <c r="M284" t="s">
        <v>1466</v>
      </c>
      <c r="N284" t="s">
        <v>937</v>
      </c>
      <c r="P284" t="s">
        <v>1467</v>
      </c>
      <c r="W284" t="str">
        <f t="shared" si="9"/>
        <v>{"titulo": "Live Marina Lima" , "canais": [{"nome":"Marina Lima", "_id": ObjectId("5ed981e2474ed51eb3dbb39b")}], "subcategorias": [{"nome":"mpb", "_id":ObjectId("5ed97cfc474ed51eb3dbb27e")}], "categorias":[{"_id":ObjectId("5ed979f4474ed51eb3dbb26b"), "nome":"Música", "url":"music"}], "dataHora": new Date("2020-05-09T20:00-0300"),   "largeimage": "https://yt3.ggpht.com/GLSmzgW48MdkftlfUGSuXaP-9C5DfRjhq8Enle09KD2PXjneSiN7ayhvQopIMDiyox-YEDeNNw=w1280-fcrop64=1,00000000ffffffff-k-c0xffffffff-no-nd-rj", "status": "offline", "videoId": "", "url": "https://www.instagram.com/iguatemisp/"},</v>
      </c>
    </row>
    <row r="285" spans="1:23" x14ac:dyDescent="0.25">
      <c r="A285" t="s">
        <v>1468</v>
      </c>
      <c r="B285" t="s">
        <v>667</v>
      </c>
      <c r="C285" t="s">
        <v>668</v>
      </c>
      <c r="D285" t="str">
        <f>VLOOKUP(B285,canais!$A:$N,14,FALSE)</f>
        <v>5ed981e2474ed51eb3dbb39c</v>
      </c>
      <c r="E285" s="10">
        <v>43960</v>
      </c>
      <c r="F285" t="s">
        <v>22</v>
      </c>
      <c r="G285" t="str">
        <f>VLOOKUP(F285,subcategorias!$E:$F,2,FALSE)</f>
        <v>ObjectId("5ed97cfc474ed51eb3dbb272")</v>
      </c>
      <c r="H285" t="str">
        <f>VLOOKUP(G285,subcategorias!$F:$G,2,FALSE)</f>
        <v>ObjectId("5ed979f4474ed51eb3dbb26b")</v>
      </c>
      <c r="I285" t="str">
        <f>VLOOKUP(H285,categorias!$B:$D,2,FALSE)</f>
        <v>Música</v>
      </c>
      <c r="J285" t="str">
        <f>VLOOKUP(H285,categorias!$B:$D,3,FALSE)</f>
        <v>music</v>
      </c>
      <c r="K285" s="7">
        <v>0.66666666666666663</v>
      </c>
      <c r="L285" s="7" t="str">
        <f t="shared" si="8"/>
        <v>new Date("2020-05-09T16:00-0300")</v>
      </c>
      <c r="M285" t="s">
        <v>2914</v>
      </c>
      <c r="N285" t="s">
        <v>937</v>
      </c>
      <c r="P285" t="s">
        <v>2915</v>
      </c>
      <c r="W285" t="str">
        <f t="shared" si="9"/>
        <v>{"titulo": "Genesis - The Way We Walk" , "canais": [{"nome":"Genesis", "_id": ObjectId("5ed981e2474ed51eb3dbb39c")}], "subcategorias": [{"nome":"rock", "_id":ObjectId("5ed97cfc474ed51eb3dbb272")}], "categorias":[{"_id":ObjectId("5ed979f4474ed51eb3dbb26b"), "nome":"Música", "url":"music"}], "dataHora": new Date("2020-05-09T16:00-0300"),   "largeimage": "https://i.ytimg.com/vi/-ilOX3InA8Y/mqdefault.jpg", "status": "offline", "videoId": "", "url": "https://www.youtube.com/watch?v=-ilOX3InA8Y"},</v>
      </c>
    </row>
    <row r="286" spans="1:23" x14ac:dyDescent="0.25">
      <c r="A286" t="s">
        <v>1469</v>
      </c>
      <c r="B286" t="s">
        <v>669</v>
      </c>
      <c r="C286" t="s">
        <v>670</v>
      </c>
      <c r="D286" t="str">
        <f>VLOOKUP(B286,canais!$A:$N,14,FALSE)</f>
        <v>5ed981e2474ed51eb3dbb39d</v>
      </c>
      <c r="E286" s="10">
        <v>43960</v>
      </c>
      <c r="F286" t="s">
        <v>21</v>
      </c>
      <c r="G286" t="str">
        <f>VLOOKUP(F286,subcategorias!$E:$F,2,FALSE)</f>
        <v>ObjectId("5ed97cfc474ed51eb3dbb271")</v>
      </c>
      <c r="H286" t="str">
        <f>VLOOKUP(G286,subcategorias!$F:$G,2,FALSE)</f>
        <v>ObjectId("5ed979f4474ed51eb3dbb26b")</v>
      </c>
      <c r="I286" t="str">
        <f>VLOOKUP(H286,categorias!$B:$D,2,FALSE)</f>
        <v>Música</v>
      </c>
      <c r="J286" t="str">
        <f>VLOOKUP(H286,categorias!$B:$D,3,FALSE)</f>
        <v>music</v>
      </c>
      <c r="K286" s="7">
        <v>0.70833333333333337</v>
      </c>
      <c r="L286" s="7" t="str">
        <f t="shared" si="8"/>
        <v>new Date("2020-05-09T17:00-0300")</v>
      </c>
      <c r="M286" t="s">
        <v>2916</v>
      </c>
      <c r="N286" t="s">
        <v>937</v>
      </c>
      <c r="O286" t="s">
        <v>1470</v>
      </c>
      <c r="P286" t="s">
        <v>2917</v>
      </c>
      <c r="W286" t="str">
        <f t="shared" si="9"/>
        <v>{"titulo": "Emílio e Eduardo - Live Show - #FiqueEmCasa e Cante #Comigo" , "canais": [{"nome":"Emílio e Eduardo", "_id": ObjectId("5ed981e2474ed51eb3dbb39d")}], "subcategorias": [{"nome":"sertanejo", "_id":ObjectId("5ed97cfc474ed51eb3dbb271")}], "categorias":[{"_id":ObjectId("5ed979f4474ed51eb3dbb26b"), "nome":"Música", "url":"music"}], "dataHora": new Date("2020-05-09T17:00-0300"),   "largeimage": "https://i.ytimg.com/vi/R-GSWtAgVb8/mqdefault.jpg", "status": "offline", "videoId": "R-GSWtAgVb8", "url": "https://www.youtube.com/watch?v=R-GSWtAgVb8"},</v>
      </c>
    </row>
    <row r="287" spans="1:23" x14ac:dyDescent="0.25">
      <c r="A287" t="s">
        <v>1471</v>
      </c>
      <c r="B287" t="s">
        <v>671</v>
      </c>
      <c r="C287" t="s">
        <v>672</v>
      </c>
      <c r="D287" t="str">
        <f>VLOOKUP(B287,canais!$A:$N,14,FALSE)</f>
        <v>5ed981e2474ed51eb3dbb39e</v>
      </c>
      <c r="E287" s="10">
        <v>43960</v>
      </c>
      <c r="F287" t="s">
        <v>37</v>
      </c>
      <c r="G287" t="str">
        <f>VLOOKUP(F287,subcategorias!$E:$F,2,FALSE)</f>
        <v>ObjectId("5ed97cfc474ed51eb3dbb281")</v>
      </c>
      <c r="H287" t="str">
        <f>VLOOKUP(G287,subcategorias!$F:$G,2,FALSE)</f>
        <v>ObjectId("5ed979f4474ed51eb3dbb26b")</v>
      </c>
      <c r="I287" t="str">
        <f>VLOOKUP(H287,categorias!$B:$D,2,FALSE)</f>
        <v>Música</v>
      </c>
      <c r="J287" t="str">
        <f>VLOOKUP(H287,categorias!$B:$D,3,FALSE)</f>
        <v>music</v>
      </c>
      <c r="K287" s="7">
        <v>0.70833333333333337</v>
      </c>
      <c r="L287" s="7" t="str">
        <f t="shared" si="8"/>
        <v>new Date("2020-05-09T17:00-0300")</v>
      </c>
      <c r="M287" t="s">
        <v>2918</v>
      </c>
      <c r="N287" t="s">
        <v>937</v>
      </c>
      <c r="O287" t="s">
        <v>1472</v>
      </c>
      <c r="P287" t="s">
        <v>2919</v>
      </c>
      <c r="W287" t="str">
        <f t="shared" si="9"/>
        <v>{"titulo": "Tatau - Live #PraAquecerSeuCoração" , "canais": [{"nome":"Tatau", "_id": ObjectId("5ed981e2474ed51eb3dbb39e")}], "subcategorias": [{"nome":"axé", "_id":ObjectId("5ed97cfc474ed51eb3dbb281")}], "categorias":[{"_id":ObjectId("5ed979f4474ed51eb3dbb26b"), "nome":"Música", "url":"music"}], "dataHora": new Date("2020-05-09T17:00-0300"),   "largeimage": "https://i.ytimg.com/vi/sfeu33pbAcE/mqdefault.jpg", "status": "offline", "videoId": "sfeu33pbAcE", "url": "https://www.youtube.com/watch?v=sfeu33pbAcE"},</v>
      </c>
    </row>
    <row r="288" spans="1:23" x14ac:dyDescent="0.25">
      <c r="A288" t="s">
        <v>1474</v>
      </c>
      <c r="B288" t="s">
        <v>673</v>
      </c>
      <c r="C288" t="s">
        <v>674</v>
      </c>
      <c r="D288" t="str">
        <f>VLOOKUP(B288,canais!$A:$N,14,FALSE)</f>
        <v>5ed981e2474ed51eb3dbb39f</v>
      </c>
      <c r="E288" s="10">
        <v>43960</v>
      </c>
      <c r="F288" t="s">
        <v>22</v>
      </c>
      <c r="G288" t="str">
        <f>VLOOKUP(F288,subcategorias!$E:$F,2,FALSE)</f>
        <v>ObjectId("5ed97cfc474ed51eb3dbb272")</v>
      </c>
      <c r="H288" t="str">
        <f>VLOOKUP(G288,subcategorias!$F:$G,2,FALSE)</f>
        <v>ObjectId("5ed979f4474ed51eb3dbb26b")</v>
      </c>
      <c r="I288" t="str">
        <f>VLOOKUP(H288,categorias!$B:$D,2,FALSE)</f>
        <v>Música</v>
      </c>
      <c r="J288" t="str">
        <f>VLOOKUP(H288,categorias!$B:$D,3,FALSE)</f>
        <v>music</v>
      </c>
      <c r="K288" s="7">
        <v>0.85416666666666663</v>
      </c>
      <c r="L288" s="7" t="str">
        <f t="shared" si="8"/>
        <v>new Date("2020-05-09T20:30-0300")</v>
      </c>
      <c r="M288" t="s">
        <v>1473</v>
      </c>
      <c r="N288" t="s">
        <v>937</v>
      </c>
      <c r="P288" t="s">
        <v>1475</v>
      </c>
      <c r="W288" t="str">
        <f t="shared" si="9"/>
        <v>{"titulo": "Alencar &amp; Lex - LIVE 2" , "canais": [{"nome":"Alencar Moraes e Lex Nogueira", "_id": ObjectId("5ed981e2474ed51eb3dbb39f")}], "subcategorias": [{"nome":"rock", "_id":ObjectId("5ed97cfc474ed51eb3dbb272")}], "categorias":[{"_id":ObjectId("5ed979f4474ed51eb3dbb26b"), "nome":"Música", "url":"music"}], "dataHora": new Date("2020-05-09T20:30-0300"),   "largeimage": "https://yt3.ggpht.com/a/AATXAJx0is079cNdRsWFhtqW5pPSAwniruYoW_yexg=s100-c-k-c0xffffffff-no-rj-mo", "status": "offline", "videoId": "", "url": "https://www.facebook.com/AlencarMoraeseLexNogueira/"},</v>
      </c>
    </row>
    <row r="289" spans="1:23" x14ac:dyDescent="0.25">
      <c r="A289" t="s">
        <v>2921</v>
      </c>
      <c r="B289" t="s">
        <v>676</v>
      </c>
      <c r="C289" t="s">
        <v>677</v>
      </c>
      <c r="D289" t="str">
        <f>VLOOKUP(B289,canais!$A:$N,14,FALSE)</f>
        <v>5ed981e2474ed51eb3dbb3a0</v>
      </c>
      <c r="E289" s="10">
        <v>43961</v>
      </c>
      <c r="F289" t="s">
        <v>30</v>
      </c>
      <c r="G289" t="str">
        <f>VLOOKUP(F289,subcategorias!$E:$F,2,FALSE)</f>
        <v>ObjectId("5ed97cfc474ed51eb3dbb27a")</v>
      </c>
      <c r="H289" t="str">
        <f>VLOOKUP(G289,subcategorias!$F:$G,2,FALSE)</f>
        <v>ObjectId("5ed979f4474ed51eb3dbb26b")</v>
      </c>
      <c r="I289" t="str">
        <f>VLOOKUP(H289,categorias!$B:$D,2,FALSE)</f>
        <v>Música</v>
      </c>
      <c r="J289" t="str">
        <f>VLOOKUP(H289,categorias!$B:$D,3,FALSE)</f>
        <v>music</v>
      </c>
      <c r="K289" s="7">
        <v>0.60416666666666663</v>
      </c>
      <c r="L289" s="7" t="str">
        <f t="shared" si="8"/>
        <v>new Date("2020-05-10T14:30-0300")</v>
      </c>
      <c r="M289" t="s">
        <v>2920</v>
      </c>
      <c r="N289" t="s">
        <v>937</v>
      </c>
      <c r="O289" t="s">
        <v>1476</v>
      </c>
      <c r="P289" t="s">
        <v>2922</v>
      </c>
      <c r="W289" t="str">
        <f t="shared" si="9"/>
        <v>{"titulo": "Live Di Propósito" , "canais": [{"nome":"Di Propósito", "_id": ObjectId("5ed981e2474ed51eb3dbb3a0")}], "subcategorias": [{"nome":"samba", "_id":ObjectId("5ed97cfc474ed51eb3dbb27a")}], "categorias":[{"_id":ObjectId("5ed979f4474ed51eb3dbb26b"), "nome":"Música", "url":"music"}], "dataHora": new Date("2020-05-10T14:30-0300"),   "largeimage": "https://i.ytimg.com/vi/r0M7h_JhG_M/mqdefault.jpg", "status": "offline", "videoId": "r0M7h_JhG_M", "url": "https://www.youtube.com/watch?v=r0M7h_JhG_M"},</v>
      </c>
    </row>
    <row r="290" spans="1:23" x14ac:dyDescent="0.25">
      <c r="A290" t="s">
        <v>1477</v>
      </c>
      <c r="B290" t="s">
        <v>678</v>
      </c>
      <c r="C290" t="s">
        <v>679</v>
      </c>
      <c r="D290" t="str">
        <f>VLOOKUP(B290,canais!$A:$N,14,FALSE)</f>
        <v>5ed981e2474ed51eb3dbb3a1</v>
      </c>
      <c r="E290" s="10">
        <v>43961</v>
      </c>
      <c r="F290" t="s">
        <v>41</v>
      </c>
      <c r="G290" t="str">
        <f>VLOOKUP(F290,subcategorias!$E:$F,2,FALSE)</f>
        <v>ObjectId("5ed97cfc474ed51eb3dbb285")</v>
      </c>
      <c r="H290" t="str">
        <f>VLOOKUP(G290,subcategorias!$F:$G,2,FALSE)</f>
        <v>ObjectId("5ed979f4474ed51eb3dbb270")</v>
      </c>
      <c r="I290" t="str">
        <f>VLOOKUP(H290,categorias!$B:$D,2,FALSE)</f>
        <v>Variedades</v>
      </c>
      <c r="J290" t="str">
        <f>VLOOKUP(H290,categorias!$B:$D,3,FALSE)</f>
        <v>variados</v>
      </c>
      <c r="K290" s="7">
        <v>0.60416666666666663</v>
      </c>
      <c r="L290" s="7" t="str">
        <f t="shared" si="8"/>
        <v>new Date("2020-05-10T14:30-0300")</v>
      </c>
      <c r="M290" t="s">
        <v>2923</v>
      </c>
      <c r="N290" t="s">
        <v>937</v>
      </c>
      <c r="O290" t="s">
        <v>1478</v>
      </c>
      <c r="P290" t="s">
        <v>2924</v>
      </c>
      <c r="W290" t="str">
        <f t="shared" si="9"/>
        <v>{"titulo": "MOTHER'S DAY STREAM" , "canais": [{"nome":"Marc Rebillet", "_id": ObjectId("5ed981e2474ed51eb3dbb3a1")}], "subcategorias": [{"nome":"outros", "_id":ObjectId("5ed97cfc474ed51eb3dbb285")}], "categorias":[{"_id":ObjectId("5ed979f4474ed51eb3dbb270"), "nome":"Variedades", "url":"variados"}], "dataHora": new Date("2020-05-10T14:30-0300"),   "largeimage": "https://i.ytimg.com/vi/ExPxVIuwHX8/mqdefault.jpg", "status": "offline", "videoId": "ExPxVIuwHX8", "url": "https://www.youtube.com/watch?v=ExPxVIuwHX8"},</v>
      </c>
    </row>
    <row r="291" spans="1:23" x14ac:dyDescent="0.25">
      <c r="A291" t="s">
        <v>1479</v>
      </c>
      <c r="B291" t="s">
        <v>610</v>
      </c>
      <c r="C291" t="s">
        <v>611</v>
      </c>
      <c r="D291" t="str">
        <f>VLOOKUP(B291,canais!$A:$N,14,FALSE)</f>
        <v>5ed981e2474ed51eb3dbb37f</v>
      </c>
      <c r="E291" s="10">
        <v>43961</v>
      </c>
      <c r="F291" t="s">
        <v>27</v>
      </c>
      <c r="G291" t="str">
        <f>VLOOKUP(F291,subcategorias!$E:$F,2,FALSE)</f>
        <v>ObjectId("5ed97cfc474ed51eb3dbb277")</v>
      </c>
      <c r="H291" t="str">
        <f>VLOOKUP(G291,subcategorias!$F:$G,2,FALSE)</f>
        <v>ObjectId("5ed979f4474ed51eb3dbb26b")</v>
      </c>
      <c r="I291" t="str">
        <f>VLOOKUP(H291,categorias!$B:$D,2,FALSE)</f>
        <v>Música</v>
      </c>
      <c r="J291" t="str">
        <f>VLOOKUP(H291,categorias!$B:$D,3,FALSE)</f>
        <v>music</v>
      </c>
      <c r="K291" s="7">
        <v>0.66666666666666663</v>
      </c>
      <c r="L291" s="7" t="str">
        <f t="shared" si="8"/>
        <v>new Date("2020-05-10T16:00-0300")</v>
      </c>
      <c r="M291" t="s">
        <v>2925</v>
      </c>
      <c r="N291" t="s">
        <v>937</v>
      </c>
      <c r="O291" t="s">
        <v>1480</v>
      </c>
      <c r="P291" t="s">
        <v>2926</v>
      </c>
      <c r="W291" t="str">
        <f t="shared" si="9"/>
        <v>{"titulo": "LIVE #EMICIDA #EmicidaLiveEmCasa | #FiqueEmCasa e cante #Comigo"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Date("2020-05-10T16:00-0300"),   "largeimage": "https://i.ytimg.com/vi/ohv0m2azTgQ/mqdefault.jpg", "status": "offline", "videoId": "ohv0m2azTgQ", "url": "https://www.youtube.com/watch?v=ohv0m2azTgQ"},</v>
      </c>
    </row>
    <row r="292" spans="1:23" x14ac:dyDescent="0.25">
      <c r="A292" t="s">
        <v>1481</v>
      </c>
      <c r="B292" t="s">
        <v>680</v>
      </c>
      <c r="C292" t="s">
        <v>681</v>
      </c>
      <c r="D292" t="str">
        <f>VLOOKUP(B292,canais!$A:$N,14,FALSE)</f>
        <v>5ed981e2474ed51eb3dbb3a2</v>
      </c>
      <c r="E292" s="10">
        <v>43961</v>
      </c>
      <c r="F292" t="s">
        <v>32</v>
      </c>
      <c r="G292" t="str">
        <f>VLOOKUP(F292,subcategorias!$E:$F,2,FALSE)</f>
        <v>ObjectId("5ed97cfc474ed51eb3dbb27c")</v>
      </c>
      <c r="H292" t="str">
        <f>VLOOKUP(G292,subcategorias!$F:$G,2,FALSE)</f>
        <v>ObjectId("5ed979f4474ed51eb3dbb26b")</v>
      </c>
      <c r="I292" t="str">
        <f>VLOOKUP(H292,categorias!$B:$D,2,FALSE)</f>
        <v>Música</v>
      </c>
      <c r="J292" t="str">
        <f>VLOOKUP(H292,categorias!$B:$D,3,FALSE)</f>
        <v>music</v>
      </c>
      <c r="K292" s="7">
        <v>0.66666666666666663</v>
      </c>
      <c r="L292" s="7" t="str">
        <f t="shared" si="8"/>
        <v>new Date("2020-05-10T16:00-0300")</v>
      </c>
      <c r="M292" t="s">
        <v>2927</v>
      </c>
      <c r="N292" t="s">
        <v>937</v>
      </c>
      <c r="O292" t="s">
        <v>1482</v>
      </c>
      <c r="P292" t="s">
        <v>2928</v>
      </c>
      <c r="W292" t="str">
        <f t="shared" si="9"/>
        <v>{"titulo": "Dorgival Dantas - Ensaio de São João - #LiveDorgivalDantas #FiqueEmCasa e Cante #Comigo" , "canais": [{"nome":"Dorgival Dantas", "_id": ObjectId("5ed981e2474ed51eb3dbb3a2")}], "subcategorias": [{"nome":"forró", "_id":ObjectId("5ed97cfc474ed51eb3dbb27c")}], "categorias":[{"_id":ObjectId("5ed979f4474ed51eb3dbb26b"), "nome":"Música", "url":"music"}], "dataHora": new Date("2020-05-10T16:00-0300"),   "largeimage": "https://i.ytimg.com/vi/gO-ESPegX0Q/mqdefault.jpg", "status": "offline", "videoId": "gO-ESPegX0Q", "url": "https://www.youtube.com/watch?v=gO-ESPegX0Q"},</v>
      </c>
    </row>
    <row r="293" spans="1:23" x14ac:dyDescent="0.25">
      <c r="A293" t="s">
        <v>1483</v>
      </c>
      <c r="B293" t="s">
        <v>682</v>
      </c>
      <c r="C293" t="s">
        <v>683</v>
      </c>
      <c r="D293" t="str">
        <f>VLOOKUP(B293,canais!$A:$N,14,FALSE)</f>
        <v>5ed981e2474ed51eb3dbb3a3</v>
      </c>
      <c r="E293" s="10">
        <v>43961</v>
      </c>
      <c r="F293" t="s">
        <v>34</v>
      </c>
      <c r="G293" t="str">
        <f>VLOOKUP(F293,subcategorias!$E:$F,2,FALSE)</f>
        <v>ObjectId("5ed97cfc474ed51eb3dbb27e")</v>
      </c>
      <c r="H293" t="str">
        <f>VLOOKUP(G293,subcategorias!$F:$G,2,FALSE)</f>
        <v>ObjectId("5ed979f4474ed51eb3dbb26b")</v>
      </c>
      <c r="I293" t="str">
        <f>VLOOKUP(H293,categorias!$B:$D,2,FALSE)</f>
        <v>Música</v>
      </c>
      <c r="J293" t="str">
        <f>VLOOKUP(H293,categorias!$B:$D,3,FALSE)</f>
        <v>music</v>
      </c>
      <c r="K293" s="7">
        <v>0.70833333333333337</v>
      </c>
      <c r="L293" s="7" t="str">
        <f t="shared" si="8"/>
        <v>new Date("2020-05-10T17:00-0300")</v>
      </c>
      <c r="M293" t="s">
        <v>2929</v>
      </c>
      <c r="N293" t="s">
        <v>937</v>
      </c>
      <c r="O293" t="s">
        <v>1484</v>
      </c>
      <c r="P293" t="s">
        <v>2930</v>
      </c>
      <c r="W293" t="str">
        <f t="shared" si="9"/>
        <v>{"titulo": "#DiadasMãesSeara | #FiqueEmCasa e Cante #Comigo" , "canais": [{"nome":"Maria Rita", "_id": ObjectId("5ed981e2474ed51eb3dbb3a3")}], "subcategorias": [{"nome":"mpb", "_id":ObjectId("5ed97cfc474ed51eb3dbb27e")}], "categorias":[{"_id":ObjectId("5ed979f4474ed51eb3dbb26b"), "nome":"Música", "url":"music"}], "dataHora": new Date("2020-05-10T17:00-0300"),   "largeimage": "https://i.ytimg.com/vi/XCD3pBfr3A0/mqdefault.jpg", "status": "offline", "videoId": "XCD3pBfr3A0", "url": "https://www.youtube.com/watch?v=XCD3pBfr3A0"},</v>
      </c>
    </row>
    <row r="294" spans="1:23" x14ac:dyDescent="0.25">
      <c r="A294" t="s">
        <v>2931</v>
      </c>
      <c r="B294" t="s">
        <v>684</v>
      </c>
      <c r="C294" t="s">
        <v>685</v>
      </c>
      <c r="D294" t="str">
        <f>VLOOKUP(B294,canais!$A:$N,14,FALSE)</f>
        <v>5ed981e2474ed51eb3dbb3a4</v>
      </c>
      <c r="E294" s="10">
        <v>43961</v>
      </c>
      <c r="F294" t="s">
        <v>34</v>
      </c>
      <c r="G294" t="str">
        <f>VLOOKUP(F294,subcategorias!$E:$F,2,FALSE)</f>
        <v>ObjectId("5ed97cfc474ed51eb3dbb27e")</v>
      </c>
      <c r="H294" t="str">
        <f>VLOOKUP(G294,subcategorias!$F:$G,2,FALSE)</f>
        <v>ObjectId("5ed979f4474ed51eb3dbb26b")</v>
      </c>
      <c r="I294" t="str">
        <f>VLOOKUP(H294,categorias!$B:$D,2,FALSE)</f>
        <v>Música</v>
      </c>
      <c r="J294" t="str">
        <f>VLOOKUP(H294,categorias!$B:$D,3,FALSE)</f>
        <v>music</v>
      </c>
      <c r="K294" s="7">
        <v>0.5</v>
      </c>
      <c r="L294" s="7" t="str">
        <f t="shared" si="8"/>
        <v>new Date("2020-05-10T12:00-0300")</v>
      </c>
      <c r="M294" t="s">
        <v>1485</v>
      </c>
      <c r="N294" t="s">
        <v>937</v>
      </c>
      <c r="P294" t="s">
        <v>2932</v>
      </c>
      <c r="W294" t="str">
        <f t="shared" si="9"/>
        <v>{"titulo": "Live Teresa Cristina" , "canais": [{"nome":"Teresa Cristina", "_id": ObjectId("5ed981e2474ed51eb3dbb3a4")}], "subcategorias": [{"nome":"mpb", "_id":ObjectId("5ed97cfc474ed51eb3dbb27e")}], "categorias":[{"_id":ObjectId("5ed979f4474ed51eb3dbb26b"), "nome":"Música", "url":"music"}], "dataHora": new Date("2020-05-10T12:00-0300"),   "largeimage": "https://yt3.ggpht.com/-PLTH7Mgp_NYJ5p7WYM1ysq5r1FWPhnNMxfDTdLBwxhdvn8wChO7sz6vrG0nlZiQEEcmXBi4Mz8=w960-fcrop64=1,32b75a57cd48a5a8-k-c0xffffffff-no-nd-rj", "status": "offline", "videoId": "", "url": "https://www.youtube.com/channel/UCrs_t3HCEvhynFElI2fY1Fw"},</v>
      </c>
    </row>
    <row r="295" spans="1:23" x14ac:dyDescent="0.25">
      <c r="A295" t="s">
        <v>2933</v>
      </c>
      <c r="B295" t="s">
        <v>686</v>
      </c>
      <c r="C295" t="s">
        <v>687</v>
      </c>
      <c r="D295" t="str">
        <f>VLOOKUP(B295,canais!$A:$N,14,FALSE)</f>
        <v>5ed981e2474ed51eb3dbb3a5</v>
      </c>
      <c r="E295" s="10">
        <v>43961</v>
      </c>
      <c r="F295" t="s">
        <v>34</v>
      </c>
      <c r="G295" t="str">
        <f>VLOOKUP(F295,subcategorias!$E:$F,2,FALSE)</f>
        <v>ObjectId("5ed97cfc474ed51eb3dbb27e")</v>
      </c>
      <c r="H295" t="str">
        <f>VLOOKUP(G295,subcategorias!$F:$G,2,FALSE)</f>
        <v>ObjectId("5ed979f4474ed51eb3dbb26b")</v>
      </c>
      <c r="I295" t="str">
        <f>VLOOKUP(H295,categorias!$B:$D,2,FALSE)</f>
        <v>Música</v>
      </c>
      <c r="J295" t="str">
        <f>VLOOKUP(H295,categorias!$B:$D,3,FALSE)</f>
        <v>music</v>
      </c>
      <c r="K295" s="7">
        <v>0.75</v>
      </c>
      <c r="L295" s="7" t="str">
        <f t="shared" si="8"/>
        <v>new Date("2020-05-10T18:00-0300")</v>
      </c>
      <c r="M295" t="s">
        <v>1486</v>
      </c>
      <c r="N295" t="s">
        <v>937</v>
      </c>
      <c r="P295" t="s">
        <v>2934</v>
      </c>
      <c r="W295" t="str">
        <f t="shared" si="9"/>
        <v>{"titulo": "Live Simone" , "canais": [{"nome":"Simone", "_id": ObjectId("5ed981e2474ed51eb3dbb3a5")}], "subcategorias": [{"nome":"mpb", "_id":ObjectId("5ed97cfc474ed51eb3dbb27e")}], "categorias":[{"_id":ObjectId("5ed979f4474ed51eb3dbb26b"), "nome":"Música", "url":"music"}], "dataHora": new Date("2020-05-10T18:00-0300"),   "largeimage": "https://yt3.ggpht.com/wjXMyCxp5L3VPvwb00wEOL0WjwZFbCeulrxO6ljihEVGvEEBD-4YhTLpebUzY61ligI3Qw88Lw=w960-fcrop64=1,32b75a57cd48a5a8-k-c0xffffffff-no-nd-rj", "status": "offline", "videoId": "", "url": "https://www.youtube.com/channel/UCjBxg0lL67R8ka8Lq-hZb4w"},</v>
      </c>
    </row>
    <row r="296" spans="1:23" x14ac:dyDescent="0.25">
      <c r="A296" t="s">
        <v>1488</v>
      </c>
      <c r="B296" t="s">
        <v>688</v>
      </c>
      <c r="C296" t="s">
        <v>689</v>
      </c>
      <c r="D296" t="str">
        <f>VLOOKUP(B296,canais!$A:$N,14,FALSE)</f>
        <v>5ed981e2474ed51eb3dbb3a6</v>
      </c>
      <c r="E296" s="10">
        <v>43961</v>
      </c>
      <c r="F296" t="s">
        <v>34</v>
      </c>
      <c r="G296" t="str">
        <f>VLOOKUP(F296,subcategorias!$E:$F,2,FALSE)</f>
        <v>ObjectId("5ed97cfc474ed51eb3dbb27e")</v>
      </c>
      <c r="H296" t="str">
        <f>VLOOKUP(G296,subcategorias!$F:$G,2,FALSE)</f>
        <v>ObjectId("5ed979f4474ed51eb3dbb26b")</v>
      </c>
      <c r="I296" t="str">
        <f>VLOOKUP(H296,categorias!$B:$D,2,FALSE)</f>
        <v>Música</v>
      </c>
      <c r="J296" t="str">
        <f>VLOOKUP(H296,categorias!$B:$D,3,FALSE)</f>
        <v>music</v>
      </c>
      <c r="K296" s="7">
        <v>0.8125</v>
      </c>
      <c r="L296" s="7" t="str">
        <f t="shared" si="8"/>
        <v>new Date("2020-05-10T19:30-0300")</v>
      </c>
      <c r="M296" t="s">
        <v>1487</v>
      </c>
      <c r="N296" t="s">
        <v>937</v>
      </c>
      <c r="P296" t="s">
        <v>1489</v>
      </c>
      <c r="W296" t="str">
        <f t="shared" si="9"/>
        <v>{"titulo": "@seujorge e @daniel_jobim interpretam Tom Jobim em homenagem ao Dia das Mães." , "canais": [{"nome":"Seu Jorge", "_id": ObjectId("5ed981e2474ed51eb3dbb3a6")}], "subcategorias": [{"nome":"mpb", "_id":ObjectId("5ed97cfc474ed51eb3dbb27e")}], "categorias":[{"_id":ObjectId("5ed979f4474ed51eb3dbb26b"), "nome":"Música", "url":"music"}], "dataHora": new Date("2020-05-10T19:30-0300"),   "largeimage": "https://i.ytimg.com/vi/2GsBx_SmjOI/mqdefault.jpg", "status": "offline", "videoId": "", "url": "https://www.instagram.com/teatrobradesco/"},</v>
      </c>
    </row>
    <row r="297" spans="1:23" x14ac:dyDescent="0.25">
      <c r="A297" t="s">
        <v>1490</v>
      </c>
      <c r="B297" t="s">
        <v>690</v>
      </c>
      <c r="C297" t="s">
        <v>691</v>
      </c>
      <c r="D297" t="str">
        <f>VLOOKUP(B297,canais!$A:$N,14,FALSE)</f>
        <v>5ed981e2474ed51eb3dbb3a7</v>
      </c>
      <c r="E297" s="10">
        <v>43961</v>
      </c>
      <c r="F297" t="s">
        <v>31</v>
      </c>
      <c r="G297" t="str">
        <f>VLOOKUP(F297,subcategorias!$E:$F,2,FALSE)</f>
        <v>ObjectId("5ed97cfc474ed51eb3dbb27b")</v>
      </c>
      <c r="H297" t="str">
        <f>VLOOKUP(G297,subcategorias!$F:$G,2,FALSE)</f>
        <v>ObjectId("5ed979f4474ed51eb3dbb26b")</v>
      </c>
      <c r="I297" t="str">
        <f>VLOOKUP(H297,categorias!$B:$D,2,FALSE)</f>
        <v>Música</v>
      </c>
      <c r="J297" t="str">
        <f>VLOOKUP(H297,categorias!$B:$D,3,FALSE)</f>
        <v>music</v>
      </c>
      <c r="K297" s="7">
        <v>0.68055555555555547</v>
      </c>
      <c r="L297" s="7" t="str">
        <f t="shared" si="8"/>
        <v>new Date("2020-05-10T16:20-0300")</v>
      </c>
      <c r="M297" t="s">
        <v>1487</v>
      </c>
      <c r="N297" t="s">
        <v>937</v>
      </c>
      <c r="O297" t="s">
        <v>1491</v>
      </c>
      <c r="P297" t="s">
        <v>2935</v>
      </c>
      <c r="W297" t="str">
        <f t="shared" si="9"/>
        <v>{"titulo": "Live do Mato #ResistirSempreVencerá N2 | #FiqueEmCasa e Cante #Comigo" , "canais": [{"nome":"Mato Seco", "_id": ObjectId("5ed981e2474ed51eb3dbb3a7")}], "subcategorias": [{"nome":"reggae", "_id":ObjectId("5ed97cfc474ed51eb3dbb27b")}], "categorias":[{"_id":ObjectId("5ed979f4474ed51eb3dbb26b"), "nome":"Música", "url":"music"}], "dataHora": new Date("2020-05-10T16:20-0300"),   "largeimage": "https://i.ytimg.com/vi/2GsBx_SmjOI/mqdefault.jpg", "status": "offline", "videoId": "2fFnW6L6w9w", "url": "https://www.youtube.com/watch?v=2fFnW6L6w9w"},</v>
      </c>
    </row>
    <row r="298" spans="1:23" x14ac:dyDescent="0.25">
      <c r="A298" t="s">
        <v>1492</v>
      </c>
      <c r="B298" t="s">
        <v>692</v>
      </c>
      <c r="C298" t="s">
        <v>693</v>
      </c>
      <c r="D298" t="str">
        <f>VLOOKUP(B298,canais!$A:$N,14,FALSE)</f>
        <v>5ed981e2474ed51eb3dbb3a8</v>
      </c>
      <c r="E298" s="10">
        <v>43961</v>
      </c>
      <c r="F298" t="s">
        <v>35</v>
      </c>
      <c r="G298" t="str">
        <f>VLOOKUP(F298,subcategorias!$E:$F,2,FALSE)</f>
        <v>ObjectId("5ed97cfc474ed51eb3dbb27f")</v>
      </c>
      <c r="H298" t="str">
        <f>VLOOKUP(G298,subcategorias!$F:$G,2,FALSE)</f>
        <v>ObjectId("5ed979f4474ed51eb3dbb26b")</v>
      </c>
      <c r="I298" t="str">
        <f>VLOOKUP(H298,categorias!$B:$D,2,FALSE)</f>
        <v>Música</v>
      </c>
      <c r="J298" t="str">
        <f>VLOOKUP(H298,categorias!$B:$D,3,FALSE)</f>
        <v>music</v>
      </c>
      <c r="K298" s="7">
        <v>0.54166666666666663</v>
      </c>
      <c r="L298" s="7" t="str">
        <f t="shared" si="8"/>
        <v>new Date("2020-05-10T13:00-0300")</v>
      </c>
      <c r="M298" t="s">
        <v>2936</v>
      </c>
      <c r="N298" t="s">
        <v>937</v>
      </c>
      <c r="O298" t="s">
        <v>1493</v>
      </c>
      <c r="P298" t="s">
        <v>2937</v>
      </c>
      <c r="W298" t="str">
        <f t="shared" si="9"/>
        <v>{"titulo": "Made in Casa #DesdeCasaConMusica" , "canais": [{"nome":"Made In Latino", "_id": ObjectId("5ed981e2474ed51eb3dbb3a8")}], "subcategorias": [{"nome":"festival", "_id":ObjectId("5ed97cfc474ed51eb3dbb27f")}], "categorias":[{"_id":ObjectId("5ed979f4474ed51eb3dbb26b"), "nome":"Música", "url":"music"}], "dataHora": new Date("2020-05-10T13:00-0300"),   "largeimage": "https://i.ytimg.com/vi/CqY1zzELUQA/mqdefault.jpg", "status": "offline", "videoId": "CqY1zzELUQA", "url": "https://www.youtube.com/watch?v=CqY1zzELUQA"},</v>
      </c>
    </row>
    <row r="299" spans="1:23" x14ac:dyDescent="0.25">
      <c r="A299" t="s">
        <v>1494</v>
      </c>
      <c r="B299" t="s">
        <v>694</v>
      </c>
      <c r="C299" t="s">
        <v>695</v>
      </c>
      <c r="D299" t="str">
        <f>VLOOKUP(B299,canais!$A:$N,14,FALSE)</f>
        <v>5ed981e2474ed51eb3dbb3a9</v>
      </c>
      <c r="E299" s="10">
        <v>43962</v>
      </c>
      <c r="F299" t="s">
        <v>41</v>
      </c>
      <c r="G299" t="str">
        <f>VLOOKUP(F299,subcategorias!$E:$F,2,FALSE)</f>
        <v>ObjectId("5ed97cfc474ed51eb3dbb285")</v>
      </c>
      <c r="H299" t="str">
        <f>VLOOKUP(G299,subcategorias!$F:$G,2,FALSE)</f>
        <v>ObjectId("5ed979f4474ed51eb3dbb270")</v>
      </c>
      <c r="I299" t="str">
        <f>VLOOKUP(H299,categorias!$B:$D,2,FALSE)</f>
        <v>Variedades</v>
      </c>
      <c r="J299" t="str">
        <f>VLOOKUP(H299,categorias!$B:$D,3,FALSE)</f>
        <v>variados</v>
      </c>
      <c r="K299" s="7">
        <v>0.91666666666666663</v>
      </c>
      <c r="L299" s="7" t="str">
        <f t="shared" si="8"/>
        <v>new Date("2020-05-11T22:00-0300")</v>
      </c>
      <c r="M299" t="s">
        <v>2938</v>
      </c>
      <c r="N299" t="s">
        <v>937</v>
      </c>
      <c r="O299" t="s">
        <v>1495</v>
      </c>
      <c r="P299" t="s">
        <v>2939</v>
      </c>
      <c r="W299" t="str">
        <f t="shared" si="9"/>
        <v>{"titulo": "Neon Future Dinner #3 (Tony Hawk, Shaun White, Kelly Slater)" , "canais": [{"nome":"Steve Aoki", "_id": ObjectId("5ed981e2474ed51eb3dbb3a9")}], "subcategorias": [{"nome":"outros", "_id":ObjectId("5ed97cfc474ed51eb3dbb285")}], "categorias":[{"_id":ObjectId("5ed979f4474ed51eb3dbb270"), "nome":"Variedades", "url":"variados"}], "dataHora": new Date("2020-05-11T22:00-0300"),   "largeimage": "https://i.ytimg.com/vi/zHx3N3njjvo/mqdefault.jpg", "status": "offline", "videoId": "zHx3N3njjvo", "url": "https://www.youtube.com/watch?v=zHx3N3njjvo"},</v>
      </c>
    </row>
    <row r="300" spans="1:23" x14ac:dyDescent="0.25">
      <c r="A300" t="s">
        <v>1497</v>
      </c>
      <c r="B300" t="s">
        <v>696</v>
      </c>
      <c r="C300" t="s">
        <v>697</v>
      </c>
      <c r="D300" t="str">
        <f>VLOOKUP(B300,canais!$A:$N,14,FALSE)</f>
        <v>5ed981e2474ed51eb3dbb3aa</v>
      </c>
      <c r="E300" s="10">
        <v>43962</v>
      </c>
      <c r="F300" t="s">
        <v>30</v>
      </c>
      <c r="G300" t="str">
        <f>VLOOKUP(F300,subcategorias!$E:$F,2,FALSE)</f>
        <v>ObjectId("5ed97cfc474ed51eb3dbb27a")</v>
      </c>
      <c r="H300" t="str">
        <f>VLOOKUP(G300,subcategorias!$F:$G,2,FALSE)</f>
        <v>ObjectId("5ed979f4474ed51eb3dbb26b")</v>
      </c>
      <c r="I300" t="str">
        <f>VLOOKUP(H300,categorias!$B:$D,2,FALSE)</f>
        <v>Música</v>
      </c>
      <c r="J300" t="str">
        <f>VLOOKUP(H300,categorias!$B:$D,3,FALSE)</f>
        <v>music</v>
      </c>
      <c r="K300" s="7">
        <v>0.75</v>
      </c>
      <c r="L300" s="7" t="str">
        <f t="shared" si="8"/>
        <v>new Date("2020-05-11T18:00-0300")</v>
      </c>
      <c r="M300" t="s">
        <v>1496</v>
      </c>
      <c r="N300" t="s">
        <v>937</v>
      </c>
      <c r="P300" t="s">
        <v>2940</v>
      </c>
      <c r="W300" t="str">
        <f t="shared" si="9"/>
        <v>{"titulo": "Live do Sambaí - #FiqueEmCasa e Cante #Comigo #LiveDoSambaí" , "canais": [{"nome":"Sambaí", "_id": ObjectId("5ed981e2474ed51eb3dbb3aa")}], "subcategorias": [{"nome":"samba", "_id":ObjectId("5ed97cfc474ed51eb3dbb27a")}], "categorias":[{"_id":ObjectId("5ed979f4474ed51eb3dbb26b"), "nome":"Música", "url":"music"}], "dataHora": new Date("2020-05-11T18:00-0300"),   "largeimage": "https://yt3.ggpht.com/mUCMltfEFXKVlYlpgyJ4Xms5aUtQjYf0izaqohGRkfNdSWwe2F7yWz1a6AAUi8z8F2Fa-amnJA=w960-fcrop64=1,32b75a57cd48a5a8-k-c0xffffffff-no-nd-rj", "status": "offline", "videoId": "", "url": "https://www.youtube.com/channel/UCtrgDikviQ9kW4hWu6Rfi-w"},</v>
      </c>
    </row>
    <row r="301" spans="1:23" x14ac:dyDescent="0.25">
      <c r="A301" t="s">
        <v>1498</v>
      </c>
      <c r="B301" t="s">
        <v>698</v>
      </c>
      <c r="C301" t="s">
        <v>699</v>
      </c>
      <c r="D301" t="str">
        <f>VLOOKUP(B301,canais!$A:$N,14,FALSE)</f>
        <v>5ed981e2474ed51eb3dbb3ab</v>
      </c>
      <c r="E301" s="10">
        <v>43962</v>
      </c>
      <c r="F301" t="s">
        <v>35</v>
      </c>
      <c r="G301" t="str">
        <f>VLOOKUP(F301,subcategorias!$E:$F,2,FALSE)</f>
        <v>ObjectId("5ed97cfc474ed51eb3dbb27f")</v>
      </c>
      <c r="H301" t="str">
        <f>VLOOKUP(G301,subcategorias!$F:$G,2,FALSE)</f>
        <v>ObjectId("5ed979f4474ed51eb3dbb26b")</v>
      </c>
      <c r="I301" t="str">
        <f>VLOOKUP(H301,categorias!$B:$D,2,FALSE)</f>
        <v>Música</v>
      </c>
      <c r="J301" t="str">
        <f>VLOOKUP(H301,categorias!$B:$D,3,FALSE)</f>
        <v>music</v>
      </c>
      <c r="K301" s="7">
        <v>0.79166666666666663</v>
      </c>
      <c r="L301" s="7" t="str">
        <f t="shared" si="8"/>
        <v>new Date("2020-05-11T19:00-0300")</v>
      </c>
      <c r="M301" t="s">
        <v>2941</v>
      </c>
      <c r="N301" t="s">
        <v>937</v>
      </c>
      <c r="O301" t="s">
        <v>1499</v>
      </c>
      <c r="P301" t="s">
        <v>2942</v>
      </c>
      <c r="W301" t="str">
        <f t="shared" si="9"/>
        <v>{"titulo": "4º Edição - #EuFicoEmCasaPB - Dia 01 (11/05/2020)" , "canais": [{"nome":"Artistas da Paraíba", "_id": ObjectId("5ed981e2474ed51eb3dbb3ab")}], "subcategorias": [{"nome":"festival", "_id":ObjectId("5ed97cfc474ed51eb3dbb27f")}], "categorias":[{"_id":ObjectId("5ed979f4474ed51eb3dbb26b"), "nome":"Música", "url":"music"}], "dataHora": new Date("2020-05-11T19:00-0300"),   "largeimage": "https://i.ytimg.com/vi/tWFyeJ1gE80/mqdefault.jpg", "status": "offline", "videoId": "tWFyeJ1gE80", "url": "https://www.youtube.com/watch?v=tWFyeJ1gE80"},</v>
      </c>
    </row>
    <row r="302" spans="1:23" x14ac:dyDescent="0.25">
      <c r="A302" t="s">
        <v>1500</v>
      </c>
      <c r="B302" t="s">
        <v>700</v>
      </c>
      <c r="C302" t="s">
        <v>701</v>
      </c>
      <c r="D302" t="str">
        <f>VLOOKUP(B302,canais!$A:$N,14,FALSE)</f>
        <v>5ed981e2474ed51eb3dbb3ac</v>
      </c>
      <c r="E302" s="10">
        <v>43962</v>
      </c>
      <c r="F302" t="s">
        <v>26</v>
      </c>
      <c r="G302" t="str">
        <f>VLOOKUP(F302,subcategorias!$E:$F,2,FALSE)</f>
        <v>ObjectId("5ed97cfc474ed51eb3dbb276")</v>
      </c>
      <c r="H302" t="str">
        <f>VLOOKUP(G302,subcategorias!$F:$G,2,FALSE)</f>
        <v>ObjectId("5ed979f4474ed51eb3dbb26b")</v>
      </c>
      <c r="I302" t="str">
        <f>VLOOKUP(H302,categorias!$B:$D,2,FALSE)</f>
        <v>Música</v>
      </c>
      <c r="J302" t="str">
        <f>VLOOKUP(H302,categorias!$B:$D,3,FALSE)</f>
        <v>music</v>
      </c>
      <c r="K302" s="7">
        <v>0.83333333333333337</v>
      </c>
      <c r="L302" s="7" t="str">
        <f t="shared" si="8"/>
        <v>new Date("2020-05-11T20:00-0300")</v>
      </c>
      <c r="M302" t="s">
        <v>2943</v>
      </c>
      <c r="N302" t="s">
        <v>937</v>
      </c>
      <c r="O302" t="s">
        <v>1501</v>
      </c>
      <c r="P302" t="s">
        <v>2944</v>
      </c>
      <c r="W302" t="str">
        <f t="shared" si="9"/>
        <v>{"titulo": "LIVE DA NANAH | #NA2H #FiqueEmCasa" , "canais": [{"nome":"Nanah", "_id": ObjectId("5ed981e2474ed51eb3dbb3ac")}], "subcategorias": [{"nome":"pop", "_id":ObjectId("5ed97cfc474ed51eb3dbb276")}], "categorias":[{"_id":ObjectId("5ed979f4474ed51eb3dbb26b"), "nome":"Música", "url":"music"}], "dataHora": new Date("2020-05-11T20:00-0300"),   "largeimage": "https://i.ytimg.com/vi/40yzokXoqA8/mqdefault.jpg", "status": "offline", "videoId": "40yzokXoqA8", "url": "https://www.youtube.com/watch?v=40yzokXoqA8"},</v>
      </c>
    </row>
    <row r="303" spans="1:23" x14ac:dyDescent="0.25">
      <c r="A303" t="s">
        <v>1502</v>
      </c>
      <c r="B303" t="s">
        <v>702</v>
      </c>
      <c r="C303" t="s">
        <v>703</v>
      </c>
      <c r="D303" t="str">
        <f>VLOOKUP(B303,canais!$A:$N,14,FALSE)</f>
        <v>5ed981e2474ed51eb3dbb3ad</v>
      </c>
      <c r="E303" s="10">
        <v>43962</v>
      </c>
      <c r="F303" t="s">
        <v>27</v>
      </c>
      <c r="G303" t="str">
        <f>VLOOKUP(F303,subcategorias!$E:$F,2,FALSE)</f>
        <v>ObjectId("5ed97cfc474ed51eb3dbb277")</v>
      </c>
      <c r="H303" t="str">
        <f>VLOOKUP(G303,subcategorias!$F:$G,2,FALSE)</f>
        <v>ObjectId("5ed979f4474ed51eb3dbb26b")</v>
      </c>
      <c r="I303" t="str">
        <f>VLOOKUP(H303,categorias!$B:$D,2,FALSE)</f>
        <v>Música</v>
      </c>
      <c r="J303" t="str">
        <f>VLOOKUP(H303,categorias!$B:$D,3,FALSE)</f>
        <v>music</v>
      </c>
      <c r="K303" s="7">
        <v>0.83333333333333337</v>
      </c>
      <c r="L303" s="7" t="str">
        <f t="shared" si="8"/>
        <v>new Date("2020-05-11T20:00-0300")</v>
      </c>
      <c r="M303" t="s">
        <v>2945</v>
      </c>
      <c r="N303" t="s">
        <v>937</v>
      </c>
      <c r="O303" t="s">
        <v>1503</v>
      </c>
      <c r="P303" t="s">
        <v>2946</v>
      </c>
      <c r="W303" t="str">
        <f t="shared" si="9"/>
        <v>{"titulo": "LIVE THAIDE 35 ANOS" , "canais": [{"nome":"Thaíde", "_id": ObjectId("5ed981e2474ed51eb3dbb3ad")}], "subcategorias": [{"nome":"rap", "_id":ObjectId("5ed97cfc474ed51eb3dbb277")}], "categorias":[{"_id":ObjectId("5ed979f4474ed51eb3dbb26b"), "nome":"Música", "url":"music"}], "dataHora": new Date("2020-05-11T20:00-0300"),   "largeimage": "https://i.ytimg.com/vi/DJ-E-BmyVFY/mqdefault.jpg", "status": "offline", "videoId": "DJ-E-BmyVFY", "url": "https://www.youtube.com/watch?v=DJ-E-BmyVFY"},</v>
      </c>
    </row>
    <row r="304" spans="1:23" x14ac:dyDescent="0.25">
      <c r="A304" t="s">
        <v>1504</v>
      </c>
      <c r="B304" t="s">
        <v>397</v>
      </c>
      <c r="C304" t="s">
        <v>398</v>
      </c>
      <c r="D304" t="str">
        <f>VLOOKUP(B304,canais!$A:$N,14,FALSE)</f>
        <v>5ed981e2474ed51eb3dbb311</v>
      </c>
      <c r="E304" s="10">
        <v>43962</v>
      </c>
      <c r="F304" t="s">
        <v>22</v>
      </c>
      <c r="G304" t="str">
        <f>VLOOKUP(F304,subcategorias!$E:$F,2,FALSE)</f>
        <v>ObjectId("5ed97cfc474ed51eb3dbb272")</v>
      </c>
      <c r="H304" t="str">
        <f>VLOOKUP(G304,subcategorias!$F:$G,2,FALSE)</f>
        <v>ObjectId("5ed979f4474ed51eb3dbb26b")</v>
      </c>
      <c r="I304" t="str">
        <f>VLOOKUP(H304,categorias!$B:$D,2,FALSE)</f>
        <v>Música</v>
      </c>
      <c r="J304" t="str">
        <f>VLOOKUP(H304,categorias!$B:$D,3,FALSE)</f>
        <v>music</v>
      </c>
      <c r="K304" s="7">
        <v>0.875</v>
      </c>
      <c r="L304" s="7" t="str">
        <f t="shared" si="8"/>
        <v>new Date("2020-05-11T21:00-0300")</v>
      </c>
      <c r="M304" t="s">
        <v>2947</v>
      </c>
      <c r="N304" t="s">
        <v>937</v>
      </c>
      <c r="O304" t="s">
        <v>1505</v>
      </c>
      <c r="P304" t="s">
        <v>2948</v>
      </c>
      <c r="W304" t="str">
        <f t="shared" si="9"/>
        <v>{"titulo": "Metallica: Live in Nickelsdorf, Austria - June 10, 2012"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Date("2020-05-11T21:00-0300"),   "largeimage": "https://i.ytimg.com/vi/yntTx5aE9Rc/mqdefault.jpg", "status": "offline", "videoId": "yntTx5aE9Rc", "url": "https://www.youtube.com/watch?v=yntTx5aE9Rc"},</v>
      </c>
    </row>
    <row r="305" spans="1:23" x14ac:dyDescent="0.25">
      <c r="A305" t="s">
        <v>1506</v>
      </c>
      <c r="B305" t="s">
        <v>704</v>
      </c>
      <c r="C305" t="s">
        <v>705</v>
      </c>
      <c r="D305" t="str">
        <f>VLOOKUP(B305,canais!$A:$N,14,FALSE)</f>
        <v>5ed981e2474ed51eb3dbb3ae</v>
      </c>
      <c r="E305" s="10">
        <v>43962</v>
      </c>
      <c r="F305" t="s">
        <v>30</v>
      </c>
      <c r="G305" t="str">
        <f>VLOOKUP(F305,subcategorias!$E:$F,2,FALSE)</f>
        <v>ObjectId("5ed97cfc474ed51eb3dbb27a")</v>
      </c>
      <c r="H305" t="str">
        <f>VLOOKUP(G305,subcategorias!$F:$G,2,FALSE)</f>
        <v>ObjectId("5ed979f4474ed51eb3dbb26b")</v>
      </c>
      <c r="I305" t="str">
        <f>VLOOKUP(H305,categorias!$B:$D,2,FALSE)</f>
        <v>Música</v>
      </c>
      <c r="J305" t="str">
        <f>VLOOKUP(H305,categorias!$B:$D,3,FALSE)</f>
        <v>music</v>
      </c>
      <c r="K305" s="7">
        <v>0.79166666666666663</v>
      </c>
      <c r="L305" s="7" t="str">
        <f t="shared" si="8"/>
        <v>new Date("2020-05-11T19:00-0300")</v>
      </c>
      <c r="M305" t="s">
        <v>2949</v>
      </c>
      <c r="N305" t="s">
        <v>937</v>
      </c>
      <c r="O305" t="s">
        <v>1507</v>
      </c>
      <c r="P305" t="s">
        <v>2950</v>
      </c>
      <c r="W305" t="str">
        <f t="shared" si="9"/>
        <v>{"titulo": "#Live2DoRDN - #FiqueEmCasa e Cante #Comigo" , "canais": [{"nome":"RDN Reis da Noite", "_id": ObjectId("5ed981e2474ed51eb3dbb3ae")}], "subcategorias": [{"nome":"samba", "_id":ObjectId("5ed97cfc474ed51eb3dbb27a")}], "categorias":[{"_id":ObjectId("5ed979f4474ed51eb3dbb26b"), "nome":"Música", "url":"music"}], "dataHora": new Date("2020-05-11T19:00-0300"),   "largeimage": "https://i.ytimg.com/vi/eN_cacNZkOc/mqdefault.jpg", "status": "offline", "videoId": "eN_cacNZkOc", "url": "https://www.youtube.com/watch?v=eN_cacNZkOc"},</v>
      </c>
    </row>
    <row r="306" spans="1:23" x14ac:dyDescent="0.25">
      <c r="A306" t="s">
        <v>1508</v>
      </c>
      <c r="B306" t="s">
        <v>706</v>
      </c>
      <c r="C306" t="s">
        <v>707</v>
      </c>
      <c r="D306" t="str">
        <f>VLOOKUP(B306,canais!$A:$N,14,FALSE)</f>
        <v>5ed981e2474ed51eb3dbb3af</v>
      </c>
      <c r="E306" s="10">
        <v>43962</v>
      </c>
      <c r="F306" t="s">
        <v>29</v>
      </c>
      <c r="G306" t="str">
        <f>VLOOKUP(F306,subcategorias!$E:$F,2,FALSE)</f>
        <v>ObjectId("5ed97cfc474ed51eb3dbb279")</v>
      </c>
      <c r="H306" t="str">
        <f>VLOOKUP(G306,subcategorias!$F:$G,2,FALSE)</f>
        <v>ObjectId("5ed979f4474ed51eb3dbb26b")</v>
      </c>
      <c r="I306" t="str">
        <f>VLOOKUP(H306,categorias!$B:$D,2,FALSE)</f>
        <v>Música</v>
      </c>
      <c r="J306" t="str">
        <f>VLOOKUP(H306,categorias!$B:$D,3,FALSE)</f>
        <v>music</v>
      </c>
      <c r="K306" s="7">
        <v>0.75</v>
      </c>
      <c r="L306" s="7" t="str">
        <f t="shared" si="8"/>
        <v>new Date("2020-05-11T18:00-0300")</v>
      </c>
      <c r="M306" t="s">
        <v>2951</v>
      </c>
      <c r="N306" t="s">
        <v>937</v>
      </c>
      <c r="O306" t="s">
        <v>1509</v>
      </c>
      <c r="P306" t="s">
        <v>2952</v>
      </c>
      <c r="W306" t="str">
        <f t="shared" si="9"/>
        <v>{"titulo": "MC Menor MR - Jeito de Ser (Video Clipe) GSOUL &amp; Kondzilla" , "canais": [{"nome":"MC Menor MR", "_id": ObjectId("5ed981e2474ed51eb3dbb3af")}], "subcategorias": [{"nome":"funk", "_id":ObjectId("5ed97cfc474ed51eb3dbb279")}], "categorias":[{"_id":ObjectId("5ed979f4474ed51eb3dbb26b"), "nome":"Música", "url":"music"}], "dataHora": new Date("2020-05-11T18:00-0300"),   "largeimage": "https://i.ytimg.com/vi/3urZxxDmRwE/mqdefault.jpg", "status": "offline", "videoId": "3urZxxDmRwE", "url": "https://www.youtube.com/watch?v=3urZxxDmRwE"},</v>
      </c>
    </row>
    <row r="307" spans="1:23" x14ac:dyDescent="0.25">
      <c r="A307" t="s">
        <v>1511</v>
      </c>
      <c r="B307" t="s">
        <v>708</v>
      </c>
      <c r="C307" t="s">
        <v>447</v>
      </c>
      <c r="D307" t="str">
        <f>VLOOKUP(B307,canais!$A:$N,14,FALSE)</f>
        <v>5ed981e2474ed51eb3dbb3b0</v>
      </c>
      <c r="E307" s="10">
        <v>43964</v>
      </c>
      <c r="F307" t="s">
        <v>26</v>
      </c>
      <c r="G307" t="str">
        <f>VLOOKUP(F307,subcategorias!$E:$F,2,FALSE)</f>
        <v>ObjectId("5ed97cfc474ed51eb3dbb276")</v>
      </c>
      <c r="H307" t="str">
        <f>VLOOKUP(G307,subcategorias!$F:$G,2,FALSE)</f>
        <v>ObjectId("5ed979f4474ed51eb3dbb26b")</v>
      </c>
      <c r="I307" t="str">
        <f>VLOOKUP(H307,categorias!$B:$D,2,FALSE)</f>
        <v>Música</v>
      </c>
      <c r="J307" t="str">
        <f>VLOOKUP(H307,categorias!$B:$D,3,FALSE)</f>
        <v>music</v>
      </c>
      <c r="K307" s="7">
        <v>0.89583333333333337</v>
      </c>
      <c r="L307" s="7" t="str">
        <f t="shared" si="8"/>
        <v>new Date("2020-05-13T21:30-0300")</v>
      </c>
      <c r="M307" t="s">
        <v>1510</v>
      </c>
      <c r="N307" t="s">
        <v>937</v>
      </c>
      <c r="P307" t="s">
        <v>1696</v>
      </c>
      <c r="W307" t="str">
        <f t="shared" si="9"/>
        <v>{"titulo": "Letrux (Cultura em Casa)" , "canais": [{"nome":"Letrux", "_id": ObjectId("5ed981e2474ed51eb3dbb3b0")}], "subcategorias": [{"nome":"pop", "_id":ObjectId("5ed97cfc474ed51eb3dbb276")}], "categorias":[{"_id":ObjectId("5ed979f4474ed51eb3dbb26b"), "nome":"Música", "url":"music"}], "dataHora": new Date("2020-05-13T21:30-0300"),   "largeimage": "https://yt3.ggpht.com/cyU8zrnpGhVli2rkDbDI-x7yALKIqp2sFuzwxctQqkVpidRer_PkG9oQhtDCkehfYmYMnrFWyw=w960-fcrop64=1,32b75a57cd48a5a8-k-c0xffffffff-no-nd-rj", "status": "offline", "videoId": "", "url": "https://www.youtube.com/channel/UClk4_KCeFFIDp_rqsnqTuHA"},</v>
      </c>
    </row>
    <row r="308" spans="1:23" x14ac:dyDescent="0.25">
      <c r="A308" t="s">
        <v>1512</v>
      </c>
      <c r="B308" t="s">
        <v>592</v>
      </c>
      <c r="C308" t="s">
        <v>593</v>
      </c>
      <c r="D308" t="str">
        <f>VLOOKUP(B308,canais!$A:$N,14,FALSE)</f>
        <v>5ed981e2474ed51eb3dbb376</v>
      </c>
      <c r="E308" s="10">
        <v>43963</v>
      </c>
      <c r="F308" t="s">
        <v>41</v>
      </c>
      <c r="G308" t="str">
        <f>VLOOKUP(F308,subcategorias!$E:$F,2,FALSE)</f>
        <v>ObjectId("5ed97cfc474ed51eb3dbb285")</v>
      </c>
      <c r="H308" t="str">
        <f>VLOOKUP(G308,subcategorias!$F:$G,2,FALSE)</f>
        <v>ObjectId("5ed979f4474ed51eb3dbb270")</v>
      </c>
      <c r="I308" t="str">
        <f>VLOOKUP(H308,categorias!$B:$D,2,FALSE)</f>
        <v>Variedades</v>
      </c>
      <c r="J308" t="str">
        <f>VLOOKUP(H308,categorias!$B:$D,3,FALSE)</f>
        <v>variados</v>
      </c>
      <c r="K308" s="7">
        <v>0.79166666666666663</v>
      </c>
      <c r="L308" s="7" t="str">
        <f t="shared" si="8"/>
        <v>new Date("2020-05-12T19:00-0300")</v>
      </c>
      <c r="M308" t="s">
        <v>2953</v>
      </c>
      <c r="N308" t="s">
        <v>937</v>
      </c>
      <c r="O308" t="s">
        <v>1513</v>
      </c>
      <c r="P308" t="s">
        <v>2954</v>
      </c>
      <c r="W308" t="str">
        <f t="shared" si="9"/>
        <v>{"titulo": "[VALE TALKS #6] A importância de uma cultura de dados para a transformação das empresas no mundo digital"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Date("2020-05-12T19:00-0300"),   "largeimage": "https://i.ytimg.com/vi/wDI6KZ2as6g/mqdefault.jpg", "status": "offline", "videoId": "wDI6KZ2as6g", "url": "https://www.youtube.com/watch?v=wDI6KZ2as6g"},</v>
      </c>
    </row>
    <row r="309" spans="1:23" x14ac:dyDescent="0.25">
      <c r="A309" t="s">
        <v>1514</v>
      </c>
      <c r="B309" t="s">
        <v>592</v>
      </c>
      <c r="C309" t="s">
        <v>593</v>
      </c>
      <c r="D309" t="str">
        <f>VLOOKUP(B309,canais!$A:$N,14,FALSE)</f>
        <v>5ed981e2474ed51eb3dbb376</v>
      </c>
      <c r="E309" s="10">
        <v>43965</v>
      </c>
      <c r="F309" t="s">
        <v>41</v>
      </c>
      <c r="G309" t="str">
        <f>VLOOKUP(F309,subcategorias!$E:$F,2,FALSE)</f>
        <v>ObjectId("5ed97cfc474ed51eb3dbb285")</v>
      </c>
      <c r="H309" t="str">
        <f>VLOOKUP(G309,subcategorias!$F:$G,2,FALSE)</f>
        <v>ObjectId("5ed979f4474ed51eb3dbb270")</v>
      </c>
      <c r="I309" t="str">
        <f>VLOOKUP(H309,categorias!$B:$D,2,FALSE)</f>
        <v>Variedades</v>
      </c>
      <c r="J309" t="str">
        <f>VLOOKUP(H309,categorias!$B:$D,3,FALSE)</f>
        <v>variados</v>
      </c>
      <c r="K309" s="7">
        <v>0.79166666666666663</v>
      </c>
      <c r="L309" s="7" t="str">
        <f t="shared" si="8"/>
        <v>new Date("2020-05-14T19:00-0300")</v>
      </c>
      <c r="M309" t="s">
        <v>2955</v>
      </c>
      <c r="N309" t="s">
        <v>937</v>
      </c>
      <c r="O309" t="s">
        <v>1515</v>
      </c>
      <c r="P309" t="s">
        <v>2956</v>
      </c>
      <c r="W309" t="str">
        <f t="shared" si="9"/>
        <v>{"titulo": "[VALE TALKS #7] Nativos analógicos e digitais, as diferenças no consumo de serviços e cada grupo"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Date("2020-05-14T19:00-0300"),   "largeimage": "https://i.ytimg.com/vi/XIhQh8WPH_w/mqdefault.jpg", "status": "offline", "videoId": "XIhQh8WPH_w", "url": "https://www.youtube.com/watch?v=XIhQh8WPH_w"},</v>
      </c>
    </row>
    <row r="310" spans="1:23" x14ac:dyDescent="0.25">
      <c r="A310" t="s">
        <v>1516</v>
      </c>
      <c r="B310" t="s">
        <v>592</v>
      </c>
      <c r="C310" t="s">
        <v>593</v>
      </c>
      <c r="D310" t="str">
        <f>VLOOKUP(B310,canais!$A:$N,14,FALSE)</f>
        <v>5ed981e2474ed51eb3dbb376</v>
      </c>
      <c r="E310" s="10">
        <v>43970</v>
      </c>
      <c r="F310" t="s">
        <v>41</v>
      </c>
      <c r="G310" t="str">
        <f>VLOOKUP(F310,subcategorias!$E:$F,2,FALSE)</f>
        <v>ObjectId("5ed97cfc474ed51eb3dbb285")</v>
      </c>
      <c r="H310" t="str">
        <f>VLOOKUP(G310,subcategorias!$F:$G,2,FALSE)</f>
        <v>ObjectId("5ed979f4474ed51eb3dbb270")</v>
      </c>
      <c r="I310" t="str">
        <f>VLOOKUP(H310,categorias!$B:$D,2,FALSE)</f>
        <v>Variedades</v>
      </c>
      <c r="J310" t="str">
        <f>VLOOKUP(H310,categorias!$B:$D,3,FALSE)</f>
        <v>variados</v>
      </c>
      <c r="K310" s="7">
        <v>0.79166666666666663</v>
      </c>
      <c r="L310" s="7" t="str">
        <f t="shared" si="8"/>
        <v>new Date("2020-05-19T19:00-0300")</v>
      </c>
      <c r="M310" t="s">
        <v>2957</v>
      </c>
      <c r="N310" t="s">
        <v>937</v>
      </c>
      <c r="O310" t="s">
        <v>1517</v>
      </c>
      <c r="P310" t="s">
        <v>2958</v>
      </c>
      <c r="W310" t="str">
        <f t="shared" si="9"/>
        <v>{"titulo": "[VALE TALKS #8] Definindo métricas de um produto digital de sucesso" , "canais": [{"nome":"Vale Talks", "_id": ObjectId("5ed981e2474ed51eb3dbb376")}], "subcategorias": [{"nome":"outros", "_id":ObjectId("5ed97cfc474ed51eb3dbb285")}], "categorias":[{"_id":ObjectId("5ed979f4474ed51eb3dbb270"), "nome":"Variedades", "url":"variados"}], "dataHora": new Date("2020-05-19T19:00-0300"),   "largeimage": "https://i.ytimg.com/vi/piHqH0VnWws/mqdefault.jpg", "status": "offline", "videoId": "piHqH0VnWws", "url": "https://www.youtube.com/watch?v=piHqH0VnWws"},</v>
      </c>
    </row>
    <row r="311" spans="1:23" x14ac:dyDescent="0.25">
      <c r="A311" t="s">
        <v>1518</v>
      </c>
      <c r="B311" t="s">
        <v>709</v>
      </c>
      <c r="C311" t="s">
        <v>710</v>
      </c>
      <c r="D311" t="str">
        <f>VLOOKUP(B311,canais!$A:$N,14,FALSE)</f>
        <v>5ed981e2474ed51eb3dbb3b1</v>
      </c>
      <c r="E311" s="10">
        <v>43966</v>
      </c>
      <c r="F311" t="s">
        <v>23</v>
      </c>
      <c r="G311" t="str">
        <f>VLOOKUP(F311,subcategorias!$E:$F,2,FALSE)</f>
        <v>ObjectId("5ed97cfc474ed51eb3dbb273")</v>
      </c>
      <c r="H311" t="str">
        <f>VLOOKUP(G311,subcategorias!$F:$G,2,FALSE)</f>
        <v>ObjectId("5ed979f4474ed51eb3dbb26b")</v>
      </c>
      <c r="I311" t="str">
        <f>VLOOKUP(H311,categorias!$B:$D,2,FALSE)</f>
        <v>Música</v>
      </c>
      <c r="J311" t="str">
        <f>VLOOKUP(H311,categorias!$B:$D,3,FALSE)</f>
        <v>music</v>
      </c>
      <c r="K311" s="7">
        <v>0.83333333333333337</v>
      </c>
      <c r="L311" s="7" t="str">
        <f t="shared" si="8"/>
        <v>new Date("2020-05-15T20:00-0300")</v>
      </c>
      <c r="M311" t="s">
        <v>2959</v>
      </c>
      <c r="N311" t="s">
        <v>937</v>
      </c>
      <c r="O311" t="s">
        <v>1519</v>
      </c>
      <c r="P311" t="s">
        <v>2960</v>
      </c>
      <c r="W311" t="str">
        <f t="shared" si="9"/>
        <v>{"titulo": "Live Orochi l #LIVEOROCHI #CELEBRIDADE" , "canais": [{"nome":"Orochi", "_id": ObjectId("5ed981e2474ed51eb3dbb3b1")}], "subcategorias": [{"nome":"hip-hop", "_id":ObjectId("5ed97cfc474ed51eb3dbb273")}], "categorias":[{"_id":ObjectId("5ed979f4474ed51eb3dbb26b"), "nome":"Música", "url":"music"}], "dataHora": new Date("2020-05-15T20:00-0300"),   "largeimage": "https://i.ytimg.com/vi/QTq_Po3VlUQ/mqdefault.jpg", "status": "offline", "videoId": "QTq_Po3VlUQ", "url": "https://www.youtube.com/watch?v=QTq_Po3VlUQ"},</v>
      </c>
    </row>
    <row r="312" spans="1:23" x14ac:dyDescent="0.25">
      <c r="A312" t="s">
        <v>2961</v>
      </c>
      <c r="B312" t="s">
        <v>711</v>
      </c>
      <c r="C312" t="s">
        <v>712</v>
      </c>
      <c r="D312" t="str">
        <f>VLOOKUP(B312,canais!$A:$N,14,FALSE)</f>
        <v>5ed981e2474ed51eb3dbb3b2</v>
      </c>
      <c r="E312" s="10">
        <v>43966</v>
      </c>
      <c r="F312" t="s">
        <v>27</v>
      </c>
      <c r="G312" t="str">
        <f>VLOOKUP(F312,subcategorias!$E:$F,2,FALSE)</f>
        <v>ObjectId("5ed97cfc474ed51eb3dbb277")</v>
      </c>
      <c r="H312" t="str">
        <f>VLOOKUP(G312,subcategorias!$F:$G,2,FALSE)</f>
        <v>ObjectId("5ed979f4474ed51eb3dbb26b")</v>
      </c>
      <c r="I312" t="str">
        <f>VLOOKUP(H312,categorias!$B:$D,2,FALSE)</f>
        <v>Música</v>
      </c>
      <c r="J312" t="str">
        <f>VLOOKUP(H312,categorias!$B:$D,3,FALSE)</f>
        <v>music</v>
      </c>
      <c r="K312" s="7">
        <v>0.79166666666666663</v>
      </c>
      <c r="L312" s="7" t="str">
        <f t="shared" si="8"/>
        <v>new Date("2020-05-15T19:00-0300")</v>
      </c>
      <c r="M312" t="s">
        <v>1520</v>
      </c>
      <c r="N312" t="s">
        <v>937</v>
      </c>
      <c r="P312" t="s">
        <v>2962</v>
      </c>
      <c r="W312" t="str">
        <f t="shared" si="9"/>
        <v>{"titulo": "Live Gabriel o Pensador" , "canais": [{"nome":"Gabriel o Pensador", "_id": ObjectId("5ed981e2474ed51eb3dbb3b2")}], "subcategorias": [{"nome":"rap", "_id":ObjectId("5ed97cfc474ed51eb3dbb277")}], "categorias":[{"_id":ObjectId("5ed979f4474ed51eb3dbb26b"), "nome":"Música", "url":"music"}], "dataHora": new Date("2020-05-15T19:00-0300"),   "largeimage": "https://yt3.ggpht.com/-GiebmdO2X1uIspSgIjZztGFKelzmZ1FIUU0qZ0VDgRjFmSibHEJ4vrKNRNum7QlfFhkhfpToQ=w960-fcrop64=1,32b75a57cd48a5a8-k-c0xffffffff-no-nd-rj", "status": "offline", "videoId": "", "url": "https://www.youtube.com/channel/UCZqpSRUzFlmVbih3anZXQaQ"},</v>
      </c>
    </row>
    <row r="313" spans="1:23" x14ac:dyDescent="0.25">
      <c r="A313" t="s">
        <v>1521</v>
      </c>
      <c r="B313" t="s">
        <v>713</v>
      </c>
      <c r="C313" t="s">
        <v>714</v>
      </c>
      <c r="D313" t="str">
        <f>VLOOKUP(B313,canais!$A:$N,14,FALSE)</f>
        <v>5ed981e2474ed51eb3dbb3b3</v>
      </c>
      <c r="E313" s="10">
        <v>43964</v>
      </c>
      <c r="F313" t="s">
        <v>27</v>
      </c>
      <c r="G313" t="str">
        <f>VLOOKUP(F313,subcategorias!$E:$F,2,FALSE)</f>
        <v>ObjectId("5ed97cfc474ed51eb3dbb277")</v>
      </c>
      <c r="H313" t="str">
        <f>VLOOKUP(G313,subcategorias!$F:$G,2,FALSE)</f>
        <v>ObjectId("5ed979f4474ed51eb3dbb26b")</v>
      </c>
      <c r="I313" t="str">
        <f>VLOOKUP(H313,categorias!$B:$D,2,FALSE)</f>
        <v>Música</v>
      </c>
      <c r="J313" t="str">
        <f>VLOOKUP(H313,categorias!$B:$D,3,FALSE)</f>
        <v>music</v>
      </c>
      <c r="K313" s="7">
        <v>0.83333333333333337</v>
      </c>
      <c r="L313" s="7" t="str">
        <f t="shared" si="8"/>
        <v>new Date("2020-05-13T20:00-0300")</v>
      </c>
      <c r="M313" t="s">
        <v>2963</v>
      </c>
      <c r="N313" t="s">
        <v>937</v>
      </c>
      <c r="O313" t="s">
        <v>1522</v>
      </c>
      <c r="P313" t="s">
        <v>2964</v>
      </c>
      <c r="W313" t="str">
        <f t="shared" si="9"/>
        <v>{"titulo": "LIVE SHOW GOG" , "canais": [{"nome":"Gog", "_id": ObjectId("5ed981e2474ed51eb3dbb3b3")}], "subcategorias": [{"nome":"rap", "_id":ObjectId("5ed97cfc474ed51eb3dbb277")}], "categorias":[{"_id":ObjectId("5ed979f4474ed51eb3dbb26b"), "nome":"Música", "url":"music"}], "dataHora": new Date("2020-05-13T20:00-0300"),   "largeimage": "https://i.ytimg.com/vi/iqiZ_BY7ZJs/mqdefault.jpg", "status": "offline", "videoId": "iqiZ_BY7ZJs", "url": "https://www.youtube.com/watch?v=iqiZ_BY7ZJs"},</v>
      </c>
    </row>
    <row r="314" spans="1:23" x14ac:dyDescent="0.25">
      <c r="A314" t="s">
        <v>2965</v>
      </c>
      <c r="B314" t="s">
        <v>715</v>
      </c>
      <c r="C314" t="s">
        <v>716</v>
      </c>
      <c r="D314" t="str">
        <f>VLOOKUP(B314,canais!$A:$N,14,FALSE)</f>
        <v>5ed981e2474ed51eb3dbb3b4</v>
      </c>
      <c r="E314" s="10">
        <v>43956</v>
      </c>
      <c r="F314" t="s">
        <v>25</v>
      </c>
      <c r="G314" t="str">
        <f>VLOOKUP(F314,subcategorias!$E:$F,2,FALSE)</f>
        <v>ObjectId("5ed97cfc474ed51eb3dbb275")</v>
      </c>
      <c r="H314" t="str">
        <f>VLOOKUP(G314,subcategorias!$F:$G,2,FALSE)</f>
        <v>ObjectId("5ed979f4474ed51eb3dbb26b")</v>
      </c>
      <c r="I314" t="str">
        <f>VLOOKUP(H314,categorias!$B:$D,2,FALSE)</f>
        <v>Música</v>
      </c>
      <c r="J314" t="str">
        <f>VLOOKUP(H314,categorias!$B:$D,3,FALSE)</f>
        <v>music</v>
      </c>
      <c r="K314" s="7">
        <v>0.83333333333333337</v>
      </c>
      <c r="L314" s="7" t="str">
        <f t="shared" si="8"/>
        <v>new Date("2020-05-05T20:00-0300")</v>
      </c>
      <c r="M314" t="s">
        <v>1523</v>
      </c>
      <c r="N314" t="s">
        <v>937</v>
      </c>
      <c r="P314" t="s">
        <v>2966</v>
      </c>
      <c r="W314" t="str">
        <f t="shared" si="9"/>
        <v>{"titulo": "Live Martin Garrix" , "canais": [{"nome":"Martin Garrix", "_id": ObjectId("5ed981e2474ed51eb3dbb3b4")}], "subcategorias": [{"nome":"eletrônica", "_id":ObjectId("5ed97cfc474ed51eb3dbb275")}], "categorias":[{"_id":ObjectId("5ed979f4474ed51eb3dbb26b"), "nome":"Música", "url":"music"}], "dataHora": new Date("2020-05-05T20:00-0300"),   "largeimage": "https://yt3.ggpht.com/BKm1Lr6fWXMoCo44OGUAmJcOF-yVudBQvenwlCWJxqmXl6lLXVayk7An-61Na4F7GN6tws0ueag=w960-fcrop64=1,32b75a57cd48a5a8-k-c0xffffffff-no-nd-rj", "status": "offline", "videoId": "", "url": "https://www.youtube.com/channel/UC5H_KXkPbEsGs0tFt8R35mA"},</v>
      </c>
    </row>
    <row r="315" spans="1:23" x14ac:dyDescent="0.25">
      <c r="A315" t="s">
        <v>2967</v>
      </c>
      <c r="B315" t="s">
        <v>717</v>
      </c>
      <c r="C315" t="s">
        <v>718</v>
      </c>
      <c r="D315" t="str">
        <f>VLOOKUP(B315,canais!$A:$N,14,FALSE)</f>
        <v>5ed981e2474ed51eb3dbb3b5</v>
      </c>
      <c r="E315" s="10">
        <v>43964</v>
      </c>
      <c r="F315" t="s">
        <v>31</v>
      </c>
      <c r="G315" t="str">
        <f>VLOOKUP(F315,subcategorias!$E:$F,2,FALSE)</f>
        <v>ObjectId("5ed97cfc474ed51eb3dbb27b")</v>
      </c>
      <c r="H315" t="str">
        <f>VLOOKUP(G315,subcategorias!$F:$G,2,FALSE)</f>
        <v>ObjectId("5ed979f4474ed51eb3dbb26b")</v>
      </c>
      <c r="I315" t="str">
        <f>VLOOKUP(H315,categorias!$B:$D,2,FALSE)</f>
        <v>Música</v>
      </c>
      <c r="J315" t="str">
        <f>VLOOKUP(H315,categorias!$B:$D,3,FALSE)</f>
        <v>music</v>
      </c>
      <c r="K315" s="7">
        <v>0.79166666666666663</v>
      </c>
      <c r="L315" s="7" t="str">
        <f t="shared" si="8"/>
        <v>new Date("2020-05-13T19:00-0300")</v>
      </c>
      <c r="M315" t="s">
        <v>1524</v>
      </c>
      <c r="N315" t="s">
        <v>937</v>
      </c>
      <c r="P315" t="s">
        <v>1525</v>
      </c>
      <c r="W315" t="str">
        <f t="shared" si="9"/>
        <v>{"titulo": "Live Cidade Negra" , "canais": [{"nome":"Cidade Negra", "_id": ObjectId("5ed981e2474ed51eb3dbb3b5")}], "subcategorias": [{"nome":"reggae", "_id":ObjectId("5ed97cfc474ed51eb3dbb27b")}], "categorias":[{"_id":ObjectId("5ed979f4474ed51eb3dbb26b"), "nome":"Música", "url":"music"}], "dataHora": new Date("2020-05-13T19:00-0300"),   "largeimage": "https://yt3.ggpht.com/CtNX2bptx_AKZTI0izKkaIK0fy1npHBXl2ijiG6c0JsDDig01zQ-bU2VRdhUps1C68rKlRtY=w1280-fcrop64=1,00000000ffffffff-k-c0xffffffff-no-nd-rj", "status": "offline", "videoId": "", "url": "https://www.instagram.com/mixriofm/"},</v>
      </c>
    </row>
    <row r="316" spans="1:23" x14ac:dyDescent="0.25">
      <c r="A316" t="s">
        <v>2968</v>
      </c>
      <c r="B316" t="s">
        <v>719</v>
      </c>
      <c r="C316" t="s">
        <v>720</v>
      </c>
      <c r="D316" t="str">
        <f>VLOOKUP(B316,canais!$A:$N,14,FALSE)</f>
        <v>5ed981e2474ed51eb3dbb3b6</v>
      </c>
      <c r="E316" s="10">
        <v>43964</v>
      </c>
      <c r="F316" t="s">
        <v>33</v>
      </c>
      <c r="G316" t="str">
        <f>VLOOKUP(F316,subcategorias!$E:$F,2,FALSE)</f>
        <v>ObjectId("5ed97cfc474ed51eb3dbb27d")</v>
      </c>
      <c r="H316" t="str">
        <f>VLOOKUP(G316,subcategorias!$F:$G,2,FALSE)</f>
        <v>ObjectId("5ed979f4474ed51eb3dbb26b")</v>
      </c>
      <c r="I316" t="str">
        <f>VLOOKUP(H316,categorias!$B:$D,2,FALSE)</f>
        <v>Música</v>
      </c>
      <c r="J316" t="str">
        <f>VLOOKUP(H316,categorias!$B:$D,3,FALSE)</f>
        <v>music</v>
      </c>
      <c r="K316" s="7">
        <v>0.83333333333333337</v>
      </c>
      <c r="L316" s="7" t="str">
        <f t="shared" si="8"/>
        <v>new Date("2020-05-13T20:00-0300")</v>
      </c>
      <c r="M316" t="s">
        <v>1526</v>
      </c>
      <c r="N316" t="s">
        <v>937</v>
      </c>
      <c r="P316" t="s">
        <v>1527</v>
      </c>
      <c r="W316" t="str">
        <f t="shared" si="9"/>
        <v>{"titulo": "Live Kim Catedral" , "canais": [{"nome":"Kim Catedral", "_id": ObjectId("5ed981e2474ed51eb3dbb3b6")}], "subcategorias": [{"nome":"gospel", "_id":ObjectId("5ed97cfc474ed51eb3dbb27d")}], "categorias":[{"_id":ObjectId("5ed979f4474ed51eb3dbb26b"), "nome":"Música", "url":"music"}], "dataHora": new Date("2020-05-13T20:00-0300"),   "largeimage": "https://yt3.ggpht.com/hy25ixGdMWSN8bQehVxU_JsZeFxXJiAf7IJKLcrqVvkQ45d8fdoCu8Hi7NoImur-6psGwdRdaA=w1280-fcrop64=1,00000000ffffffff-k-c0xffffffff-no-nd-rj", "status": "offline", "videoId": "", "url": "https://www.instagram.com/kimcatedral/"},</v>
      </c>
    </row>
    <row r="317" spans="1:23" x14ac:dyDescent="0.25">
      <c r="A317" t="s">
        <v>1528</v>
      </c>
      <c r="B317" t="s">
        <v>721</v>
      </c>
      <c r="C317" t="s">
        <v>722</v>
      </c>
      <c r="D317" t="str">
        <f>VLOOKUP(B317,canais!$A:$N,14,FALSE)</f>
        <v>5ed981e2474ed51eb3dbb3b7</v>
      </c>
      <c r="E317" s="10">
        <v>43965</v>
      </c>
      <c r="F317" t="s">
        <v>26</v>
      </c>
      <c r="G317" t="str">
        <f>VLOOKUP(F317,subcategorias!$E:$F,2,FALSE)</f>
        <v>ObjectId("5ed97cfc474ed51eb3dbb276")</v>
      </c>
      <c r="H317" t="str">
        <f>VLOOKUP(G317,subcategorias!$F:$G,2,FALSE)</f>
        <v>ObjectId("5ed979f4474ed51eb3dbb26b")</v>
      </c>
      <c r="I317" t="str">
        <f>VLOOKUP(H317,categorias!$B:$D,2,FALSE)</f>
        <v>Música</v>
      </c>
      <c r="J317" t="str">
        <f>VLOOKUP(H317,categorias!$B:$D,3,FALSE)</f>
        <v>music</v>
      </c>
      <c r="K317" s="7">
        <v>0.875</v>
      </c>
      <c r="L317" s="7" t="str">
        <f t="shared" si="8"/>
        <v>new Date("2020-05-14T21:00-0300")</v>
      </c>
      <c r="M317" t="s">
        <v>2969</v>
      </c>
      <c r="N317" t="s">
        <v>937</v>
      </c>
      <c r="P317" t="s">
        <v>2970</v>
      </c>
      <c r="W317" t="str">
        <f t="shared" si="9"/>
        <v>{"titulo": "#LiveFUN7" , "canais": [{"nome":"FUN7", "_id": ObjectId("5ed981e2474ed51eb3dbb3b7")}], "subcategorias": [{"nome":"pop", "_id":ObjectId("5ed97cfc474ed51eb3dbb276")}], "categorias":[{"_id":ObjectId("5ed979f4474ed51eb3dbb26b"), "nome":"Música", "url":"music"}], "dataHora": new Date("2020-05-14T21:00-0300"),   "largeimage": "https://i.ytimg.com/vi/-CzVbD2NS7I/mqdefault.jpg", "status": "offline", "videoId": "", "url": "https://www.youtube.com/watch?v=-CzVbD2NS7I"},</v>
      </c>
    </row>
    <row r="318" spans="1:23" x14ac:dyDescent="0.25">
      <c r="A318" t="s">
        <v>2971</v>
      </c>
      <c r="B318" t="s">
        <v>723</v>
      </c>
      <c r="C318" t="s">
        <v>724</v>
      </c>
      <c r="D318" t="str">
        <f>VLOOKUP(B318,canais!$A:$N,14,FALSE)</f>
        <v>5ed981e2474ed51eb3dbb3b8</v>
      </c>
      <c r="E318" s="10">
        <v>43965</v>
      </c>
      <c r="F318" t="s">
        <v>27</v>
      </c>
      <c r="G318" t="str">
        <f>VLOOKUP(F318,subcategorias!$E:$F,2,FALSE)</f>
        <v>ObjectId("5ed97cfc474ed51eb3dbb277")</v>
      </c>
      <c r="H318" t="str">
        <f>VLOOKUP(G318,subcategorias!$F:$G,2,FALSE)</f>
        <v>ObjectId("5ed979f4474ed51eb3dbb26b")</v>
      </c>
      <c r="I318" t="str">
        <f>VLOOKUP(H318,categorias!$B:$D,2,FALSE)</f>
        <v>Música</v>
      </c>
      <c r="J318" t="str">
        <f>VLOOKUP(H318,categorias!$B:$D,3,FALSE)</f>
        <v>music</v>
      </c>
      <c r="K318" s="7">
        <v>0.79166666666666663</v>
      </c>
      <c r="L318" s="7" t="str">
        <f t="shared" si="8"/>
        <v>new Date("2020-05-14T19:00-0300")</v>
      </c>
      <c r="M318" t="s">
        <v>1529</v>
      </c>
      <c r="N318" t="s">
        <v>937</v>
      </c>
      <c r="P318" t="s">
        <v>1525</v>
      </c>
      <c r="W318" t="str">
        <f t="shared" si="9"/>
        <v>{"titulo": "Live Delacruz" , "canais": [{"nome":"Delacruz", "_id": ObjectId("5ed981e2474ed51eb3dbb3b8")}], "subcategorias": [{"nome":"rap", "_id":ObjectId("5ed97cfc474ed51eb3dbb277")}], "categorias":[{"_id":ObjectId("5ed979f4474ed51eb3dbb26b"), "nome":"Música", "url":"music"}], "dataHora": new Date("2020-05-14T19:00-0300"),   "largeimage": "https://yt3.ggpht.com/xwm1RdlLsgLa8xFSubE3bwYUXHQ_aM9xv-4g_lLIFIpTzKdzA3ltWpTCkS9lTGcpFSf_EdG5CQ=w1280-fcrop64=1,00000000ffffffff-k-c0xffffffff-no-nd-rj", "status": "offline", "videoId": "", "url": "https://www.instagram.com/mixriofm/"},</v>
      </c>
    </row>
    <row r="319" spans="1:23" x14ac:dyDescent="0.25">
      <c r="A319" t="s">
        <v>1531</v>
      </c>
      <c r="B319" t="s">
        <v>725</v>
      </c>
      <c r="C319" t="s">
        <v>726</v>
      </c>
      <c r="D319" t="str">
        <f>VLOOKUP(B319,canais!$A:$N,14,FALSE)</f>
        <v>5ed981e2474ed51eb3dbb3b9</v>
      </c>
      <c r="E319" s="10">
        <v>43966</v>
      </c>
      <c r="F319" t="s">
        <v>21</v>
      </c>
      <c r="G319" t="str">
        <f>VLOOKUP(F319,subcategorias!$E:$F,2,FALSE)</f>
        <v>ObjectId("5ed97cfc474ed51eb3dbb271")</v>
      </c>
      <c r="H319" t="str">
        <f>VLOOKUP(G319,subcategorias!$F:$G,2,FALSE)</f>
        <v>ObjectId("5ed979f4474ed51eb3dbb26b")</v>
      </c>
      <c r="I319" t="str">
        <f>VLOOKUP(H319,categorias!$B:$D,2,FALSE)</f>
        <v>Música</v>
      </c>
      <c r="J319" t="str">
        <f>VLOOKUP(H319,categorias!$B:$D,3,FALSE)</f>
        <v>music</v>
      </c>
      <c r="K319" s="7">
        <v>0.79166666666666663</v>
      </c>
      <c r="L319" s="7" t="str">
        <f t="shared" si="8"/>
        <v>new Date("2020-05-15T19:00-0300")</v>
      </c>
      <c r="M319" t="s">
        <v>1530</v>
      </c>
      <c r="N319" t="s">
        <v>937</v>
      </c>
      <c r="O319" t="s">
        <v>1532</v>
      </c>
      <c r="P319" t="s">
        <v>2972</v>
      </c>
      <c r="W319" t="str">
        <f t="shared" si="9"/>
        <v>{"titulo": "Day e Lara - Vai Ser Bão Pra Láive - #DeLBrahmaLive #FiqueEmCasa e #CanteComAGente" , "canais": [{"nome":"Day e Lara", "_id": ObjectId("5ed981e2474ed51eb3dbb3b9")}], "subcategorias": [{"nome":"sertanejo", "_id":ObjectId("5ed97cfc474ed51eb3dbb271")}], "categorias":[{"_id":ObjectId("5ed979f4474ed51eb3dbb26b"), "nome":"Música", "url":"music"}], "dataHora": new Date("2020-05-15T19:00-0300"),   "largeimage": "https://yt3.ggpht.com/2pXbnCT7ysOrd94_Uo-PA_1CHBnTDjRuY9fBy6bVs4lQLLJ4UuS8WH5RiYKQdK8tZxYB3uiNGw=w1280-fcrop64=1,00000000ffffffff-k-c0xffffffff-no-nd-rj", "status": "offline", "videoId": "Od_nvx0hsag", "url": "https://www.youtube.com/watch?v=Od_nvx0hsag"},</v>
      </c>
    </row>
    <row r="320" spans="1:23" x14ac:dyDescent="0.25">
      <c r="A320" t="s">
        <v>1534</v>
      </c>
      <c r="B320" t="s">
        <v>727</v>
      </c>
      <c r="C320" t="s">
        <v>728</v>
      </c>
      <c r="D320" t="str">
        <f>VLOOKUP(B320,canais!$A:$N,14,FALSE)</f>
        <v>5ed981e2474ed51eb3dbb3ba</v>
      </c>
      <c r="E320" s="10">
        <v>43966</v>
      </c>
      <c r="F320" t="s">
        <v>21</v>
      </c>
      <c r="G320" t="str">
        <f>VLOOKUP(F320,subcategorias!$E:$F,2,FALSE)</f>
        <v>ObjectId("5ed97cfc474ed51eb3dbb271")</v>
      </c>
      <c r="H320" t="str">
        <f>VLOOKUP(G320,subcategorias!$F:$G,2,FALSE)</f>
        <v>ObjectId("5ed979f4474ed51eb3dbb26b")</v>
      </c>
      <c r="I320" t="str">
        <f>VLOOKUP(H320,categorias!$B:$D,2,FALSE)</f>
        <v>Música</v>
      </c>
      <c r="J320" t="str">
        <f>VLOOKUP(H320,categorias!$B:$D,3,FALSE)</f>
        <v>music</v>
      </c>
      <c r="K320" s="7">
        <v>0.79166666666666663</v>
      </c>
      <c r="L320" s="7" t="str">
        <f t="shared" si="8"/>
        <v>new Date("2020-05-15T19:00-0300")</v>
      </c>
      <c r="M320" t="s">
        <v>1533</v>
      </c>
      <c r="N320" t="s">
        <v>937</v>
      </c>
      <c r="O320" t="s">
        <v>1535</v>
      </c>
      <c r="P320" t="s">
        <v>2973</v>
      </c>
      <c r="W320" t="str">
        <f t="shared" si="9"/>
        <v>{"titulo": "Leo Mai - LIVE Solidária | #LivedoLeo #FiqueEmCasa #Comigo" , "canais": [{"nome":"Leo Mai", "_id": ObjectId("5ed981e2474ed51eb3dbb3ba")}], "subcategorias": [{"nome":"sertanejo", "_id":ObjectId("5ed97cfc474ed51eb3dbb271")}], "categorias":[{"_id":ObjectId("5ed979f4474ed51eb3dbb26b"), "nome":"Música", "url":"music"}], "dataHora": new Date("2020-05-15T19:00-0300"),   "largeimage": "https://i.ytimg.com/vi/KXJo36Y8dXk/mqdefault.jpg", "status": "offline", "videoId": "KXJo36Y8dXk", "url": "https://www.youtube.com/watch?v=KXJo36Y8dXk"},</v>
      </c>
    </row>
    <row r="321" spans="1:23" x14ac:dyDescent="0.25">
      <c r="A321" t="s">
        <v>2974</v>
      </c>
      <c r="B321" t="s">
        <v>244</v>
      </c>
      <c r="C321" t="s">
        <v>245</v>
      </c>
      <c r="D321" t="str">
        <f>VLOOKUP(B321,canais!$A:$N,14,FALSE)</f>
        <v>5ed981e2474ed51eb3dbb2c5</v>
      </c>
      <c r="E321" s="10">
        <v>43956</v>
      </c>
      <c r="F321" t="s">
        <v>31</v>
      </c>
      <c r="G321" t="str">
        <f>VLOOKUP(F321,subcategorias!$E:$F,2,FALSE)</f>
        <v>ObjectId("5ed97cfc474ed51eb3dbb27b")</v>
      </c>
      <c r="H321" t="str">
        <f>VLOOKUP(G321,subcategorias!$F:$G,2,FALSE)</f>
        <v>ObjectId("5ed979f4474ed51eb3dbb26b")</v>
      </c>
      <c r="I321" t="str">
        <f>VLOOKUP(H321,categorias!$B:$D,2,FALSE)</f>
        <v>Música</v>
      </c>
      <c r="J321" t="str">
        <f>VLOOKUP(H321,categorias!$B:$D,3,FALSE)</f>
        <v>music</v>
      </c>
      <c r="K321" s="7">
        <v>0.79166666666666663</v>
      </c>
      <c r="L321" s="7" t="str">
        <f t="shared" si="8"/>
        <v>new Date("2020-05-05T19:00-0300")</v>
      </c>
      <c r="M321" t="s">
        <v>1536</v>
      </c>
      <c r="N321" t="s">
        <v>937</v>
      </c>
      <c r="P321" t="s">
        <v>1525</v>
      </c>
      <c r="W321" t="str">
        <f t="shared" si="9"/>
        <v>{"titulo": "Live Natiruts" , "canais": [{"nome":"Natiruts", "_id": ObjectId("5ed981e2474ed51eb3dbb2c5")}], "subcategorias": [{"nome":"reggae", "_id":ObjectId("5ed97cfc474ed51eb3dbb27b")}], "categorias":[{"_id":ObjectId("5ed979f4474ed51eb3dbb26b"), "nome":"Música", "url":"music"}], "dataHora": new Date("2020-05-05T19:00-0300"),   "largeimage": "https://yt3.ggpht.com/B_pzEdnfYsSq3hxX83pPJjSv3XkNZX432ab9kkbWYGtv8aSOR8YGybIbCXDNbtnBTSovVgIz=w1280-fcrop64=1,00000000ffffffff-k-c0xffffffff-no-nd-rj", "status": "offline", "videoId": "", "url": "https://www.instagram.com/mixriofm/"},</v>
      </c>
    </row>
    <row r="322" spans="1:23" x14ac:dyDescent="0.25">
      <c r="A322" t="s">
        <v>1538</v>
      </c>
      <c r="B322" t="s">
        <v>816</v>
      </c>
      <c r="C322" t="s">
        <v>817</v>
      </c>
      <c r="D322" t="str">
        <f>VLOOKUP(B322,canais!$A:$N,14,FALSE)</f>
        <v>5ed981e2474ed51eb3dbb3e8</v>
      </c>
      <c r="E322" s="10">
        <v>43975</v>
      </c>
      <c r="F322" t="s">
        <v>21</v>
      </c>
      <c r="G322" t="str">
        <f>VLOOKUP(F322,subcategorias!$E:$F,2,FALSE)</f>
        <v>ObjectId("5ed97cfc474ed51eb3dbb271")</v>
      </c>
      <c r="H322" t="str">
        <f>VLOOKUP(G322,subcategorias!$F:$G,2,FALSE)</f>
        <v>ObjectId("5ed979f4474ed51eb3dbb26b")</v>
      </c>
      <c r="I322" t="str">
        <f>VLOOKUP(H322,categorias!$B:$D,2,FALSE)</f>
        <v>Música</v>
      </c>
      <c r="J322" t="str">
        <f>VLOOKUP(H322,categorias!$B:$D,3,FALSE)</f>
        <v>music</v>
      </c>
      <c r="K322" s="7">
        <v>0.70833333333333337</v>
      </c>
      <c r="L322" s="7" t="str">
        <f t="shared" si="8"/>
        <v>new Date("2020-05-24T17:00-0300")</v>
      </c>
      <c r="M322" t="s">
        <v>1537</v>
      </c>
      <c r="N322" t="s">
        <v>937</v>
      </c>
      <c r="P322" t="s">
        <v>2975</v>
      </c>
      <c r="W322" t="str">
        <f t="shared" si="9"/>
        <v>{"titulo": "Happy Hour com Paula Fernandes" , "canais": [{"nome":"Paula Fernandes", "_id": ObjectId("5ed981e2474ed51eb3dbb3e8")}], "subcategorias": [{"nome":"sertanejo", "_id":ObjectId("5ed97cfc474ed51eb3dbb271")}], "categorias":[{"_id":ObjectId("5ed979f4474ed51eb3dbb26b"), "nome":"Música", "url":"music"}], "dataHora": new Date("2020-05-24T17:00-0300"),   "largeimage": "https://instagram.fbhz1-1.fna.fbcdn.net/v/t51.2885-15/sh0.08/e35/p640x640/96422542_257421235663335_6469879414338200045_n.jpg?_nc_ht=instagram.fbhz1-1.fna.fbcdn.net&amp;_nc_cat=103&amp;_nc_ohc=QT3AhirVzwIAX_TBX5u&amp;oh=81abfdc275c5eab50fe00dde55c65907&amp;oe=5EE566C9", "status": "offline", "videoId": "", "url": "https://www.youtube.com/channel/UCvnl2_zQCEzGzjRzsityDYQ"},</v>
      </c>
    </row>
    <row r="323" spans="1:23" x14ac:dyDescent="0.25">
      <c r="A323" t="s">
        <v>1539</v>
      </c>
      <c r="B323" t="s">
        <v>729</v>
      </c>
      <c r="C323" t="s">
        <v>730</v>
      </c>
      <c r="D323" t="str">
        <f>VLOOKUP(B323,canais!$A:$N,14,FALSE)</f>
        <v>5ed981e2474ed51eb3dbb3bb</v>
      </c>
      <c r="E323" s="10">
        <v>43966</v>
      </c>
      <c r="F323" t="s">
        <v>21</v>
      </c>
      <c r="G323" t="str">
        <f>VLOOKUP(F323,subcategorias!$E:$F,2,FALSE)</f>
        <v>ObjectId("5ed97cfc474ed51eb3dbb271")</v>
      </c>
      <c r="H323" t="str">
        <f>VLOOKUP(G323,subcategorias!$F:$G,2,FALSE)</f>
        <v>ObjectId("5ed979f4474ed51eb3dbb26b")</v>
      </c>
      <c r="I323" t="str">
        <f>VLOOKUP(H323,categorias!$B:$D,2,FALSE)</f>
        <v>Música</v>
      </c>
      <c r="J323" t="str">
        <f>VLOOKUP(H323,categorias!$B:$D,3,FALSE)</f>
        <v>music</v>
      </c>
      <c r="K323" s="7">
        <v>0.83333333333333337</v>
      </c>
      <c r="L323" s="7" t="str">
        <f t="shared" ref="L323:L386" si="10">CONCATENATE("new Date(""",TEXT(E323,"aaaa-mm-dd"),"T",TEXT(K323,"hh:MM"),"-0300"")")</f>
        <v>new Date("2020-05-15T20:00-0300")</v>
      </c>
      <c r="M323" t="s">
        <v>2976</v>
      </c>
      <c r="N323" t="s">
        <v>937</v>
      </c>
      <c r="O323" t="s">
        <v>1540</v>
      </c>
      <c r="P323" t="s">
        <v>2977</v>
      </c>
      <c r="W323" t="str">
        <f t="shared" ref="W323:W386" si="11">$A$1&amp;A323&amp;$B$1&amp;B323&amp;$D$1&amp;D323&amp;$F$1&amp;F323&amp;$G$1&amp;G323&amp;$H$1&amp;H323&amp;$I$1&amp;I323&amp;$J$1&amp;J323&amp;$L$1&amp;L323&amp;$M$1&amp;M323&amp;$N$1&amp;N323&amp;$O$1&amp;O323&amp;$P$1&amp;P323&amp;$Q$1</f>
        <v>{"titulo": "Live Erikka - Ensaio Show Bar | #FiqueEmCasa e cante #Comigo" , "canais": [{"nome":"Erikka", "_id": ObjectId("5ed981e2474ed51eb3dbb3bb")}], "subcategorias": [{"nome":"sertanejo", "_id":ObjectId("5ed97cfc474ed51eb3dbb271")}], "categorias":[{"_id":ObjectId("5ed979f4474ed51eb3dbb26b"), "nome":"Música", "url":"music"}], "dataHora": new Date("2020-05-15T20:00-0300"),   "largeimage": "https://i.ytimg.com/vi/AOWKwnmcIsM/mqdefault.jpg", "status": "offline", "videoId": "AOWKwnmcIsM", "url": "https://www.youtube.com/watch?v=AOWKwnmcIsM"},</v>
      </c>
    </row>
    <row r="324" spans="1:23" x14ac:dyDescent="0.25">
      <c r="A324" t="s">
        <v>2978</v>
      </c>
      <c r="B324" t="s">
        <v>731</v>
      </c>
      <c r="C324" t="s">
        <v>732</v>
      </c>
      <c r="D324" t="str">
        <f>VLOOKUP(B324,canais!$A:$N,14,FALSE)</f>
        <v>5ed981e2474ed51eb3dbb3bc</v>
      </c>
      <c r="E324" s="10">
        <v>43967</v>
      </c>
      <c r="F324" t="s">
        <v>21</v>
      </c>
      <c r="G324" t="str">
        <f>VLOOKUP(F324,subcategorias!$E:$F,2,FALSE)</f>
        <v>ObjectId("5ed97cfc474ed51eb3dbb271")</v>
      </c>
      <c r="H324" t="str">
        <f>VLOOKUP(G324,subcategorias!$F:$G,2,FALSE)</f>
        <v>ObjectId("5ed979f4474ed51eb3dbb26b")</v>
      </c>
      <c r="I324" t="str">
        <f>VLOOKUP(H324,categorias!$B:$D,2,FALSE)</f>
        <v>Música</v>
      </c>
      <c r="J324" t="str">
        <f>VLOOKUP(H324,categorias!$B:$D,3,FALSE)</f>
        <v>music</v>
      </c>
      <c r="K324" s="7">
        <v>0.625</v>
      </c>
      <c r="L324" s="7" t="str">
        <f t="shared" si="10"/>
        <v>new Date("2020-05-16T15:00-0300")</v>
      </c>
      <c r="M324" t="s">
        <v>1541</v>
      </c>
      <c r="N324" t="s">
        <v>937</v>
      </c>
      <c r="P324" t="s">
        <v>2979</v>
      </c>
      <c r="W324" t="str">
        <f t="shared" si="11"/>
        <v>{"titulo": "Live Amigos Sertanejos" , "canais": [{"nome":"Amigos Sertanejos", "_id": ObjectId("5ed981e2474ed51eb3dbb3bc")}], "subcategorias": [{"nome":"sertanejo", "_id":ObjectId("5ed97cfc474ed51eb3dbb271")}], "categorias":[{"_id":ObjectId("5ed979f4474ed51eb3dbb26b"), "nome":"Música", "url":"music"}], "dataHora": new Date("2020-05-16T15:00-0300"),   "largeimage": "https://yt3.ggpht.com/YsU8PZ4LeAVGI-XzXWndCx8fR8g3IpXKSGh-jQuF9rwpL9aSUsxhvKK3pysFNL3os--Y9cPUkpo=w1280-fcrop64=1,00000000ffffffff-k-c0xffffffff-no-nd-rj", "status": "offline", "videoId": "", "url": "https://www.youtube.com/channel/UCEO56ZVeOWHoQTdKCqO54dA"},</v>
      </c>
    </row>
    <row r="325" spans="1:23" x14ac:dyDescent="0.25">
      <c r="A325" t="s">
        <v>1542</v>
      </c>
      <c r="B325" t="s">
        <v>733</v>
      </c>
      <c r="C325" t="s">
        <v>734</v>
      </c>
      <c r="D325" t="str">
        <f>VLOOKUP(B325,canais!$A:$N,14,FALSE)</f>
        <v>5ed981e2474ed51eb3dbb3bd</v>
      </c>
      <c r="E325" s="10">
        <v>43967</v>
      </c>
      <c r="F325" t="s">
        <v>30</v>
      </c>
      <c r="G325" t="str">
        <f>VLOOKUP(F325,subcategorias!$E:$F,2,FALSE)</f>
        <v>ObjectId("5ed97cfc474ed51eb3dbb27a")</v>
      </c>
      <c r="H325" t="str">
        <f>VLOOKUP(G325,subcategorias!$F:$G,2,FALSE)</f>
        <v>ObjectId("5ed979f4474ed51eb3dbb26b")</v>
      </c>
      <c r="I325" t="str">
        <f>VLOOKUP(H325,categorias!$B:$D,2,FALSE)</f>
        <v>Música</v>
      </c>
      <c r="J325" t="str">
        <f>VLOOKUP(H325,categorias!$B:$D,3,FALSE)</f>
        <v>music</v>
      </c>
      <c r="K325" s="7">
        <v>0.625</v>
      </c>
      <c r="L325" s="7" t="str">
        <f t="shared" si="10"/>
        <v>new Date("2020-05-16T15:00-0300")</v>
      </c>
      <c r="M325" t="s">
        <v>2980</v>
      </c>
      <c r="N325" t="s">
        <v>937</v>
      </c>
      <c r="O325" t="s">
        <v>1543</v>
      </c>
      <c r="P325" t="s">
        <v>2981</v>
      </c>
      <c r="W325" t="str">
        <f t="shared" si="11"/>
        <v>{"titulo": "Live do Diney - #FiqueEmCasa e Cante #Comigo" , "canais": [{"nome":"Diney", "_id": ObjectId("5ed981e2474ed51eb3dbb3bd")}], "subcategorias": [{"nome":"samba", "_id":ObjectId("5ed97cfc474ed51eb3dbb27a")}], "categorias":[{"_id":ObjectId("5ed979f4474ed51eb3dbb26b"), "nome":"Música", "url":"music"}], "dataHora": new Date("2020-05-16T15:00-0300"),   "largeimage": "https://i.ytimg.com/vi/hG93XWngDGg/mqdefault.jpg", "status": "offline", "videoId": "hG93XWngDGg", "url": "https://www.youtube.com/watch?v=hG93XWngDGg"},</v>
      </c>
    </row>
    <row r="326" spans="1:23" x14ac:dyDescent="0.25">
      <c r="A326" t="s">
        <v>1544</v>
      </c>
      <c r="B326" t="s">
        <v>735</v>
      </c>
      <c r="C326" t="s">
        <v>736</v>
      </c>
      <c r="D326" t="str">
        <f>VLOOKUP(B326,canais!$A:$N,14,FALSE)</f>
        <v>5ed981e2474ed51eb3dbb3be</v>
      </c>
      <c r="E326" s="10">
        <v>43967</v>
      </c>
      <c r="F326" t="s">
        <v>29</v>
      </c>
      <c r="G326" t="str">
        <f>VLOOKUP(F326,subcategorias!$E:$F,2,FALSE)</f>
        <v>ObjectId("5ed97cfc474ed51eb3dbb279")</v>
      </c>
      <c r="H326" t="str">
        <f>VLOOKUP(G326,subcategorias!$F:$G,2,FALSE)</f>
        <v>ObjectId("5ed979f4474ed51eb3dbb26b")</v>
      </c>
      <c r="I326" t="str">
        <f>VLOOKUP(H326,categorias!$B:$D,2,FALSE)</f>
        <v>Música</v>
      </c>
      <c r="J326" t="str">
        <f>VLOOKUP(H326,categorias!$B:$D,3,FALSE)</f>
        <v>music</v>
      </c>
      <c r="K326" s="7">
        <v>0.66666666666666663</v>
      </c>
      <c r="L326" s="7" t="str">
        <f t="shared" si="10"/>
        <v>new Date("2020-05-16T16:00-0300")</v>
      </c>
      <c r="M326" t="s">
        <v>2982</v>
      </c>
      <c r="N326" t="s">
        <v>937</v>
      </c>
      <c r="O326" t="s">
        <v>1545</v>
      </c>
      <c r="P326" t="s">
        <v>2983</v>
      </c>
      <c r="W326" t="str">
        <f t="shared" si="11"/>
        <v>{"titulo": "LIVE LEXA | #FiqueEmCasa e Cante #Comigo" , "canais": [{"nome":"Lexa", "_id": ObjectId("5ed981e2474ed51eb3dbb3be")}], "subcategorias": [{"nome":"funk", "_id":ObjectId("5ed97cfc474ed51eb3dbb279")}], "categorias":[{"_id":ObjectId("5ed979f4474ed51eb3dbb26b"), "nome":"Música", "url":"music"}], "dataHora": new Date("2020-05-16T16:00-0300"),   "largeimage": "https://i.ytimg.com/vi/VhwpmTqDSs0/mqdefault.jpg", "status": "offline", "videoId": "VhwpmTqDSs0", "url": "https://www.youtube.com/watch?v=VhwpmTqDSs0"},</v>
      </c>
    </row>
    <row r="327" spans="1:23" x14ac:dyDescent="0.25">
      <c r="A327" t="s">
        <v>2984</v>
      </c>
      <c r="B327" t="s">
        <v>737</v>
      </c>
      <c r="C327" t="s">
        <v>738</v>
      </c>
      <c r="D327" t="str">
        <f>VLOOKUP(B327,canais!$A:$N,14,FALSE)</f>
        <v>5ed981e2474ed51eb3dbb3bf</v>
      </c>
      <c r="E327" s="10">
        <v>43967</v>
      </c>
      <c r="F327" t="s">
        <v>37</v>
      </c>
      <c r="G327" t="str">
        <f>VLOOKUP(F327,subcategorias!$E:$F,2,FALSE)</f>
        <v>ObjectId("5ed97cfc474ed51eb3dbb281")</v>
      </c>
      <c r="H327" t="str">
        <f>VLOOKUP(G327,subcategorias!$F:$G,2,FALSE)</f>
        <v>ObjectId("5ed979f4474ed51eb3dbb26b")</v>
      </c>
      <c r="I327" t="str">
        <f>VLOOKUP(H327,categorias!$B:$D,2,FALSE)</f>
        <v>Música</v>
      </c>
      <c r="J327" t="str">
        <f>VLOOKUP(H327,categorias!$B:$D,3,FALSE)</f>
        <v>music</v>
      </c>
      <c r="K327" s="7">
        <v>0.75</v>
      </c>
      <c r="L327" s="7" t="str">
        <f t="shared" si="10"/>
        <v>new Date("2020-05-16T18:00-0300")</v>
      </c>
      <c r="M327" t="s">
        <v>1546</v>
      </c>
      <c r="N327" t="s">
        <v>937</v>
      </c>
      <c r="P327" t="s">
        <v>2985</v>
      </c>
      <c r="W327" t="str">
        <f t="shared" si="11"/>
        <v>{"titulo": "Live Alexandre Peixe" , "canais": [{"nome":"Alexandre Peixe", "_id": ObjectId("5ed981e2474ed51eb3dbb3bf")}], "subcategorias": [{"nome":"axé", "_id":ObjectId("5ed97cfc474ed51eb3dbb281")}], "categorias":[{"_id":ObjectId("5ed979f4474ed51eb3dbb26b"), "nome":"Música", "url":"music"}], "dataHora": new Date("2020-05-16T18:00-0300"),   "largeimage": "https://yt3.ggpht.com/vcU4DP3tS8hTyIpCie71LPHJ7CmCNYLOJac0E7-MPcZDvfgJpOl1JLflURhMR0UiFbpIPArFflg=w1280-fcrop64=1,00000000ffffffff-k-c0xffffffff-no-nd-rj", "status": "offline", "videoId": "", "url": "https://www.youtube.com/channel/UCdZyqMRBYfVBJS5ZU4oQOig"},</v>
      </c>
    </row>
    <row r="328" spans="1:23" x14ac:dyDescent="0.25">
      <c r="A328" t="s">
        <v>1547</v>
      </c>
      <c r="B328" t="s">
        <v>739</v>
      </c>
      <c r="C328" t="s">
        <v>740</v>
      </c>
      <c r="D328" t="str">
        <f>VLOOKUP(B328,canais!$A:$N,14,FALSE)</f>
        <v>5ed981e2474ed51eb3dbb3c0</v>
      </c>
      <c r="E328" s="10">
        <v>43965</v>
      </c>
      <c r="F328" t="s">
        <v>35</v>
      </c>
      <c r="G328" t="str">
        <f>VLOOKUP(F328,subcategorias!$E:$F,2,FALSE)</f>
        <v>ObjectId("5ed97cfc474ed51eb3dbb27f")</v>
      </c>
      <c r="H328" t="str">
        <f>VLOOKUP(G328,subcategorias!$F:$G,2,FALSE)</f>
        <v>ObjectId("5ed979f4474ed51eb3dbb26b")</v>
      </c>
      <c r="I328" t="str">
        <f>VLOOKUP(H328,categorias!$B:$D,2,FALSE)</f>
        <v>Música</v>
      </c>
      <c r="J328" t="str">
        <f>VLOOKUP(H328,categorias!$B:$D,3,FALSE)</f>
        <v>music</v>
      </c>
      <c r="K328" s="7">
        <v>0.875</v>
      </c>
      <c r="L328" s="7" t="str">
        <f t="shared" si="10"/>
        <v>new Date("2020-05-14T21:00-0300")</v>
      </c>
      <c r="M328" t="s">
        <v>2986</v>
      </c>
      <c r="N328" t="s">
        <v>937</v>
      </c>
      <c r="O328" t="s">
        <v>1548</v>
      </c>
      <c r="P328" t="s">
        <v>2987</v>
      </c>
      <c r="W328" t="str">
        <f t="shared" si="11"/>
        <v>{"titulo": "Jazz Foundation of America: #TheNewGig Live 2020 Digital Fundraiser" , "canais": [{"nome":"Relix", "_id": ObjectId("5ed981e2474ed51eb3dbb3c0")}], "subcategorias": [{"nome":"festival", "_id":ObjectId("5ed97cfc474ed51eb3dbb27f")}], "categorias":[{"_id":ObjectId("5ed979f4474ed51eb3dbb26b"), "nome":"Música", "url":"music"}], "dataHora": new Date("2020-05-14T21:00-0300"),   "largeimage": "https://i.ytimg.com/vi/WYoeSL1BWn4/mqdefault.jpg", "status": "offline", "videoId": "WYoeSL1BWn4", "url": "https://www.youtube.com/watch?v=WYoeSL1BWn4"},</v>
      </c>
    </row>
    <row r="329" spans="1:23" x14ac:dyDescent="0.25">
      <c r="A329" t="s">
        <v>1549</v>
      </c>
      <c r="B329" t="s">
        <v>741</v>
      </c>
      <c r="C329" t="s">
        <v>742</v>
      </c>
      <c r="D329" t="str">
        <f>VLOOKUP(B329,canais!$A:$N,14,FALSE)</f>
        <v>5ed981e2474ed51eb3dbb3c1</v>
      </c>
      <c r="E329" s="10">
        <v>43966</v>
      </c>
      <c r="F329" t="s">
        <v>34</v>
      </c>
      <c r="G329" t="str">
        <f>VLOOKUP(F329,subcategorias!$E:$F,2,FALSE)</f>
        <v>ObjectId("5ed97cfc474ed51eb3dbb27e")</v>
      </c>
      <c r="H329" t="str">
        <f>VLOOKUP(G329,subcategorias!$F:$G,2,FALSE)</f>
        <v>ObjectId("5ed979f4474ed51eb3dbb26b")</v>
      </c>
      <c r="I329" t="str">
        <f>VLOOKUP(H329,categorias!$B:$D,2,FALSE)</f>
        <v>Música</v>
      </c>
      <c r="J329" t="str">
        <f>VLOOKUP(H329,categorias!$B:$D,3,FALSE)</f>
        <v>music</v>
      </c>
      <c r="K329" s="7">
        <v>0.875</v>
      </c>
      <c r="L329" s="7" t="str">
        <f t="shared" si="10"/>
        <v>new Date("2020-05-15T21:00-0300")</v>
      </c>
      <c r="M329" t="s">
        <v>2988</v>
      </c>
      <c r="N329" t="s">
        <v>937</v>
      </c>
      <c r="O329" t="s">
        <v>1550</v>
      </c>
      <c r="P329" t="s">
        <v>2989</v>
      </c>
      <c r="W329" t="str">
        <f t="shared" si="11"/>
        <v>{"titulo": "LIVE Ana Carolina | #FiqueEmCasa e Cante #Comigo" , "canais": [{"nome":"Ana Carolina", "_id": ObjectId("5ed981e2474ed51eb3dbb3c1")}], "subcategorias": [{"nome":"mpb", "_id":ObjectId("5ed97cfc474ed51eb3dbb27e")}], "categorias":[{"_id":ObjectId("5ed979f4474ed51eb3dbb26b"), "nome":"Música", "url":"music"}], "dataHora": new Date("2020-05-15T21:00-0300"),   "largeimage": "https://i.ytimg.com/vi/_n5NbGj6plU/mqdefault.jpg", "status": "offline", "videoId": "_n5NbGj6plU", "url": "https://www.youtube.com/watch?v=_n5NbGj6plU"},</v>
      </c>
    </row>
    <row r="330" spans="1:23" x14ac:dyDescent="0.25">
      <c r="A330" t="s">
        <v>1552</v>
      </c>
      <c r="B330" t="s">
        <v>743</v>
      </c>
      <c r="C330" t="s">
        <v>744</v>
      </c>
      <c r="D330" t="str">
        <f>VLOOKUP(B330,canais!$A:$N,14,FALSE)</f>
        <v>5ed981e2474ed51eb3dbb3c2</v>
      </c>
      <c r="E330" s="10">
        <v>43966</v>
      </c>
      <c r="F330" t="s">
        <v>26</v>
      </c>
      <c r="G330" t="str">
        <f>VLOOKUP(F330,subcategorias!$E:$F,2,FALSE)</f>
        <v>ObjectId("5ed97cfc474ed51eb3dbb276")</v>
      </c>
      <c r="H330" t="str">
        <f>VLOOKUP(G330,subcategorias!$F:$G,2,FALSE)</f>
        <v>ObjectId("5ed979f4474ed51eb3dbb26b")</v>
      </c>
      <c r="I330" t="str">
        <f>VLOOKUP(H330,categorias!$B:$D,2,FALSE)</f>
        <v>Música</v>
      </c>
      <c r="J330" t="str">
        <f>VLOOKUP(H330,categorias!$B:$D,3,FALSE)</f>
        <v>music</v>
      </c>
      <c r="K330" s="7">
        <v>0.875</v>
      </c>
      <c r="L330" s="7" t="str">
        <f t="shared" si="10"/>
        <v>new Date("2020-05-15T21:00-0300")</v>
      </c>
      <c r="M330" t="s">
        <v>1551</v>
      </c>
      <c r="N330" t="s">
        <v>937</v>
      </c>
      <c r="P330" t="s">
        <v>1553</v>
      </c>
      <c r="W330" t="str">
        <f t="shared" si="11"/>
        <v>{"titulo": "As Bahias e a Cozinha Mineira no @thecloud.bar" , "canais": [{"nome":"As Bahias e a Cozinha Mineira", "_id": ObjectId("5ed981e2474ed51eb3dbb3c2")}], "subcategorias": [{"nome":"pop", "_id":ObjectId("5ed97cfc474ed51eb3dbb276")}], "categorias":[{"_id":ObjectId("5ed979f4474ed51eb3dbb26b"), "nome":"Música", "url":"music"}], "dataHora": new Date("2020-05-15T21:00-0300"),   "largeimage": "https://yt3.ggpht.com/R42lg8LExkGWiRqW17oBKyALC2BXkindVmssM_qWBKjg4shpobYbXltZyIKRCHLDXptar8LFxw=w1280-fcrop64=1,00000000ffffffff-k-c0xffffffff-no-nd-rj", "status": "offline", "videoId": "", "url": "https://www.instagram.com/thecloud.bar/"},</v>
      </c>
    </row>
    <row r="331" spans="1:23" x14ac:dyDescent="0.25">
      <c r="A331" t="s">
        <v>1555</v>
      </c>
      <c r="B331" t="s">
        <v>745</v>
      </c>
      <c r="C331" t="s">
        <v>746</v>
      </c>
      <c r="D331" t="str">
        <f>VLOOKUP(B331,canais!$A:$N,14,FALSE)</f>
        <v>5ed981e2474ed51eb3dbb3c3</v>
      </c>
      <c r="E331" s="10">
        <v>43967</v>
      </c>
      <c r="F331" t="s">
        <v>29</v>
      </c>
      <c r="G331" t="str">
        <f>VLOOKUP(F331,subcategorias!$E:$F,2,FALSE)</f>
        <v>ObjectId("5ed97cfc474ed51eb3dbb279")</v>
      </c>
      <c r="H331" t="str">
        <f>VLOOKUP(G331,subcategorias!$F:$G,2,FALSE)</f>
        <v>ObjectId("5ed979f4474ed51eb3dbb26b")</v>
      </c>
      <c r="I331" t="str">
        <f>VLOOKUP(H331,categorias!$B:$D,2,FALSE)</f>
        <v>Música</v>
      </c>
      <c r="J331" t="str">
        <f>VLOOKUP(H331,categorias!$B:$D,3,FALSE)</f>
        <v>music</v>
      </c>
      <c r="K331" s="7">
        <v>0.875</v>
      </c>
      <c r="L331" s="7" t="str">
        <f t="shared" si="10"/>
        <v>new Date("2020-05-16T21:00-0300")</v>
      </c>
      <c r="M331" t="s">
        <v>1554</v>
      </c>
      <c r="N331" t="s">
        <v>937</v>
      </c>
      <c r="P331" t="s">
        <v>1553</v>
      </c>
      <c r="W331" t="str">
        <f t="shared" si="11"/>
        <v>{"titulo": "Rennan da Penha no @thecloud.bar" , "canais": [{"nome":"Rennan da Penha", "_id": ObjectId("5ed981e2474ed51eb3dbb3c3")}], "subcategorias": [{"nome":"funk", "_id":ObjectId("5ed97cfc474ed51eb3dbb279")}], "categorias":[{"_id":ObjectId("5ed979f4474ed51eb3dbb26b"), "nome":"Música", "url":"music"}], "dataHora": new Date("2020-05-16T21:00-0300"),   "largeimage": "https://yt3.ggpht.com/q2GwCEJWG-GorfcPZNSjuTHurX5n0p_DDi4ByR2O0dZLB5s8vNKQeaYPU0YzHswfPOulDu9y=w1280-fcrop64=1,00000000ffffffff-k-c0xffffffff-no-nd-rj", "status": "offline", "videoId": "", "url": "https://www.instagram.com/thecloud.bar/"},</v>
      </c>
    </row>
    <row r="332" spans="1:23" x14ac:dyDescent="0.25">
      <c r="A332" t="s">
        <v>2990</v>
      </c>
      <c r="B332" t="s">
        <v>849</v>
      </c>
      <c r="C332" t="s">
        <v>850</v>
      </c>
      <c r="D332" t="str">
        <f>VLOOKUP(B332,canais!$A:$N,14,FALSE)</f>
        <v>5ed981e2474ed51eb3dbb3f8</v>
      </c>
      <c r="E332" s="10">
        <v>43966</v>
      </c>
      <c r="F332" t="s">
        <v>22</v>
      </c>
      <c r="G332" t="str">
        <f>VLOOKUP(F332,subcategorias!$E:$F,2,FALSE)</f>
        <v>ObjectId("5ed97cfc474ed51eb3dbb272")</v>
      </c>
      <c r="H332" t="str">
        <f>VLOOKUP(G332,subcategorias!$F:$G,2,FALSE)</f>
        <v>ObjectId("5ed979f4474ed51eb3dbb26b")</v>
      </c>
      <c r="I332" t="str">
        <f>VLOOKUP(H332,categorias!$B:$D,2,FALSE)</f>
        <v>Música</v>
      </c>
      <c r="J332" t="str">
        <f>VLOOKUP(H332,categorias!$B:$D,3,FALSE)</f>
        <v>music</v>
      </c>
      <c r="K332" s="7">
        <v>0.66666666666666663</v>
      </c>
      <c r="L332" s="7" t="str">
        <f t="shared" si="10"/>
        <v>new Date("2020-05-15T16:00-0300")</v>
      </c>
      <c r="M332" t="s">
        <v>1556</v>
      </c>
      <c r="N332" t="s">
        <v>937</v>
      </c>
      <c r="P332" t="s">
        <v>1557</v>
      </c>
      <c r="W332" t="str">
        <f t="shared" si="11"/>
        <v>{"titulo": "Live Seu Roque" , "canais": [{"nome":"Seu Roque", "_id": ObjectId("5ed981e2474ed51eb3dbb3f8")}], "subcategorias": [{"nome":"rock", "_id":ObjectId("5ed97cfc474ed51eb3dbb272")}], "categorias":[{"_id":ObjectId("5ed979f4474ed51eb3dbb26b"), "nome":"Música", "url":"music"}], "dataHora": new Date("2020-05-15T16:00-0300"),   "largeimage": "https://scontent-gig2-1.cdninstagram.com/v/t51.2885-15/sh0.08/e35/s640x640/96677407_674812453308097_7198146702245419692_n.jpg?_nc_ht=scontent-gig2-1.cdninstagram.com&amp;_nc_cat=101&amp;_nc_ohc=Btdjc77VQ_0AX_zYW_l&amp;oh=318184bfc8ac215b7622baaf9602118a&amp;oe=5EE7F4FF", "status": "offline", "videoId": "", "url": "https://www.youtube.com/channel/UC7WWcZ4t_gRiJxErhAyOLDg"},</v>
      </c>
    </row>
    <row r="333" spans="1:23" x14ac:dyDescent="0.25">
      <c r="A333" t="s">
        <v>1558</v>
      </c>
      <c r="B333" t="s">
        <v>157</v>
      </c>
      <c r="C333" t="s">
        <v>158</v>
      </c>
      <c r="D333" t="str">
        <f>VLOOKUP(B333,canais!$A:$N,14,FALSE)</f>
        <v>5ed981e2474ed51eb3dbb2a8</v>
      </c>
      <c r="E333" s="10">
        <v>43968</v>
      </c>
      <c r="F333" t="s">
        <v>30</v>
      </c>
      <c r="G333" t="str">
        <f>VLOOKUP(F333,subcategorias!$E:$F,2,FALSE)</f>
        <v>ObjectId("5ed97cfc474ed51eb3dbb27a")</v>
      </c>
      <c r="H333" t="str">
        <f>VLOOKUP(G333,subcategorias!$F:$G,2,FALSE)</f>
        <v>ObjectId("5ed979f4474ed51eb3dbb26b")</v>
      </c>
      <c r="I333" t="str">
        <f>VLOOKUP(H333,categorias!$B:$D,2,FALSE)</f>
        <v>Música</v>
      </c>
      <c r="J333" t="str">
        <f>VLOOKUP(H333,categorias!$B:$D,3,FALSE)</f>
        <v>music</v>
      </c>
      <c r="K333" s="7">
        <v>0.5</v>
      </c>
      <c r="L333" s="7" t="str">
        <f t="shared" si="10"/>
        <v>new Date("2020-05-17T12:00-0300")</v>
      </c>
      <c r="M333" t="s">
        <v>2991</v>
      </c>
      <c r="N333" t="s">
        <v>937</v>
      </c>
      <c r="O333" t="s">
        <v>1559</v>
      </c>
      <c r="P333" t="s">
        <v>2992</v>
      </c>
      <c r="W333" t="str">
        <f t="shared" si="11"/>
        <v>{"titulo": "Live Diogo Nogueira - #EmCasaComDiogo | #FiqueEmCasa e Cante #Comigo"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Date("2020-05-17T12:00-0300"),   "largeimage": "https://i.ytimg.com/vi/isR14nN7zwg/mqdefault.jpg", "status": "offline", "videoId": "isR14nN7zwg", "url": "https://www.youtube.com/watch?v=isR14nN7zwg"},</v>
      </c>
    </row>
    <row r="334" spans="1:23" x14ac:dyDescent="0.25">
      <c r="A334" t="s">
        <v>2993</v>
      </c>
      <c r="B334" t="s">
        <v>747</v>
      </c>
      <c r="C334" t="s">
        <v>748</v>
      </c>
      <c r="D334" t="str">
        <f>VLOOKUP(B334,canais!$A:$N,14,FALSE)</f>
        <v>5ed981e2474ed51eb3dbb3c4</v>
      </c>
      <c r="E334" s="10">
        <v>43968</v>
      </c>
      <c r="F334" t="s">
        <v>27</v>
      </c>
      <c r="G334" t="str">
        <f>VLOOKUP(F334,subcategorias!$E:$F,2,FALSE)</f>
        <v>ObjectId("5ed97cfc474ed51eb3dbb277")</v>
      </c>
      <c r="H334" t="str">
        <f>VLOOKUP(G334,subcategorias!$F:$G,2,FALSE)</f>
        <v>ObjectId("5ed979f4474ed51eb3dbb26b")</v>
      </c>
      <c r="I334" t="str">
        <f>VLOOKUP(H334,categorias!$B:$D,2,FALSE)</f>
        <v>Música</v>
      </c>
      <c r="J334" t="str">
        <f>VLOOKUP(H334,categorias!$B:$D,3,FALSE)</f>
        <v>music</v>
      </c>
      <c r="K334" s="7">
        <v>0.75</v>
      </c>
      <c r="L334" s="7" t="str">
        <f t="shared" si="10"/>
        <v>new Date("2020-05-17T18:00-0300")</v>
      </c>
      <c r="M334" t="s">
        <v>1560</v>
      </c>
      <c r="N334" t="s">
        <v>937</v>
      </c>
      <c r="P334" t="s">
        <v>2994</v>
      </c>
      <c r="W334" t="str">
        <f t="shared" si="11"/>
        <v>{"titulo": "Live Realidade Cruel" , "canais": [{"nome":"Realidade Cruel", "_id": ObjectId("5ed981e2474ed51eb3dbb3c4")}], "subcategorias": [{"nome":"rap", "_id":ObjectId("5ed97cfc474ed51eb3dbb277")}], "categorias":[{"_id":ObjectId("5ed979f4474ed51eb3dbb26b"), "nome":"Música", "url":"music"}], "dataHora": new Date("2020-05-17T18:00-0300"),   "largeimage": "https://yt3.ggpht.com/MqwzgEJoYl4EtRN3ZEi63bskP629ZcgpcHcE2y81BdFRo26hRQ5RYp0z1954dz7UADTfGsgOcw=w1280-fcrop64=1,00000000ffffffff-k-c0xffffffff-no-nd-rj", "status": "offline", "videoId": "", "url": "https://www.youtube.com/channel/UC7h4lER1Z3afXTW7F1NPXww"},</v>
      </c>
    </row>
    <row r="335" spans="1:23" x14ac:dyDescent="0.25">
      <c r="A335" t="s">
        <v>2995</v>
      </c>
      <c r="B335" t="s">
        <v>749</v>
      </c>
      <c r="C335" t="s">
        <v>750</v>
      </c>
      <c r="D335" t="str">
        <f>VLOOKUP(B335,canais!$A:$N,14,FALSE)</f>
        <v>5ed981e2474ed51eb3dbb3c5</v>
      </c>
      <c r="E335" s="10">
        <v>43965</v>
      </c>
      <c r="F335" t="s">
        <v>34</v>
      </c>
      <c r="G335" t="str">
        <f>VLOOKUP(F335,subcategorias!$E:$F,2,FALSE)</f>
        <v>ObjectId("5ed97cfc474ed51eb3dbb27e")</v>
      </c>
      <c r="H335" t="str">
        <f>VLOOKUP(G335,subcategorias!$F:$G,2,FALSE)</f>
        <v>ObjectId("5ed979f4474ed51eb3dbb26b")</v>
      </c>
      <c r="I335" t="str">
        <f>VLOOKUP(H335,categorias!$B:$D,2,FALSE)</f>
        <v>Música</v>
      </c>
      <c r="J335" t="str">
        <f>VLOOKUP(H335,categorias!$B:$D,3,FALSE)</f>
        <v>music</v>
      </c>
      <c r="K335" s="7">
        <v>0.83333333333333337</v>
      </c>
      <c r="L335" s="7" t="str">
        <f t="shared" si="10"/>
        <v>new Date("2020-05-14T20:00-0300")</v>
      </c>
      <c r="M335" t="s">
        <v>1561</v>
      </c>
      <c r="N335" t="s">
        <v>937</v>
      </c>
      <c r="P335" t="s">
        <v>2996</v>
      </c>
      <c r="W335" t="str">
        <f t="shared" si="11"/>
        <v>{"titulo": "Live Paulinho Moska" , "canais": [{"nome":"Paulinho Moska", "_id": ObjectId("5ed981e2474ed51eb3dbb3c5")}], "subcategorias": [{"nome":"mpb", "_id":ObjectId("5ed97cfc474ed51eb3dbb27e")}], "categorias":[{"_id":ObjectId("5ed979f4474ed51eb3dbb26b"), "nome":"Música", "url":"music"}], "dataHora": new Date("2020-05-14T20:00-0300"),   "largeimage": "https://yt3.ggpht.com/1dXbnBxGHybE9MBbLtqELLufPXKP0oI6LoFeB4blauJBnkY7MLbgEsJl9itwGwkGGaPAfC4341Q=w1280-fcrop64=1,00000000ffffffff-k-c0xffffffff-no-nd-rj", "status": "offline", "videoId": "", "url": "https://www.youtube.com/channel/UCFH2pCrdmO-9jHFRuDaWfJA"},</v>
      </c>
    </row>
    <row r="336" spans="1:23" x14ac:dyDescent="0.25">
      <c r="A336" t="s">
        <v>2881</v>
      </c>
      <c r="B336" t="s">
        <v>387</v>
      </c>
      <c r="C336" t="s">
        <v>388</v>
      </c>
      <c r="D336" t="str">
        <f>VLOOKUP(B336,canais!$A:$N,14,FALSE)</f>
        <v>5ed981e2474ed51eb3dbb30c</v>
      </c>
      <c r="E336" s="10">
        <v>43966</v>
      </c>
      <c r="F336" t="s">
        <v>34</v>
      </c>
      <c r="G336" t="str">
        <f>VLOOKUP(F336,subcategorias!$E:$F,2,FALSE)</f>
        <v>ObjectId("5ed97cfc474ed51eb3dbb27e")</v>
      </c>
      <c r="H336" t="str">
        <f>VLOOKUP(G336,subcategorias!$F:$G,2,FALSE)</f>
        <v>ObjectId("5ed979f4474ed51eb3dbb26b")</v>
      </c>
      <c r="I336" t="str">
        <f>VLOOKUP(H336,categorias!$B:$D,2,FALSE)</f>
        <v>Música</v>
      </c>
      <c r="J336" t="str">
        <f>VLOOKUP(H336,categorias!$B:$D,3,FALSE)</f>
        <v>music</v>
      </c>
      <c r="K336" s="7">
        <v>0.83333333333333337</v>
      </c>
      <c r="L336" s="7" t="str">
        <f t="shared" si="10"/>
        <v>new Date("2020-05-15T20:00-0300")</v>
      </c>
      <c r="M336" t="s">
        <v>1562</v>
      </c>
      <c r="N336" t="s">
        <v>937</v>
      </c>
      <c r="P336" t="s">
        <v>2882</v>
      </c>
      <c r="W336" t="str">
        <f t="shared" si="11"/>
        <v>{"titulo": "Live Roberta Sá" , "canais": [{"nome":"Roberta Sá", "_id": ObjectId("5ed981e2474ed51eb3dbb30c")}], "subcategorias": [{"nome":"mpb", "_id":ObjectId("5ed97cfc474ed51eb3dbb27e")}], "categorias":[{"_id":ObjectId("5ed979f4474ed51eb3dbb26b"), "nome":"Música", "url":"music"}], "dataHora": new Date("2020-05-15T20:00-0300"),   "largeimage": "https://yt3.ggpht.com/pPx0ky1udok3cnR2Vr5C7PfVXDcJgLVgY0zx3LeWVJYC_OISPv-TLjuuxA6dqIy-2oFfF3rALQ=w1280-fcrop64=1,00000000ffffffff-k-c0xffffffff-no-nd-rj", "status": "offline", "videoId": "", "url": "https://www.youtube.com/channel/UC1LO2jasyVhtWsOWWgJABSQ"},</v>
      </c>
    </row>
    <row r="337" spans="1:23" x14ac:dyDescent="0.25">
      <c r="A337" t="s">
        <v>1563</v>
      </c>
      <c r="B337" t="s">
        <v>154</v>
      </c>
      <c r="C337" t="s">
        <v>155</v>
      </c>
      <c r="D337" t="str">
        <f>VLOOKUP(B337,canais!$A:$N,14,FALSE)</f>
        <v>5ed981e2474ed51eb3dbb2a7</v>
      </c>
      <c r="E337" s="10">
        <v>43966</v>
      </c>
      <c r="F337" t="s">
        <v>29</v>
      </c>
      <c r="G337" t="str">
        <f>VLOOKUP(F337,subcategorias!$E:$F,2,FALSE)</f>
        <v>ObjectId("5ed97cfc474ed51eb3dbb279")</v>
      </c>
      <c r="H337" t="str">
        <f>VLOOKUP(G337,subcategorias!$F:$G,2,FALSE)</f>
        <v>ObjectId("5ed979f4474ed51eb3dbb26b")</v>
      </c>
      <c r="I337" t="str">
        <f>VLOOKUP(H337,categorias!$B:$D,2,FALSE)</f>
        <v>Música</v>
      </c>
      <c r="J337" t="str">
        <f>VLOOKUP(H337,categorias!$B:$D,3,FALSE)</f>
        <v>music</v>
      </c>
      <c r="K337" s="7">
        <v>0.83333333333333337</v>
      </c>
      <c r="L337" s="7" t="str">
        <f t="shared" si="10"/>
        <v>new Date("2020-05-15T20:00-0300")</v>
      </c>
      <c r="M337" t="s">
        <v>2997</v>
      </c>
      <c r="N337" t="s">
        <v>937</v>
      </c>
      <c r="O337" t="s">
        <v>1564</v>
      </c>
      <c r="P337" t="s">
        <v>2998</v>
      </c>
      <c r="W337" t="str">
        <f t="shared" si="11"/>
        <v>{"titulo": "Pedro Sampaio Live | #FiqueEmCasa #Comigo" , "canais": [{"nome":"Pedro Sampaio", "_id": ObjectId("5ed981e2474ed51eb3dbb2a7")}], "subcategorias": [{"nome":"funk", "_id":ObjectId("5ed97cfc474ed51eb3dbb279")}], "categorias":[{"_id":ObjectId("5ed979f4474ed51eb3dbb26b"), "nome":"Música", "url":"music"}], "dataHora": new Date("2020-05-15T20:00-0300"),   "largeimage": "https://i.ytimg.com/vi/IBgNyMW9e2o/mqdefault.jpg", "status": "offline", "videoId": "IBgNyMW9e2o", "url": "https://www.youtube.com/watch?v=IBgNyMW9e2o"},</v>
      </c>
    </row>
    <row r="338" spans="1:23" x14ac:dyDescent="0.25">
      <c r="A338" t="s">
        <v>1566</v>
      </c>
      <c r="B338" t="s">
        <v>751</v>
      </c>
      <c r="C338" t="s">
        <v>752</v>
      </c>
      <c r="D338" t="str">
        <f>VLOOKUP(B338,canais!$A:$N,14,FALSE)</f>
        <v>5ed981e2474ed51eb3dbb3c6</v>
      </c>
      <c r="E338" s="10">
        <v>43966</v>
      </c>
      <c r="F338" t="s">
        <v>35</v>
      </c>
      <c r="G338" t="str">
        <f>VLOOKUP(F338,subcategorias!$E:$F,2,FALSE)</f>
        <v>ObjectId("5ed97cfc474ed51eb3dbb27f")</v>
      </c>
      <c r="H338" t="str">
        <f>VLOOKUP(G338,subcategorias!$F:$G,2,FALSE)</f>
        <v>ObjectId("5ed979f4474ed51eb3dbb26b")</v>
      </c>
      <c r="I338" t="str">
        <f>VLOOKUP(H338,categorias!$B:$D,2,FALSE)</f>
        <v>Música</v>
      </c>
      <c r="J338" t="str">
        <f>VLOOKUP(H338,categorias!$B:$D,3,FALSE)</f>
        <v>music</v>
      </c>
      <c r="K338" s="7">
        <v>0.875</v>
      </c>
      <c r="L338" s="7" t="str">
        <f t="shared" si="10"/>
        <v>new Date("2020-05-15T21:00-0300")</v>
      </c>
      <c r="M338" t="s">
        <v>1565</v>
      </c>
      <c r="N338" t="s">
        <v>937</v>
      </c>
      <c r="P338" t="s">
        <v>2999</v>
      </c>
      <c r="W338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Date("2020-05-15T21:00-0300"),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39" spans="1:23" x14ac:dyDescent="0.25">
      <c r="A339" t="s">
        <v>1566</v>
      </c>
      <c r="B339" t="s">
        <v>751</v>
      </c>
      <c r="C339" t="s">
        <v>752</v>
      </c>
      <c r="D339" t="str">
        <f>VLOOKUP(B339,canais!$A:$N,14,FALSE)</f>
        <v>5ed981e2474ed51eb3dbb3c6</v>
      </c>
      <c r="E339" s="10">
        <v>43967</v>
      </c>
      <c r="F339" t="s">
        <v>35</v>
      </c>
      <c r="G339" t="str">
        <f>VLOOKUP(F339,subcategorias!$E:$F,2,FALSE)</f>
        <v>ObjectId("5ed97cfc474ed51eb3dbb27f")</v>
      </c>
      <c r="H339" t="str">
        <f>VLOOKUP(G339,subcategorias!$F:$G,2,FALSE)</f>
        <v>ObjectId("5ed979f4474ed51eb3dbb26b")</v>
      </c>
      <c r="I339" t="str">
        <f>VLOOKUP(H339,categorias!$B:$D,2,FALSE)</f>
        <v>Música</v>
      </c>
      <c r="J339" t="str">
        <f>VLOOKUP(H339,categorias!$B:$D,3,FALSE)</f>
        <v>music</v>
      </c>
      <c r="K339" s="7">
        <v>0.875</v>
      </c>
      <c r="L339" s="7" t="str">
        <f t="shared" si="10"/>
        <v>new Date("2020-05-16T21:00-0300")</v>
      </c>
      <c r="M339" t="s">
        <v>1565</v>
      </c>
      <c r="N339" t="s">
        <v>937</v>
      </c>
      <c r="P339" t="s">
        <v>2999</v>
      </c>
      <c r="W339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Date("2020-05-16T21:00-0300"),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0" spans="1:23" x14ac:dyDescent="0.25">
      <c r="A340" t="s">
        <v>1566</v>
      </c>
      <c r="B340" t="s">
        <v>751</v>
      </c>
      <c r="C340" t="s">
        <v>752</v>
      </c>
      <c r="D340" t="str">
        <f>VLOOKUP(B340,canais!$A:$N,14,FALSE)</f>
        <v>5ed981e2474ed51eb3dbb3c6</v>
      </c>
      <c r="E340" s="10">
        <v>43968</v>
      </c>
      <c r="F340" t="s">
        <v>35</v>
      </c>
      <c r="G340" t="str">
        <f>VLOOKUP(F340,subcategorias!$E:$F,2,FALSE)</f>
        <v>ObjectId("5ed97cfc474ed51eb3dbb27f")</v>
      </c>
      <c r="H340" t="str">
        <f>VLOOKUP(G340,subcategorias!$F:$G,2,FALSE)</f>
        <v>ObjectId("5ed979f4474ed51eb3dbb26b")</v>
      </c>
      <c r="I340" t="str">
        <f>VLOOKUP(H340,categorias!$B:$D,2,FALSE)</f>
        <v>Música</v>
      </c>
      <c r="J340" t="str">
        <f>VLOOKUP(H340,categorias!$B:$D,3,FALSE)</f>
        <v>music</v>
      </c>
      <c r="K340" s="7">
        <v>0.875</v>
      </c>
      <c r="L340" s="7" t="str">
        <f t="shared" si="10"/>
        <v>new Date("2020-05-17T21:00-0300")</v>
      </c>
      <c r="M340" t="s">
        <v>1565</v>
      </c>
      <c r="N340" t="s">
        <v>937</v>
      </c>
      <c r="P340" t="s">
        <v>2999</v>
      </c>
      <c r="W340" t="str">
        <f t="shared" si="11"/>
        <v>{"titulo": "EDC Las Vegas Virtual Rave-a-Thon" , "canais": [{"nome":"Insomniac", "_id": ObjectId("5ed981e2474ed51eb3dbb3c6")}], "subcategorias": [{"nome":"festival", "_id":ObjectId("5ed97cfc474ed51eb3dbb27f")}], "categorias":[{"_id":ObjectId("5ed979f4474ed51eb3dbb26b"), "nome":"Música", "url":"music"}], "dataHora": new Date("2020-05-17T21:00-0300"),   "largeimage": "https://yt3.ggpht.com/f1Yso7uO-LozVfizwQ757WdjYNrVEbEFww2qinjj2e_pBzZpReciyLs9Ds_njwj4wX64UjFC=w1280-fcrop64=1,00000000ffffffff-k-c0xffffffff-no-nd-rj", "status": "offline", "videoId": "", "url": "https://www.youtube.com/channel/UCr45VhwCBYwMfdN-gz7W_OA"},</v>
      </c>
    </row>
    <row r="341" spans="1:23" x14ac:dyDescent="0.25">
      <c r="A341" t="s">
        <v>3000</v>
      </c>
      <c r="B341" t="s">
        <v>753</v>
      </c>
      <c r="C341" t="s">
        <v>754</v>
      </c>
      <c r="D341" t="str">
        <f>VLOOKUP(B341,canais!$A:$N,14,FALSE)</f>
        <v>5ed981e2474ed51eb3dbb3c7</v>
      </c>
      <c r="E341" s="10">
        <v>43963</v>
      </c>
      <c r="F341" t="s">
        <v>34</v>
      </c>
      <c r="G341" t="str">
        <f>VLOOKUP(F341,subcategorias!$E:$F,2,FALSE)</f>
        <v>ObjectId("5ed97cfc474ed51eb3dbb27e")</v>
      </c>
      <c r="H341" t="str">
        <f>VLOOKUP(G341,subcategorias!$F:$G,2,FALSE)</f>
        <v>ObjectId("5ed979f4474ed51eb3dbb26b")</v>
      </c>
      <c r="I341" t="str">
        <f>VLOOKUP(H341,categorias!$B:$D,2,FALSE)</f>
        <v>Música</v>
      </c>
      <c r="J341" t="str">
        <f>VLOOKUP(H341,categorias!$B:$D,3,FALSE)</f>
        <v>music</v>
      </c>
      <c r="K341" s="7">
        <v>0.66666666666666663</v>
      </c>
      <c r="L341" s="7" t="str">
        <f t="shared" si="10"/>
        <v>new Date("2020-05-12T16:00-0300")</v>
      </c>
      <c r="M341" t="s">
        <v>1567</v>
      </c>
      <c r="N341" t="s">
        <v>937</v>
      </c>
      <c r="P341" t="s">
        <v>1568</v>
      </c>
      <c r="W341" t="str">
        <f t="shared" si="11"/>
        <v>{"titulo": "Live Tiê" , "canais": [{"nome":"Tiê", "_id": ObjectId("5ed981e2474ed51eb3dbb3c7")}], "subcategorias": [{"nome":"mpb", "_id":ObjectId("5ed97cfc474ed51eb3dbb27e")}], "categorias":[{"_id":ObjectId("5ed979f4474ed51eb3dbb26b"), "nome":"Música", "url":"music"}], "dataHora": new Date("2020-05-12T16:00-0300"),   "largeimage": "https://yt3.ggpht.com/L2tl3C0TVsAALIAMx6d4A_q-7dODs7tMICG9u8ahUDLVNZoyW41iJ76cywY_P9Yl-gRZdYX8=w1280-fcrop64=1,00000000ffffffff-k-c0xffffffff-no-nd-rj", "status": "offline", "videoId": "", "url": "https://www.instagram.com/warnermusicbr/"},</v>
      </c>
    </row>
    <row r="342" spans="1:23" x14ac:dyDescent="0.25">
      <c r="A342" t="s">
        <v>3001</v>
      </c>
      <c r="B342" t="s">
        <v>755</v>
      </c>
      <c r="C342" t="s">
        <v>756</v>
      </c>
      <c r="D342" t="str">
        <f>VLOOKUP(B342,canais!$A:$N,14,FALSE)</f>
        <v>5ed981e2474ed51eb3dbb3c8</v>
      </c>
      <c r="E342" s="10">
        <v>43963</v>
      </c>
      <c r="F342" t="s">
        <v>25</v>
      </c>
      <c r="G342" t="str">
        <f>VLOOKUP(F342,subcategorias!$E:$F,2,FALSE)</f>
        <v>ObjectId("5ed97cfc474ed51eb3dbb275")</v>
      </c>
      <c r="H342" t="str">
        <f>VLOOKUP(G342,subcategorias!$F:$G,2,FALSE)</f>
        <v>ObjectId("5ed979f4474ed51eb3dbb26b")</v>
      </c>
      <c r="I342" t="str">
        <f>VLOOKUP(H342,categorias!$B:$D,2,FALSE)</f>
        <v>Música</v>
      </c>
      <c r="J342" t="str">
        <f>VLOOKUP(H342,categorias!$B:$D,3,FALSE)</f>
        <v>music</v>
      </c>
      <c r="K342" s="7">
        <v>0.79166666666666663</v>
      </c>
      <c r="L342" s="7" t="str">
        <f t="shared" si="10"/>
        <v>new Date("2020-05-12T19:00-0300")</v>
      </c>
      <c r="M342" t="s">
        <v>1569</v>
      </c>
      <c r="N342" t="s">
        <v>937</v>
      </c>
      <c r="P342" t="s">
        <v>1525</v>
      </c>
      <c r="W342" t="str">
        <f t="shared" si="11"/>
        <v>{"titulo": "Live Zeeba" , "canais": [{"nome":"Zeeba", "_id": ObjectId("5ed981e2474ed51eb3dbb3c8")}], "subcategorias": [{"nome":"eletrônica", "_id":ObjectId("5ed97cfc474ed51eb3dbb275")}], "categorias":[{"_id":ObjectId("5ed979f4474ed51eb3dbb26b"), "nome":"Música", "url":"music"}], "dataHora": new Date("2020-05-12T19:00-0300"),   "largeimage": "https://yt3.ggpht.com/O7FbOv-bT_7ISkSq7o983lOKqQkW607RdWcHKRcjC6m8TMXwPeJPgSzqJ2Z19N_2qsA9GzcR=w1280-fcrop64=1,00000000ffffffff-k-c0xffffffff-no-nd-rj", "status": "offline", "videoId": "", "url": "https://www.instagram.com/mixriofm/"},</v>
      </c>
    </row>
    <row r="343" spans="1:23" x14ac:dyDescent="0.25">
      <c r="A343" t="s">
        <v>3002</v>
      </c>
      <c r="B343" t="s">
        <v>757</v>
      </c>
      <c r="C343" t="s">
        <v>758</v>
      </c>
      <c r="D343" t="str">
        <f>VLOOKUP(B343,canais!$A:$N,14,FALSE)</f>
        <v>5ed981e2474ed51eb3dbb3c9</v>
      </c>
      <c r="E343" s="10">
        <v>43963</v>
      </c>
      <c r="F343" t="s">
        <v>33</v>
      </c>
      <c r="G343" t="str">
        <f>VLOOKUP(F343,subcategorias!$E:$F,2,FALSE)</f>
        <v>ObjectId("5ed97cfc474ed51eb3dbb27d")</v>
      </c>
      <c r="H343" t="str">
        <f>VLOOKUP(G343,subcategorias!$F:$G,2,FALSE)</f>
        <v>ObjectId("5ed979f4474ed51eb3dbb26b")</v>
      </c>
      <c r="I343" t="str">
        <f>VLOOKUP(H343,categorias!$B:$D,2,FALSE)</f>
        <v>Música</v>
      </c>
      <c r="J343" t="str">
        <f>VLOOKUP(H343,categorias!$B:$D,3,FALSE)</f>
        <v>music</v>
      </c>
      <c r="K343" s="7">
        <v>0.83333333333333337</v>
      </c>
      <c r="L343" s="7" t="str">
        <f t="shared" si="10"/>
        <v>new Date("2020-05-12T20:00-0300")</v>
      </c>
      <c r="M343" t="s">
        <v>1570</v>
      </c>
      <c r="N343" t="s">
        <v>937</v>
      </c>
      <c r="P343" t="s">
        <v>3003</v>
      </c>
      <c r="W343" t="str">
        <f t="shared" si="11"/>
        <v>{"titulo": "Live Rodrigo Santana" , "canais": [{"nome":"Rodrigo Santana", "_id": ObjectId("5ed981e2474ed51eb3dbb3c9")}], "subcategorias": [{"nome":"gospel", "_id":ObjectId("5ed97cfc474ed51eb3dbb27d")}], "categorias":[{"_id":ObjectId("5ed979f4474ed51eb3dbb26b"), "nome":"Música", "url":"music"}], "dataHora": new Date("2020-05-12T20:00-0300"),   "largeimage": "https://yt3.ggpht.com/sSYxhH_ghQ6Qcg6XV3589LSIrizoEna9uYcvZUW26dUQB5DOia6q7y_Fvx7_M_b5rKQ60UQh=w1280-fcrop64=1,00000000ffffffff-k-c0xffffffff-no-nd-rj", "status": "offline", "videoId": "", "url": "https://www.youtube.com/channel/UCV4pwbFfHDEBJPCxK2BheAw"},</v>
      </c>
    </row>
    <row r="344" spans="1:23" x14ac:dyDescent="0.25">
      <c r="A344" t="s">
        <v>1571</v>
      </c>
      <c r="B344" t="s">
        <v>448</v>
      </c>
      <c r="C344" t="s">
        <v>449</v>
      </c>
      <c r="D344" t="str">
        <f>VLOOKUP(B344,canais!$A:$N,14,FALSE)</f>
        <v>5ed981e2474ed51eb3dbb32b</v>
      </c>
      <c r="E344" s="10">
        <v>43963</v>
      </c>
      <c r="F344" t="s">
        <v>22</v>
      </c>
      <c r="G344" t="str">
        <f>VLOOKUP(F344,subcategorias!$E:$F,2,FALSE)</f>
        <v>ObjectId("5ed97cfc474ed51eb3dbb272")</v>
      </c>
      <c r="H344" t="str">
        <f>VLOOKUP(G344,subcategorias!$F:$G,2,FALSE)</f>
        <v>ObjectId("5ed979f4474ed51eb3dbb26b")</v>
      </c>
      <c r="I344" t="str">
        <f>VLOOKUP(H344,categorias!$B:$D,2,FALSE)</f>
        <v>Música</v>
      </c>
      <c r="J344" t="str">
        <f>VLOOKUP(H344,categorias!$B:$D,3,FALSE)</f>
        <v>music</v>
      </c>
      <c r="K344" s="7">
        <v>0.83680555555555547</v>
      </c>
      <c r="L344" s="7" t="str">
        <f t="shared" si="10"/>
        <v>new Date("2020-05-12T20:05-0300")</v>
      </c>
      <c r="M344" t="s">
        <v>3004</v>
      </c>
      <c r="N344" t="s">
        <v>937</v>
      </c>
      <c r="O344" t="s">
        <v>1572</v>
      </c>
      <c r="P344" t="s">
        <v>3005</v>
      </c>
      <c r="W344" t="str">
        <f t="shared" si="11"/>
        <v>{"titulo": "LIVE TRIBUTO MAMONAS ASSASSINAS - TriGO!" , "canais": [{"nome":"Projeto TriGO", "_id": ObjectId("5ed981e2474ed51eb3dbb32b")}], "subcategorias": [{"nome":"rock", "_id":ObjectId("5ed97cfc474ed51eb3dbb272")}], "categorias":[{"_id":ObjectId("5ed979f4474ed51eb3dbb26b"), "nome":"Música", "url":"music"}], "dataHora": new Date("2020-05-12T20:05-0300"),   "largeimage": "https://i.ytimg.com/vi/kqKK_lzQ8cw/mqdefault.jpg", "status": "offline", "videoId": "kqKK_lzQ8cw", "url": "https://www.youtube.com/watch?v=kqKK_lzQ8cw"},</v>
      </c>
    </row>
    <row r="345" spans="1:23" x14ac:dyDescent="0.25">
      <c r="A345" t="s">
        <v>1574</v>
      </c>
      <c r="B345" t="s">
        <v>759</v>
      </c>
      <c r="C345">
        <v>0</v>
      </c>
      <c r="D345" t="str">
        <f>VLOOKUP(B345,canais!$A:$N,14,FALSE)</f>
        <v>5ed981e2474ed51eb3dbb3ca</v>
      </c>
      <c r="E345" s="10">
        <v>43963</v>
      </c>
      <c r="F345" t="s">
        <v>25</v>
      </c>
      <c r="G345" t="str">
        <f>VLOOKUP(F345,subcategorias!$E:$F,2,FALSE)</f>
        <v>ObjectId("5ed97cfc474ed51eb3dbb275")</v>
      </c>
      <c r="H345" t="str">
        <f>VLOOKUP(G345,subcategorias!$F:$G,2,FALSE)</f>
        <v>ObjectId("5ed979f4474ed51eb3dbb26b")</v>
      </c>
      <c r="I345" t="str">
        <f>VLOOKUP(H345,categorias!$B:$D,2,FALSE)</f>
        <v>Música</v>
      </c>
      <c r="J345" t="str">
        <f>VLOOKUP(H345,categorias!$B:$D,3,FALSE)</f>
        <v>music</v>
      </c>
      <c r="K345" s="7">
        <v>0.875</v>
      </c>
      <c r="L345" s="7" t="str">
        <f t="shared" si="10"/>
        <v>new Date("2020-05-12T21:00-0300")</v>
      </c>
      <c r="M345" t="s">
        <v>1573</v>
      </c>
      <c r="N345" t="s">
        <v>937</v>
      </c>
      <c r="P345" t="s">
        <v>1575</v>
      </c>
      <c r="W345" t="str">
        <f t="shared" si="11"/>
        <v>{"titulo": "Stay In Your Damn House Party" , "canais": [{"nome":"Godlands e Nostalgix", "_id": ObjectId("5ed981e2474ed51eb3dbb3ca")}], "subcategorias": [{"nome":"eletrônica", "_id":ObjectId("5ed97cfc474ed51eb3dbb275")}], "categorias":[{"_id":ObjectId("5ed979f4474ed51eb3dbb26b"), "nome":"Música", "url":"music"}], "dataHora": new Date("2020-05-12T21:00-0300"),   "largeimage": "https://assets.lives.mus.br/images/houseparty.jpeg", "status": "offline", "videoId": "", "url": "https://www.twitch.tv/dimmak"},</v>
      </c>
    </row>
    <row r="346" spans="1:23" x14ac:dyDescent="0.25">
      <c r="A346" t="s">
        <v>3007</v>
      </c>
      <c r="B346" t="s">
        <v>760</v>
      </c>
      <c r="C346" t="s">
        <v>761</v>
      </c>
      <c r="D346" t="str">
        <f>VLOOKUP(B346,canais!$A:$N,14,FALSE)</f>
        <v>5ed981e2474ed51eb3dbb3cb</v>
      </c>
      <c r="E346" s="10">
        <v>43964</v>
      </c>
      <c r="F346" t="s">
        <v>25</v>
      </c>
      <c r="G346" t="str">
        <f>VLOOKUP(F346,subcategorias!$E:$F,2,FALSE)</f>
        <v>ObjectId("5ed97cfc474ed51eb3dbb275")</v>
      </c>
      <c r="H346" t="str">
        <f>VLOOKUP(G346,subcategorias!$F:$G,2,FALSE)</f>
        <v>ObjectId("5ed979f4474ed51eb3dbb26b")</v>
      </c>
      <c r="I346" t="str">
        <f>VLOOKUP(H346,categorias!$B:$D,2,FALSE)</f>
        <v>Música</v>
      </c>
      <c r="J346" t="str">
        <f>VLOOKUP(H346,categorias!$B:$D,3,FALSE)</f>
        <v>music</v>
      </c>
      <c r="K346" s="7">
        <v>0</v>
      </c>
      <c r="L346" s="7" t="str">
        <f t="shared" si="10"/>
        <v>new Date("2020-05-13T00:00-0300")</v>
      </c>
      <c r="M346" t="s">
        <v>3006</v>
      </c>
      <c r="N346" t="s">
        <v>937</v>
      </c>
      <c r="O346" t="s">
        <v>1576</v>
      </c>
      <c r="P346" t="s">
        <v>3008</v>
      </c>
      <c r="W346" t="str">
        <f t="shared" si="11"/>
        <v>{"titulo": "Live SPACE YACHT" , "canais": [{"nome":"SPACE YACHT", "_id": ObjectId("5ed981e2474ed51eb3dbb3cb")}], "subcategorias": [{"nome":"eletrônica", "_id":ObjectId("5ed97cfc474ed51eb3dbb275")}], "categorias":[{"_id":ObjectId("5ed979f4474ed51eb3dbb26b"), "nome":"Música", "url":"music"}], "dataHora": new Date("2020-05-13T00:00-0300"),   "largeimage": "https://i.ytimg.com/vi/YWg1iEnOlLM/mqdefault.jpg", "status": "offline", "videoId": "YWg1iEnOlLM", "url": "https://www.youtube.com/watch?v=YWg1iEnOlLM"},</v>
      </c>
    </row>
    <row r="347" spans="1:23" x14ac:dyDescent="0.25">
      <c r="A347" t="s">
        <v>3009</v>
      </c>
      <c r="B347" t="s">
        <v>1804</v>
      </c>
      <c r="C347">
        <v>0</v>
      </c>
      <c r="D347" t="str">
        <f>VLOOKUP(B347,canais!$A:$N,14,FALSE)</f>
        <v>5ed981e2474ed51eb3dbb3cc</v>
      </c>
      <c r="E347" s="10">
        <v>43963</v>
      </c>
      <c r="F347" t="s">
        <v>39</v>
      </c>
      <c r="G347" t="str">
        <f>VLOOKUP(F347,subcategorias!$E:$F,2,FALSE)</f>
        <v>ObjectId("5ed97cfc474ed51eb3dbb283")</v>
      </c>
      <c r="H347" t="str">
        <f>VLOOKUP(G347,subcategorias!$F:$G,2,FALSE)</f>
        <v>ObjectId("5ed979f4474ed51eb3dbb26b")</v>
      </c>
      <c r="I347" t="str">
        <f>VLOOKUP(H347,categorias!$B:$D,2,FALSE)</f>
        <v>Música</v>
      </c>
      <c r="J347" t="str">
        <f>VLOOKUP(H347,categorias!$B:$D,3,FALSE)</f>
        <v>music</v>
      </c>
      <c r="K347" s="7">
        <v>0.83333333333333337</v>
      </c>
      <c r="L347" s="7" t="str">
        <f t="shared" si="10"/>
        <v>new Date("2020-05-12T20:00-0300")</v>
      </c>
      <c r="M347" t="s">
        <v>1577</v>
      </c>
      <c r="N347" t="s">
        <v>937</v>
      </c>
      <c r="P347" t="s">
        <v>1578</v>
      </c>
      <c r="W347" t="str">
        <f t="shared" si="11"/>
        <v>{"titulo": "Live Moisés Loureiro" , "canais": [{"nome":"Moisés Loureiro", "_id": ObjectId("5ed981e2474ed51eb3dbb3cc")}], "subcategorias": [{"nome":"comédia", "_id":ObjectId("5ed97cfc474ed51eb3dbb283")}], "categorias":[{"_id":ObjectId("5ed979f4474ed51eb3dbb26b"), "nome":"Música", "url":"music"}], "dataHora": new Date("2020-05-12T20:00-0300"),   "largeimage": "https://assets.lives.mus.br/images/moises.jpeg", "status": "offline", "videoId": "", "url": "https://www.instagram.com/moisesloureiro/"},</v>
      </c>
    </row>
    <row r="348" spans="1:23" x14ac:dyDescent="0.25">
      <c r="A348" t="s">
        <v>1580</v>
      </c>
      <c r="B348" t="s">
        <v>763</v>
      </c>
      <c r="C348" t="s">
        <v>764</v>
      </c>
      <c r="D348" t="str">
        <f>VLOOKUP(B348,canais!$A:$N,14,FALSE)</f>
        <v>5ed981e2474ed51eb3dbb3cd</v>
      </c>
      <c r="E348" s="10">
        <v>43964</v>
      </c>
      <c r="F348" t="s">
        <v>34</v>
      </c>
      <c r="G348" t="str">
        <f>VLOOKUP(F348,subcategorias!$E:$F,2,FALSE)</f>
        <v>ObjectId("5ed97cfc474ed51eb3dbb27e")</v>
      </c>
      <c r="H348" t="str">
        <f>VLOOKUP(G348,subcategorias!$F:$G,2,FALSE)</f>
        <v>ObjectId("5ed979f4474ed51eb3dbb26b")</v>
      </c>
      <c r="I348" t="str">
        <f>VLOOKUP(H348,categorias!$B:$D,2,FALSE)</f>
        <v>Música</v>
      </c>
      <c r="J348" t="str">
        <f>VLOOKUP(H348,categorias!$B:$D,3,FALSE)</f>
        <v>music</v>
      </c>
      <c r="K348" s="7">
        <v>0.79166666666666663</v>
      </c>
      <c r="L348" s="7" t="str">
        <f t="shared" si="10"/>
        <v>new Date("2020-05-13T19:00-0300")</v>
      </c>
      <c r="M348" t="s">
        <v>1579</v>
      </c>
      <c r="N348" t="s">
        <v>937</v>
      </c>
      <c r="P348" t="s">
        <v>1581</v>
      </c>
      <c r="W348" t="str">
        <f t="shared" si="11"/>
        <v>{"titulo": "Josyara no #SescAoVivo" , "canais": [{"nome":"Josyara", "_id": ObjectId("5ed981e2474ed51eb3dbb3cd")}], "subcategorias": [{"nome":"mpb", "_id":ObjectId("5ed97cfc474ed51eb3dbb27e")}], "categorias":[{"_id":ObjectId("5ed979f4474ed51eb3dbb26b"), "nome":"Música", "url":"music"}], "dataHora": new Date("2020-05-13T19:00-0300"),   "largeimage": "https://yt3.ggpht.com/qZl4tog76Z_84yYjfYzNOeW_LXUfigzDXUhtFrZEfXSJeH627LCTJms1xgTeJx_AA3QecysJ=w1280-fcrop64=1,00000000ffffffff-k-c0xffffffff-no-nd-rj", "status": "offline", "videoId": "", "url": "https://www.youtube.com/channel/UCESs365L1Ccnq4q3J5yZ7nQ"},</v>
      </c>
    </row>
    <row r="349" spans="1:23" x14ac:dyDescent="0.25">
      <c r="A349" t="s">
        <v>1583</v>
      </c>
      <c r="B349" t="s">
        <v>835</v>
      </c>
      <c r="C349" t="s">
        <v>836</v>
      </c>
      <c r="D349" t="str">
        <f>VLOOKUP(B349,canais!$A:$N,14,FALSE)</f>
        <v>5ed981e2474ed51eb3dbb3f1</v>
      </c>
      <c r="E349" s="10">
        <v>43966</v>
      </c>
      <c r="F349" t="s">
        <v>29</v>
      </c>
      <c r="G349" t="str">
        <f>VLOOKUP(F349,subcategorias!$E:$F,2,FALSE)</f>
        <v>ObjectId("5ed97cfc474ed51eb3dbb279")</v>
      </c>
      <c r="H349" t="str">
        <f>VLOOKUP(G349,subcategorias!$F:$G,2,FALSE)</f>
        <v>ObjectId("5ed979f4474ed51eb3dbb26b")</v>
      </c>
      <c r="I349" t="str">
        <f>VLOOKUP(H349,categorias!$B:$D,2,FALSE)</f>
        <v>Música</v>
      </c>
      <c r="J349" t="str">
        <f>VLOOKUP(H349,categorias!$B:$D,3,FALSE)</f>
        <v>music</v>
      </c>
      <c r="K349" s="7">
        <v>0.85416666666666663</v>
      </c>
      <c r="L349" s="7" t="str">
        <f t="shared" si="10"/>
        <v>new Date("2020-05-15T20:30-0300")</v>
      </c>
      <c r="M349" t="s">
        <v>1582</v>
      </c>
      <c r="N349" t="s">
        <v>937</v>
      </c>
      <c r="P349" t="s">
        <v>3010</v>
      </c>
      <c r="W349" t="str">
        <f t="shared" si="11"/>
        <v>{"titulo": "Dj Marlboro convida Mc Frank | Menor do Chapa" , "canais": [{"nome":"Dj Marlboro", "_id": ObjectId("5ed981e2474ed51eb3dbb3f1")}], "subcategorias": [{"nome":"funk", "_id":ObjectId("5ed97cfc474ed51eb3dbb279")}], "categorias":[{"_id":ObjectId("5ed979f4474ed51eb3dbb26b"), "nome":"Música", "url":"music"}], "dataHora": new Date("2020-05-15T20:30-0300"),   "largeimage": "https://scontent-gig2-1.cdninstagram.com/v/t51.2885-15/e35/97911411_117253609981505_8783824158643794227_n.jpg?_nc_ht=scontent-gig2-1.cdninstagram.com&amp;_nc_cat=105&amp;_nc_ohc=R04Xcc3ctBcAX9Ro8Jn&amp;oh=038d19309ad2632d4d1206bc03a11b7e&amp;oe=5EBE8FB1", "status": "offline", "videoId": "", "url": "https://www.youtube.com/channel/UCPE4XGBPvfRdtkgDfR97BFQ"},</v>
      </c>
    </row>
    <row r="350" spans="1:23" x14ac:dyDescent="0.25">
      <c r="A350" t="s">
        <v>1584</v>
      </c>
      <c r="B350" t="s">
        <v>767</v>
      </c>
      <c r="C350" t="s">
        <v>768</v>
      </c>
      <c r="D350" t="str">
        <f>VLOOKUP(B350,canais!$A:$N,14,FALSE)</f>
        <v>5ed981e2474ed51eb3dbb3cf</v>
      </c>
      <c r="E350" s="10">
        <v>43964</v>
      </c>
      <c r="F350" t="s">
        <v>32</v>
      </c>
      <c r="G350" t="str">
        <f>VLOOKUP(F350,subcategorias!$E:$F,2,FALSE)</f>
        <v>ObjectId("5ed97cfc474ed51eb3dbb27c")</v>
      </c>
      <c r="H350" t="str">
        <f>VLOOKUP(G350,subcategorias!$F:$G,2,FALSE)</f>
        <v>ObjectId("5ed979f4474ed51eb3dbb26b")</v>
      </c>
      <c r="I350" t="str">
        <f>VLOOKUP(H350,categorias!$B:$D,2,FALSE)</f>
        <v>Música</v>
      </c>
      <c r="J350" t="str">
        <f>VLOOKUP(H350,categorias!$B:$D,3,FALSE)</f>
        <v>music</v>
      </c>
      <c r="K350" s="7">
        <v>0.66666666666666663</v>
      </c>
      <c r="L350" s="7" t="str">
        <f t="shared" si="10"/>
        <v>new Date("2020-05-13T16:00-0300")</v>
      </c>
      <c r="M350" t="s">
        <v>3011</v>
      </c>
      <c r="N350" t="s">
        <v>937</v>
      </c>
      <c r="O350" t="s">
        <v>1585</v>
      </c>
      <c r="P350" t="s">
        <v>3012</v>
      </c>
      <c r="W350" t="str">
        <f t="shared" si="11"/>
        <v>{"titulo": "LIVE Os Pé de Cana - #FiquEmCasa e Cante #Comigo" , "canais": [{"nome":"Forró Os Pé de Cana", "_id": ObjectId("5ed981e2474ed51eb3dbb3cf")}], "subcategorias": [{"nome":"forró", "_id":ObjectId("5ed97cfc474ed51eb3dbb27c")}], "categorias":[{"_id":ObjectId("5ed979f4474ed51eb3dbb26b"), "nome":"Música", "url":"music"}], "dataHora": new Date("2020-05-13T16:00-0300"),   "largeimage": "https://i.ytimg.com/vi/5bwKDqyKg-c/mqdefault.jpg", "status": "offline", "videoId": "5bwKDqyKg-c", "url": "https://www.youtube.com/watch?v=5bwKDqyKg-c"},</v>
      </c>
    </row>
    <row r="351" spans="1:23" x14ac:dyDescent="0.25">
      <c r="A351" t="s">
        <v>3013</v>
      </c>
      <c r="B351" t="s">
        <v>769</v>
      </c>
      <c r="C351" t="s">
        <v>770</v>
      </c>
      <c r="D351" t="str">
        <f>VLOOKUP(B351,canais!$A:$N,14,FALSE)</f>
        <v>5ed981e2474ed51eb3dbb3d0</v>
      </c>
      <c r="E351" s="10">
        <v>43964</v>
      </c>
      <c r="F351" t="s">
        <v>21</v>
      </c>
      <c r="G351" t="str">
        <f>VLOOKUP(F351,subcategorias!$E:$F,2,FALSE)</f>
        <v>ObjectId("5ed97cfc474ed51eb3dbb271")</v>
      </c>
      <c r="H351" t="str">
        <f>VLOOKUP(G351,subcategorias!$F:$G,2,FALSE)</f>
        <v>ObjectId("5ed979f4474ed51eb3dbb26b")</v>
      </c>
      <c r="I351" t="str">
        <f>VLOOKUP(H351,categorias!$B:$D,2,FALSE)</f>
        <v>Música</v>
      </c>
      <c r="J351" t="str">
        <f>VLOOKUP(H351,categorias!$B:$D,3,FALSE)</f>
        <v>music</v>
      </c>
      <c r="K351" s="7">
        <v>0.83333333333333337</v>
      </c>
      <c r="L351" s="7" t="str">
        <f t="shared" si="10"/>
        <v>new Date("2020-05-13T20:00-0300")</v>
      </c>
      <c r="M351" t="s">
        <v>1586</v>
      </c>
      <c r="N351" t="s">
        <v>937</v>
      </c>
      <c r="P351" t="s">
        <v>3014</v>
      </c>
      <c r="W351" t="str">
        <f t="shared" si="11"/>
        <v>{"titulo": "Live Valéria Barros" , "canais": [{"nome":"Valéria Barros", "_id": ObjectId("5ed981e2474ed51eb3dbb3d0")}], "subcategorias": [{"nome":"sertanejo", "_id":ObjectId("5ed97cfc474ed51eb3dbb271")}], "categorias":[{"_id":ObjectId("5ed979f4474ed51eb3dbb26b"), "nome":"Música", "url":"music"}], "dataHora": new Date("2020-05-13T20:00-0300"),   "largeimage": "https://yt3.ggpht.com/8x4OaZy3FtJH5vj-83_li4G4iVOkdK7RV4WNsU2kP_n53ujO0ynAtjl-v_08ObNBmBrU2MZa=w1280-fcrop64=1,00000000ffffffff-k-c0xffffffff-no-nd-rj", "status": "offline", "videoId": "", "url": "https://www.youtube.com/channel/UCwR1KSRQPm6KNS_BQAgx1Hw"},</v>
      </c>
    </row>
    <row r="352" spans="1:23" x14ac:dyDescent="0.25">
      <c r="A352" t="s">
        <v>3016</v>
      </c>
      <c r="B352" t="s">
        <v>771</v>
      </c>
      <c r="C352" t="s">
        <v>772</v>
      </c>
      <c r="D352" t="str">
        <f>VLOOKUP(B352,canais!$A:$N,14,FALSE)</f>
        <v>5ed981e2474ed51eb3dbb3d1</v>
      </c>
      <c r="E352" s="10">
        <v>43964</v>
      </c>
      <c r="F352" t="s">
        <v>32</v>
      </c>
      <c r="G352" t="str">
        <f>VLOOKUP(F352,subcategorias!$E:$F,2,FALSE)</f>
        <v>ObjectId("5ed97cfc474ed51eb3dbb27c")</v>
      </c>
      <c r="H352" t="str">
        <f>VLOOKUP(G352,subcategorias!$F:$G,2,FALSE)</f>
        <v>ObjectId("5ed979f4474ed51eb3dbb26b")</v>
      </c>
      <c r="I352" t="str">
        <f>VLOOKUP(H352,categorias!$B:$D,2,FALSE)</f>
        <v>Música</v>
      </c>
      <c r="J352" t="str">
        <f>VLOOKUP(H352,categorias!$B:$D,3,FALSE)</f>
        <v>music</v>
      </c>
      <c r="K352" s="7">
        <v>0.83333333333333337</v>
      </c>
      <c r="L352" s="7" t="str">
        <f t="shared" si="10"/>
        <v>new Date("2020-05-13T20:00-0300")</v>
      </c>
      <c r="M352" t="s">
        <v>3015</v>
      </c>
      <c r="N352" t="s">
        <v>937</v>
      </c>
      <c r="O352" t="s">
        <v>1587</v>
      </c>
      <c r="P352" t="s">
        <v>3017</v>
      </c>
      <c r="W352" t="str">
        <f t="shared" si="11"/>
        <v>{"titulo": "Live Adelmário Coelho" , "canais": [{"nome":"Adelmário Coelho", "_id": ObjectId("5ed981e2474ed51eb3dbb3d1")}], "subcategorias": [{"nome":"forró", "_id":ObjectId("5ed97cfc474ed51eb3dbb27c")}], "categorias":[{"_id":ObjectId("5ed979f4474ed51eb3dbb26b"), "nome":"Música", "url":"music"}], "dataHora": new Date("2020-05-13T20:00-0300"),   "largeimage": "https://i.ytimg.com/vi/RpadugQcoKU/mqdefault.jpg", "status": "offline", "videoId": "RpadugQcoKU", "url": "https://www.youtube.com/watch?v=RpadugQcoKU"},</v>
      </c>
    </row>
    <row r="353" spans="1:23" x14ac:dyDescent="0.25">
      <c r="A353" t="s">
        <v>3019</v>
      </c>
      <c r="B353" t="s">
        <v>773</v>
      </c>
      <c r="C353" t="s">
        <v>774</v>
      </c>
      <c r="D353" t="str">
        <f>VLOOKUP(B353,canais!$A:$N,14,FALSE)</f>
        <v>5ed981e2474ed51eb3dbb3d2</v>
      </c>
      <c r="E353" s="10">
        <v>43965</v>
      </c>
      <c r="F353" t="s">
        <v>22</v>
      </c>
      <c r="G353" t="str">
        <f>VLOOKUP(F353,subcategorias!$E:$F,2,FALSE)</f>
        <v>ObjectId("5ed97cfc474ed51eb3dbb272")</v>
      </c>
      <c r="H353" t="str">
        <f>VLOOKUP(G353,subcategorias!$F:$G,2,FALSE)</f>
        <v>ObjectId("5ed979f4474ed51eb3dbb26b")</v>
      </c>
      <c r="I353" t="str">
        <f>VLOOKUP(H353,categorias!$B:$D,2,FALSE)</f>
        <v>Música</v>
      </c>
      <c r="J353" t="str">
        <f>VLOOKUP(H353,categorias!$B:$D,3,FALSE)</f>
        <v>music</v>
      </c>
      <c r="K353" s="7">
        <v>0.91666666666666663</v>
      </c>
      <c r="L353" s="7" t="str">
        <f t="shared" si="10"/>
        <v>new Date("2020-05-14T22:00-0300")</v>
      </c>
      <c r="M353" t="s">
        <v>3018</v>
      </c>
      <c r="N353" t="s">
        <v>937</v>
      </c>
      <c r="O353" t="s">
        <v>1588</v>
      </c>
      <c r="P353" t="s">
        <v>3020</v>
      </c>
      <c r="W353" t="str">
        <f t="shared" si="11"/>
        <v>{"titulo": "Live Detonautas" , "canais": [{"nome":"Detonautas", "_id": ObjectId("5ed981e2474ed51eb3dbb3d2")}], "subcategorias": [{"nome":"rock", "_id":ObjectId("5ed97cfc474ed51eb3dbb272")}], "categorias":[{"_id":ObjectId("5ed979f4474ed51eb3dbb26b"), "nome":"Música", "url":"music"}], "dataHora": new Date("2020-05-14T22:00-0300"),   "largeimage": "https://i.ytimg.com/vi/OrlYUHtBoPE/mqdefault.jpg", "status": "offline", "videoId": "OrlYUHtBoPE", "url": "https://www.youtube.com/watch?v=OrlYUHtBoPE"},</v>
      </c>
    </row>
    <row r="354" spans="1:23" x14ac:dyDescent="0.25">
      <c r="A354" t="s">
        <v>3021</v>
      </c>
      <c r="B354" t="s">
        <v>775</v>
      </c>
      <c r="C354" t="s">
        <v>776</v>
      </c>
      <c r="D354" t="str">
        <f>VLOOKUP(B354,canais!$A:$N,14,FALSE)</f>
        <v>5ed981e2474ed51eb3dbb3d3</v>
      </c>
      <c r="E354" s="10">
        <v>43965</v>
      </c>
      <c r="F354" t="s">
        <v>28</v>
      </c>
      <c r="G354" t="str">
        <f>VLOOKUP(F354,subcategorias!$E:$F,2,FALSE)</f>
        <v>ObjectId("5ed97cfc474ed51eb3dbb278")</v>
      </c>
      <c r="H354" t="str">
        <f>VLOOKUP(G354,subcategorias!$F:$G,2,FALSE)</f>
        <v>ObjectId("5ed979f4474ed51eb3dbb26b")</v>
      </c>
      <c r="I354" t="str">
        <f>VLOOKUP(H354,categorias!$B:$D,2,FALSE)</f>
        <v>Música</v>
      </c>
      <c r="J354" t="str">
        <f>VLOOKUP(H354,categorias!$B:$D,3,FALSE)</f>
        <v>music</v>
      </c>
      <c r="K354" s="7">
        <v>0.79166666666666663</v>
      </c>
      <c r="L354" s="7" t="str">
        <f t="shared" si="10"/>
        <v>new Date("2020-05-14T19:00-0300")</v>
      </c>
      <c r="M354" t="s">
        <v>1589</v>
      </c>
      <c r="N354" t="s">
        <v>937</v>
      </c>
      <c r="P354" t="s">
        <v>3022</v>
      </c>
      <c r="W354" t="str">
        <f t="shared" si="11"/>
        <v>{"titulo": "Live SEM REZNHA" , "canais": [{"nome":"SEM REZNHA", "_id": ObjectId("5ed981e2474ed51eb3dbb3d3")}], "subcategorias": [{"nome":"pagode", "_id":ObjectId("5ed97cfc474ed51eb3dbb278")}], "categorias":[{"_id":ObjectId("5ed979f4474ed51eb3dbb26b"), "nome":"Música", "url":"music"}], "dataHora": new Date("2020-05-14T19:00-0300"),   "largeimage": "https://yt3.ggpht.com/eLQD-4A4Elk3lWSP6GBXcEdo5-UtYlr1l2aYhKYD-lDza5asGBlu_IoM9FTZNCfXFd7JCWJr=w1280-fcrop64=1,00000000ffffffff-k-c0xffffffff-no-nd-rj", "status": "offline", "videoId": "", "url": "https://www.youtube.com/channel/UC_hOpnXmq34IAYaMyxG0D9A"},</v>
      </c>
    </row>
    <row r="355" spans="1:23" x14ac:dyDescent="0.25">
      <c r="A355" t="s">
        <v>1591</v>
      </c>
      <c r="B355" t="s">
        <v>283</v>
      </c>
      <c r="C355" t="s">
        <v>284</v>
      </c>
      <c r="D355" t="str">
        <f>VLOOKUP(B355,canais!$A:$N,14,FALSE)</f>
        <v>5ed981e2474ed51eb3dbb2d7</v>
      </c>
      <c r="E355" s="10">
        <v>43965</v>
      </c>
      <c r="F355" t="s">
        <v>21</v>
      </c>
      <c r="G355" t="str">
        <f>VLOOKUP(F355,subcategorias!$E:$F,2,FALSE)</f>
        <v>ObjectId("5ed97cfc474ed51eb3dbb271")</v>
      </c>
      <c r="H355" t="str">
        <f>VLOOKUP(G355,subcategorias!$F:$G,2,FALSE)</f>
        <v>ObjectId("5ed979f4474ed51eb3dbb26b")</v>
      </c>
      <c r="I355" t="str">
        <f>VLOOKUP(H355,categorias!$B:$D,2,FALSE)</f>
        <v>Música</v>
      </c>
      <c r="J355" t="str">
        <f>VLOOKUP(H355,categorias!$B:$D,3,FALSE)</f>
        <v>music</v>
      </c>
      <c r="K355" s="7">
        <v>0.83333333333333337</v>
      </c>
      <c r="L355" s="7" t="str">
        <f t="shared" si="10"/>
        <v>new Date("2020-05-14T20:00-0300")</v>
      </c>
      <c r="M355" t="s">
        <v>1590</v>
      </c>
      <c r="N355" t="s">
        <v>937</v>
      </c>
      <c r="P355" t="s">
        <v>2503</v>
      </c>
      <c r="W355" t="str">
        <f t="shared" si="11"/>
        <v>{"titulo": "Humberto e Ronaldo #LiveCopoSujo2" , "canais": [{"nome":"Humberto e Ronaldo", "_id": ObjectId("5ed981e2474ed51eb3dbb2d7")}], "subcategorias": [{"nome":"sertanejo", "_id":ObjectId("5ed97cfc474ed51eb3dbb271")}], "categorias":[{"_id":ObjectId("5ed979f4474ed51eb3dbb26b"), "nome":"Música", "url":"music"}], "dataHora": new Date("2020-05-14T20:00-0300"),   "largeimage": "https://yt3.ggpht.com/fyHTZr69nk2PXsKQZhMhQ_uufqoikpwDwMplzuoFNsGo5JWo8ZdvJs8ZP7Xz9gD3trxwzi4otw=w1280-fcrop64=1,00000000ffffffff-k-c0xffffffff-no-nd-rj", "status": "offline", "videoId": "", "url": "https://www.youtube.com/channel/UCvHWfLnaHdnUcR8M8z2UJxQ"},</v>
      </c>
    </row>
    <row r="356" spans="1:23" x14ac:dyDescent="0.25">
      <c r="A356" t="s">
        <v>1592</v>
      </c>
      <c r="B356" t="s">
        <v>777</v>
      </c>
      <c r="C356" t="s">
        <v>778</v>
      </c>
      <c r="D356" t="str">
        <f>VLOOKUP(B356,canais!$A:$N,14,FALSE)</f>
        <v>5ed981e2474ed51eb3dbb3d4</v>
      </c>
      <c r="E356" s="10">
        <v>43965</v>
      </c>
      <c r="F356" t="s">
        <v>1125</v>
      </c>
      <c r="G356" t="str">
        <f>VLOOKUP(F356,subcategorias!$E:$F,2,FALSE)</f>
        <v>ObjectId("5ed97cfc474ed51eb3dbb286")</v>
      </c>
      <c r="H356" t="str">
        <f>VLOOKUP(G356,subcategorias!$F:$G,2,FALSE)</f>
        <v>ObjectId("5ed979f4474ed51eb3dbb26b")</v>
      </c>
      <c r="I356" t="str">
        <f>VLOOKUP(H356,categorias!$B:$D,2,FALSE)</f>
        <v>Música</v>
      </c>
      <c r="J356" t="str">
        <f>VLOOKUP(H356,categorias!$B:$D,3,FALSE)</f>
        <v>music</v>
      </c>
      <c r="K356" s="7">
        <v>0.83333333333333337</v>
      </c>
      <c r="L356" s="7" t="str">
        <f t="shared" si="10"/>
        <v>new Date("2020-05-14T20:00-0300")</v>
      </c>
      <c r="M356" t="s">
        <v>3023</v>
      </c>
      <c r="N356" t="s">
        <v>937</v>
      </c>
      <c r="O356" t="s">
        <v>1593</v>
      </c>
      <c r="P356" t="s">
        <v>3024</v>
      </c>
      <c r="W356" t="str">
        <f t="shared" si="11"/>
        <v>{"titulo": "Macaco Live: Pablo #FiqueEmCasa e #Cante #Comigo" , "canais": [{"nome":"Pablo", "_id": ObjectId("5ed981e2474ed51eb3dbb3d4")}], "subcategorias": [{"nome":"arrocha", "_id":ObjectId("5ed97cfc474ed51eb3dbb286")}], "categorias":[{"_id":ObjectId("5ed979f4474ed51eb3dbb26b"), "nome":"Música", "url":"music"}], "dataHora": new Date("2020-05-14T20:00-0300"),   "largeimage": "https://i.ytimg.com/vi/UdCi9qQHoiA/mqdefault.jpg", "status": "offline", "videoId": "UdCi9qQHoiA", "url": "https://www.youtube.com/watch?v=UdCi9qQHoiA"},</v>
      </c>
    </row>
    <row r="357" spans="1:23" x14ac:dyDescent="0.25">
      <c r="A357" t="s">
        <v>3025</v>
      </c>
      <c r="B357" t="s">
        <v>779</v>
      </c>
      <c r="C357" t="s">
        <v>780</v>
      </c>
      <c r="D357" t="str">
        <f>VLOOKUP(B357,canais!$A:$N,14,FALSE)</f>
        <v>5ed981e2474ed51eb3dbb3d5</v>
      </c>
      <c r="E357" s="10">
        <v>43967</v>
      </c>
      <c r="F357" t="s">
        <v>30</v>
      </c>
      <c r="G357" t="str">
        <f>VLOOKUP(F357,subcategorias!$E:$F,2,FALSE)</f>
        <v>ObjectId("5ed97cfc474ed51eb3dbb27a")</v>
      </c>
      <c r="H357" t="str">
        <f>VLOOKUP(G357,subcategorias!$F:$G,2,FALSE)</f>
        <v>ObjectId("5ed979f4474ed51eb3dbb26b")</v>
      </c>
      <c r="I357" t="str">
        <f>VLOOKUP(H357,categorias!$B:$D,2,FALSE)</f>
        <v>Música</v>
      </c>
      <c r="J357" t="str">
        <f>VLOOKUP(H357,categorias!$B:$D,3,FALSE)</f>
        <v>music</v>
      </c>
      <c r="K357" s="7">
        <v>0.625</v>
      </c>
      <c r="L357" s="7" t="str">
        <f t="shared" si="10"/>
        <v>new Date("2020-05-16T15:00-0300")</v>
      </c>
      <c r="M357" t="s">
        <v>1594</v>
      </c>
      <c r="N357" t="s">
        <v>937</v>
      </c>
      <c r="P357" t="s">
        <v>3026</v>
      </c>
      <c r="W357" t="str">
        <f t="shared" si="11"/>
        <v>{"titulo": "Live Caio Medice" , "canais": [{"nome":"Caio Medice", "_id": ObjectId("5ed981e2474ed51eb3dbb3d5")}], "subcategorias": [{"nome":"samba", "_id":ObjectId("5ed97cfc474ed51eb3dbb27a")}], "categorias":[{"_id":ObjectId("5ed979f4474ed51eb3dbb26b"), "nome":"Música", "url":"music"}], "dataHora": new Date("2020-05-16T15:00-0300"),   "largeimage": "https://yt3.ggpht.com/-QUueHrKaqtP7GAHtWno_H0vsizPLovkhr_YdwS81FJQDDQpdooCD_T2ff-ROCjfhkygWa-8zA=w1280-fcrop64=1,00000000ffffffff-k-c0xffffffff-no-nd-rj", "status": "offline", "videoId": "", "url": "https://www.youtube.com/channel/UCcT-b97sDJJJLdphGYTMXzw"},</v>
      </c>
    </row>
    <row r="358" spans="1:23" x14ac:dyDescent="0.25">
      <c r="A358" t="s">
        <v>3027</v>
      </c>
      <c r="B358" t="s">
        <v>781</v>
      </c>
      <c r="C358" t="s">
        <v>782</v>
      </c>
      <c r="D358" t="str">
        <f>VLOOKUP(B358,canais!$A:$N,14,FALSE)</f>
        <v>5ed981e2474ed51eb3dbb3d6</v>
      </c>
      <c r="E358" s="10">
        <v>43966</v>
      </c>
      <c r="F358" t="s">
        <v>32</v>
      </c>
      <c r="G358" t="str">
        <f>VLOOKUP(F358,subcategorias!$E:$F,2,FALSE)</f>
        <v>ObjectId("5ed97cfc474ed51eb3dbb27c")</v>
      </c>
      <c r="H358" t="str">
        <f>VLOOKUP(G358,subcategorias!$F:$G,2,FALSE)</f>
        <v>ObjectId("5ed979f4474ed51eb3dbb26b")</v>
      </c>
      <c r="I358" t="str">
        <f>VLOOKUP(H358,categorias!$B:$D,2,FALSE)</f>
        <v>Música</v>
      </c>
      <c r="J358" t="str">
        <f>VLOOKUP(H358,categorias!$B:$D,3,FALSE)</f>
        <v>music</v>
      </c>
      <c r="K358" s="7">
        <v>0.70833333333333337</v>
      </c>
      <c r="L358" s="7" t="str">
        <f t="shared" si="10"/>
        <v>new Date("2020-05-15T17:00-0300")</v>
      </c>
      <c r="M358" t="s">
        <v>1595</v>
      </c>
      <c r="N358" t="s">
        <v>937</v>
      </c>
      <c r="P358" t="s">
        <v>3028</v>
      </c>
      <c r="W358" t="str">
        <f t="shared" si="11"/>
        <v>{"titulo": "Live Igor Ativado" , "canais": [{"nome":"Igor Ativado", "_id": ObjectId("5ed981e2474ed51eb3dbb3d6")}], "subcategorias": [{"nome":"forró", "_id":ObjectId("5ed97cfc474ed51eb3dbb27c")}], "categorias":[{"_id":ObjectId("5ed979f4474ed51eb3dbb26b"), "nome":"Música", "url":"music"}], "dataHora": new Date("2020-05-15T17:00-0300"),   "largeimage": "https://yt3.ggpht.com/0rEVwTuNFqCoV7icof-JUxmAE_NPJcV0cHwatkmNm_YNtAWKtYHQh-1xPTrI02XOqugDNLSNqQ=w1280-fcrop64=1,00000000ffffffff-k-c0xffffffff-no-nd-rj", "status": "offline", "videoId": "", "url": "https://www.youtube.com/channel/UCK3a-YLldMs6P7JMttrWLIg"},</v>
      </c>
    </row>
    <row r="359" spans="1:23" x14ac:dyDescent="0.25">
      <c r="A359" t="s">
        <v>1596</v>
      </c>
      <c r="B359" t="s">
        <v>783</v>
      </c>
      <c r="C359" t="s">
        <v>784</v>
      </c>
      <c r="D359" t="str">
        <f>VLOOKUP(B359,canais!$A:$N,14,FALSE)</f>
        <v>5ed981e2474ed51eb3dbb3d7</v>
      </c>
      <c r="E359" s="10">
        <v>43966</v>
      </c>
      <c r="F359" t="s">
        <v>26</v>
      </c>
      <c r="G359" t="str">
        <f>VLOOKUP(F359,subcategorias!$E:$F,2,FALSE)</f>
        <v>ObjectId("5ed97cfc474ed51eb3dbb276")</v>
      </c>
      <c r="H359" t="str">
        <f>VLOOKUP(G359,subcategorias!$F:$G,2,FALSE)</f>
        <v>ObjectId("5ed979f4474ed51eb3dbb26b")</v>
      </c>
      <c r="I359" t="str">
        <f>VLOOKUP(H359,categorias!$B:$D,2,FALSE)</f>
        <v>Música</v>
      </c>
      <c r="J359" t="str">
        <f>VLOOKUP(H359,categorias!$B:$D,3,FALSE)</f>
        <v>music</v>
      </c>
      <c r="K359" s="7">
        <v>0.79166666666666663</v>
      </c>
      <c r="L359" s="7" t="str">
        <f t="shared" si="10"/>
        <v>new Date("2020-05-15T19:00-0300")</v>
      </c>
      <c r="M359" t="s">
        <v>3029</v>
      </c>
      <c r="N359" t="s">
        <v>937</v>
      </c>
      <c r="O359" t="s">
        <v>1597</v>
      </c>
      <c r="P359" t="s">
        <v>3030</v>
      </c>
      <c r="W359" t="str">
        <f t="shared" si="11"/>
        <v>{"titulo": "Live - LayBack" , "canais": [{"nome":"Banda LayBack", "_id": ObjectId("5ed981e2474ed51eb3dbb3d7")}], "subcategorias": [{"nome":"pop", "_id":ObjectId("5ed97cfc474ed51eb3dbb276")}], "categorias":[{"_id":ObjectId("5ed979f4474ed51eb3dbb26b"), "nome":"Música", "url":"music"}], "dataHora": new Date("2020-05-15T19:00-0300"),   "largeimage": "https://i.ytimg.com/vi/wnxWzS3XxjU/mqdefault.jpg", "status": "offline", "videoId": "wnxWzS3XxjU", "url": "https://www.youtube.com/watch?v=wnxWzS3XxjU"},</v>
      </c>
    </row>
    <row r="360" spans="1:23" x14ac:dyDescent="0.25">
      <c r="A360" t="s">
        <v>1599</v>
      </c>
      <c r="B360" t="s">
        <v>785</v>
      </c>
      <c r="C360" t="s">
        <v>786</v>
      </c>
      <c r="D360" t="str">
        <f>VLOOKUP(B360,canais!$A:$N,14,FALSE)</f>
        <v>5ed981e2474ed51eb3dbb3d8</v>
      </c>
      <c r="E360" s="10">
        <v>43966</v>
      </c>
      <c r="F360" t="s">
        <v>28</v>
      </c>
      <c r="G360" t="str">
        <f>VLOOKUP(F360,subcategorias!$E:$F,2,FALSE)</f>
        <v>ObjectId("5ed97cfc474ed51eb3dbb278")</v>
      </c>
      <c r="H360" t="str">
        <f>VLOOKUP(G360,subcategorias!$F:$G,2,FALSE)</f>
        <v>ObjectId("5ed979f4474ed51eb3dbb26b")</v>
      </c>
      <c r="I360" t="str">
        <f>VLOOKUP(H360,categorias!$B:$D,2,FALSE)</f>
        <v>Música</v>
      </c>
      <c r="J360" t="str">
        <f>VLOOKUP(H360,categorias!$B:$D,3,FALSE)</f>
        <v>music</v>
      </c>
      <c r="K360" s="7">
        <v>0.83333333333333337</v>
      </c>
      <c r="L360" s="7" t="str">
        <f t="shared" si="10"/>
        <v>new Date("2020-05-15T20:00-0300")</v>
      </c>
      <c r="M360" t="s">
        <v>1598</v>
      </c>
      <c r="N360" t="s">
        <v>937</v>
      </c>
      <c r="P360" t="s">
        <v>3031</v>
      </c>
      <c r="W360" t="str">
        <f t="shared" si="11"/>
        <v>{"titulo": "#GPresençaBrahmaLive" , "canais": [{"nome":"Grupo Presença", "_id": ObjectId("5ed981e2474ed51eb3dbb3d8")}], "subcategorias": [{"nome":"pagode", "_id":ObjectId("5ed97cfc474ed51eb3dbb278")}], "categorias":[{"_id":ObjectId("5ed979f4474ed51eb3dbb26b"), "nome":"Música", "url":"music"}], "dataHora": new Date("2020-05-15T20:00-0300"),   "largeimage": "https://yt3.ggpht.com/SwzyG8RTAWBpEr5HUK-FdsAhkDt3LOjbGmarGpnGeb9n3g4qakvnNxsMVi1crOdwzsoNK7JDBJk=w1280-fcrop64=1,00000000ffffffff-k-c0xffffffff-no-nd-rj", "status": "offline", "videoId": "", "url": "https://www.youtube.com/channel/UCKTsmTjpzWuCoFcdaJ4GnSA"},</v>
      </c>
    </row>
    <row r="361" spans="1:23" x14ac:dyDescent="0.25">
      <c r="A361" t="s">
        <v>1600</v>
      </c>
      <c r="B361" t="s">
        <v>787</v>
      </c>
      <c r="C361" t="s">
        <v>788</v>
      </c>
      <c r="D361" t="str">
        <f>VLOOKUP(B361,canais!$A:$N,14,FALSE)</f>
        <v>5ed981e2474ed51eb3dbb3d9</v>
      </c>
      <c r="E361" s="10">
        <v>43966</v>
      </c>
      <c r="F361" t="s">
        <v>22</v>
      </c>
      <c r="G361" t="str">
        <f>VLOOKUP(F361,subcategorias!$E:$F,2,FALSE)</f>
        <v>ObjectId("5ed97cfc474ed51eb3dbb272")</v>
      </c>
      <c r="H361" t="str">
        <f>VLOOKUP(G361,subcategorias!$F:$G,2,FALSE)</f>
        <v>ObjectId("5ed979f4474ed51eb3dbb26b")</v>
      </c>
      <c r="I361" t="str">
        <f>VLOOKUP(H361,categorias!$B:$D,2,FALSE)</f>
        <v>Música</v>
      </c>
      <c r="J361" t="str">
        <f>VLOOKUP(H361,categorias!$B:$D,3,FALSE)</f>
        <v>music</v>
      </c>
      <c r="K361" s="7">
        <v>0.85416666666666663</v>
      </c>
      <c r="L361" s="7" t="str">
        <f t="shared" si="10"/>
        <v>new Date("2020-05-15T20:30-0300")</v>
      </c>
      <c r="M361" t="s">
        <v>3032</v>
      </c>
      <c r="N361" t="s">
        <v>937</v>
      </c>
      <c r="O361" t="s">
        <v>1601</v>
      </c>
      <c r="P361" t="s">
        <v>3033</v>
      </c>
      <c r="W361" t="str">
        <f t="shared" si="11"/>
        <v>{"titulo": "Linkin Park Tributo SE - Studio Sessions #1" , "canais": [{"nome":"LP Tributo", "_id": ObjectId("5ed981e2474ed51eb3dbb3d9")}], "subcategorias": [{"nome":"rock", "_id":ObjectId("5ed97cfc474ed51eb3dbb272")}], "categorias":[{"_id":ObjectId("5ed979f4474ed51eb3dbb26b"), "nome":"Música", "url":"music"}], "dataHora": new Date("2020-05-15T20:30-0300"),   "largeimage": "https://i.ytimg.com/vi/xunPaDZGhlQ/mqdefault.jpg", "status": "offline", "videoId": "xunPaDZGhlQ", "url": "https://www.youtube.com/watch?v=xunPaDZGhlQ"},</v>
      </c>
    </row>
    <row r="362" spans="1:23" x14ac:dyDescent="0.25">
      <c r="A362" t="s">
        <v>1602</v>
      </c>
      <c r="B362" t="s">
        <v>789</v>
      </c>
      <c r="C362" t="s">
        <v>790</v>
      </c>
      <c r="D362" t="str">
        <f>VLOOKUP(B362,canais!$A:$N,14,FALSE)</f>
        <v>5ed981e2474ed51eb3dbb3da</v>
      </c>
      <c r="E362" s="10">
        <v>43966</v>
      </c>
      <c r="F362" t="s">
        <v>34</v>
      </c>
      <c r="G362" t="str">
        <f>VLOOKUP(F362,subcategorias!$E:$F,2,FALSE)</f>
        <v>ObjectId("5ed97cfc474ed51eb3dbb27e")</v>
      </c>
      <c r="H362" t="str">
        <f>VLOOKUP(G362,subcategorias!$F:$G,2,FALSE)</f>
        <v>ObjectId("5ed979f4474ed51eb3dbb26b")</v>
      </c>
      <c r="I362" t="str">
        <f>VLOOKUP(H362,categorias!$B:$D,2,FALSE)</f>
        <v>Música</v>
      </c>
      <c r="J362" t="str">
        <f>VLOOKUP(H362,categorias!$B:$D,3,FALSE)</f>
        <v>music</v>
      </c>
      <c r="K362" s="7">
        <v>0.94791666666666663</v>
      </c>
      <c r="L362" s="7" t="str">
        <f t="shared" si="10"/>
        <v>new Date("2020-05-15T22:45-0300")</v>
      </c>
      <c r="M362" t="s">
        <v>3034</v>
      </c>
      <c r="N362" t="s">
        <v>937</v>
      </c>
      <c r="O362" t="s">
        <v>1603</v>
      </c>
      <c r="P362" t="s">
        <v>3035</v>
      </c>
      <c r="W362" t="str">
        <f t="shared" si="11"/>
        <v>{"titulo": "Melim - Live de lançamento #EuFeatVoce | #LiveMelim" , "canais": [{"nome":"Melim", "_id": ObjectId("5ed981e2474ed51eb3dbb3da")}], "subcategorias": [{"nome":"mpb", "_id":ObjectId("5ed97cfc474ed51eb3dbb27e")}], "categorias":[{"_id":ObjectId("5ed979f4474ed51eb3dbb26b"), "nome":"Música", "url":"music"}], "dataHora": new Date("2020-05-15T22:45-0300"),   "largeimage": "https://i.ytimg.com/vi/5qtf0fNVlxw/mqdefault.jpg", "status": "offline", "videoId": "5qtf0fNVlxw", "url": "https://www.youtube.com/watch?v=5qtf0fNVlxw"},</v>
      </c>
    </row>
    <row r="363" spans="1:23" x14ac:dyDescent="0.25">
      <c r="A363" t="s">
        <v>1604</v>
      </c>
      <c r="B363" t="s">
        <v>791</v>
      </c>
      <c r="C363" t="s">
        <v>792</v>
      </c>
      <c r="D363" t="str">
        <f>VLOOKUP(B363,canais!$A:$N,14,FALSE)</f>
        <v>5ed981e2474ed51eb3dbb3db</v>
      </c>
      <c r="E363" s="10">
        <v>43965</v>
      </c>
      <c r="F363" t="s">
        <v>25</v>
      </c>
      <c r="G363" t="str">
        <f>VLOOKUP(F363,subcategorias!$E:$F,2,FALSE)</f>
        <v>ObjectId("5ed97cfc474ed51eb3dbb275")</v>
      </c>
      <c r="H363" t="str">
        <f>VLOOKUP(G363,subcategorias!$F:$G,2,FALSE)</f>
        <v>ObjectId("5ed979f4474ed51eb3dbb26b")</v>
      </c>
      <c r="I363" t="str">
        <f>VLOOKUP(H363,categorias!$B:$D,2,FALSE)</f>
        <v>Música</v>
      </c>
      <c r="J363" t="str">
        <f>VLOOKUP(H363,categorias!$B:$D,3,FALSE)</f>
        <v>music</v>
      </c>
      <c r="K363" s="7">
        <v>0.875</v>
      </c>
      <c r="L363" s="7" t="str">
        <f t="shared" si="10"/>
        <v>new Date("2020-05-14T21:00-0300")</v>
      </c>
      <c r="M363" t="s">
        <v>3036</v>
      </c>
      <c r="N363" t="s">
        <v>937</v>
      </c>
      <c r="O363" t="s">
        <v>1605</v>
      </c>
      <c r="P363" t="s">
        <v>3037</v>
      </c>
      <c r="W363" t="str">
        <f t="shared" si="11"/>
        <v>{"titulo": "Jopin b2b Ralk - Live | #FiqueEmCasa" , "canais": [{"nome":"Jopin", "_id": ObjectId("5ed981e2474ed51eb3dbb3db")}], "subcategorias": [{"nome":"eletrônica", "_id":ObjectId("5ed97cfc474ed51eb3dbb275")}], "categorias":[{"_id":ObjectId("5ed979f4474ed51eb3dbb26b"), "nome":"Música", "url":"music"}], "dataHora": new Date("2020-05-14T21:00-0300"),   "largeimage": "https://i.ytimg.com/vi/uWbsLzxiNNU/mqdefault.jpg", "status": "offline", "videoId": "uWbsLzxiNNU", "url": "https://www.youtube.com/watch?v=uWbsLzxiNNU"},</v>
      </c>
    </row>
    <row r="364" spans="1:23" x14ac:dyDescent="0.25">
      <c r="A364" t="s">
        <v>1607</v>
      </c>
      <c r="B364" t="s">
        <v>793</v>
      </c>
      <c r="C364" t="s">
        <v>794</v>
      </c>
      <c r="D364" t="str">
        <f>VLOOKUP(B364,canais!$A:$N,14,FALSE)</f>
        <v>5ed981e2474ed51eb3dbb3dc</v>
      </c>
      <c r="E364" s="10">
        <v>43964</v>
      </c>
      <c r="F364" t="s">
        <v>41</v>
      </c>
      <c r="G364" t="str">
        <f>VLOOKUP(F364,subcategorias!$E:$F,2,FALSE)</f>
        <v>ObjectId("5ed97cfc474ed51eb3dbb285")</v>
      </c>
      <c r="H364" t="str">
        <f>VLOOKUP(G364,subcategorias!$F:$G,2,FALSE)</f>
        <v>ObjectId("5ed979f4474ed51eb3dbb270")</v>
      </c>
      <c r="I364" t="str">
        <f>VLOOKUP(H364,categorias!$B:$D,2,FALSE)</f>
        <v>Variedades</v>
      </c>
      <c r="J364" t="str">
        <f>VLOOKUP(H364,categorias!$B:$D,3,FALSE)</f>
        <v>variados</v>
      </c>
      <c r="K364" s="7">
        <v>0.83333333333333337</v>
      </c>
      <c r="L364" s="7" t="str">
        <f t="shared" si="10"/>
        <v>new Date("2020-05-13T20:00-0300")</v>
      </c>
      <c r="M364" t="s">
        <v>1606</v>
      </c>
      <c r="N364" t="s">
        <v>937</v>
      </c>
      <c r="P364" t="s">
        <v>3038</v>
      </c>
      <c r="W364" t="str">
        <f t="shared" si="11"/>
        <v>{"titulo": "After Blog EP #008 - Música Nossa De Cada Dia" , "canais": [{"nome":"Educadora FM", "_id": ObjectId("5ed981e2474ed51eb3dbb3dc")}], "subcategorias": [{"nome":"outros", "_id":ObjectId("5ed97cfc474ed51eb3dbb285")}], "categorias":[{"_id":ObjectId("5ed979f4474ed51eb3dbb270"), "nome":"Variedades", "url":"variados"}], "dataHora": new Date("2020-05-13T20:00-0300"),   "largeimage": "https://yt3.ggpht.com/TOkKjU5IVpvdy7AI07AkdlOY2lz_EhukqA3bobASlOuB94lnpz0obX-yzFyLVr3Iy3Yyx8i0Xp4=w1280-fcrop64=1,00000000ffffffff-k-c0xffffffff-no-nd-rj", "status": "offline", "videoId": "", "url": "https://www.youtube.com/channel/UCTsoLKsERSF5FMwEdV6euKQ"},</v>
      </c>
    </row>
    <row r="365" spans="1:23" x14ac:dyDescent="0.25">
      <c r="A365" t="s">
        <v>1609</v>
      </c>
      <c r="B365" t="s">
        <v>795</v>
      </c>
      <c r="C365" t="s">
        <v>796</v>
      </c>
      <c r="D365" t="str">
        <f>VLOOKUP(B365,canais!$A:$N,14,FALSE)</f>
        <v>5ed981e2474ed51eb3dbb3dd</v>
      </c>
      <c r="E365" s="10">
        <v>43966</v>
      </c>
      <c r="F365" t="s">
        <v>25</v>
      </c>
      <c r="G365" t="str">
        <f>VLOOKUP(F365,subcategorias!$E:$F,2,FALSE)</f>
        <v>ObjectId("5ed97cfc474ed51eb3dbb275")</v>
      </c>
      <c r="H365" t="str">
        <f>VLOOKUP(G365,subcategorias!$F:$G,2,FALSE)</f>
        <v>ObjectId("5ed979f4474ed51eb3dbb26b")</v>
      </c>
      <c r="I365" t="str">
        <f>VLOOKUP(H365,categorias!$B:$D,2,FALSE)</f>
        <v>Música</v>
      </c>
      <c r="J365" t="str">
        <f>VLOOKUP(H365,categorias!$B:$D,3,FALSE)</f>
        <v>music</v>
      </c>
      <c r="K365" s="7">
        <v>0.83333333333333337</v>
      </c>
      <c r="L365" s="7" t="str">
        <f t="shared" si="10"/>
        <v>new Date("2020-05-15T20:00-0300")</v>
      </c>
      <c r="M365" t="s">
        <v>1608</v>
      </c>
      <c r="N365" t="s">
        <v>937</v>
      </c>
      <c r="P365" t="s">
        <v>1610</v>
      </c>
      <c r="W365" t="str">
        <f t="shared" si="11"/>
        <v>{"titulo": "Kohen - Live Set @ Controversia Records" , "canais": [{"nome":"Kohen", "_id": ObjectId("5ed981e2474ed51eb3dbb3dd")}], "subcategorias": [{"nome":"eletrônica", "_id":ObjectId("5ed97cfc474ed51eb3dbb275")}], "categorias":[{"_id":ObjectId("5ed979f4474ed51eb3dbb26b"), "nome":"Música", "url":"music"}], "dataHora": new Date("2020-05-15T20:00-0300"),   "largeimage": "https://yt3.ggpht.com/Hkxolh8REmLKA_m4-HmHLlr58zBjaINuf_BzmC0XHzzgl6ufGIadhUWG0ErZF7LX37wiLj7heE8=w1280-fcrop64=1,00000000ffffffff-k-c0xffffffff-no-nd-rj", "status": "offline", "videoId": "", "url": "https://www.youtube.com/channel/UC1G1NDGi235LycNEcxXey8w"},</v>
      </c>
    </row>
    <row r="366" spans="1:23" x14ac:dyDescent="0.25">
      <c r="A366" t="s">
        <v>1612</v>
      </c>
      <c r="B366" t="s">
        <v>797</v>
      </c>
      <c r="C366" t="s">
        <v>798</v>
      </c>
      <c r="D366" t="str">
        <f>VLOOKUP(B366,canais!$A:$N,14,FALSE)</f>
        <v>5ed981e2474ed51eb3dbb3de</v>
      </c>
      <c r="E366" s="10">
        <v>43967</v>
      </c>
      <c r="F366" t="s">
        <v>35</v>
      </c>
      <c r="G366" t="str">
        <f>VLOOKUP(F366,subcategorias!$E:$F,2,FALSE)</f>
        <v>ObjectId("5ed97cfc474ed51eb3dbb27f")</v>
      </c>
      <c r="H366" t="str">
        <f>VLOOKUP(G366,subcategorias!$F:$G,2,FALSE)</f>
        <v>ObjectId("5ed979f4474ed51eb3dbb26b")</v>
      </c>
      <c r="I366" t="str">
        <f>VLOOKUP(H366,categorias!$B:$D,2,FALSE)</f>
        <v>Música</v>
      </c>
      <c r="J366" t="str">
        <f>VLOOKUP(H366,categorias!$B:$D,3,FALSE)</f>
        <v>music</v>
      </c>
      <c r="K366" s="7">
        <v>0.5</v>
      </c>
      <c r="L366" s="7" t="str">
        <f t="shared" si="10"/>
        <v>new Date("2020-05-16T12:00-0300")</v>
      </c>
      <c r="M366" t="s">
        <v>1611</v>
      </c>
      <c r="N366" t="s">
        <v>937</v>
      </c>
      <c r="P366" t="s">
        <v>3039</v>
      </c>
      <c r="W366" t="str">
        <f t="shared" si="11"/>
        <v>{"titulo": "#DoornRecordsHomeSessions" , "canais": [{"nome":"DOORN Records", "_id": ObjectId("5ed981e2474ed51eb3dbb3de")}], "subcategorias": [{"nome":"festival", "_id":ObjectId("5ed97cfc474ed51eb3dbb27f")}], "categorias":[{"_id":ObjectId("5ed979f4474ed51eb3dbb26b"), "nome":"Música", "url":"music"}], "dataHora": new Date("2020-05-16T12:00-0300"),   "largeimage": "https://scontent-gig2-1.cdninstagram.com/v/t51.2885-15/sh0.08/e35/s640x640/96862113_317530289232284_2620945739676412030_n.jpg?_nc_ht=scontent-gig2-1.cdninstagram.com&amp;_nc_cat=108&amp;_nc_ohc=lxVl8H1UQQAAX9JgmmV&amp;oh=8d5d4f9c64eb7336ad1a92e0d3a63c35&amp;oe=5EE5CB64", "status": "offline", "videoId": "", "url": "https://www.youtube.com/channel/UC_c4pYoEDy2NSkv3-hNvHHA"},</v>
      </c>
    </row>
    <row r="367" spans="1:23" x14ac:dyDescent="0.25">
      <c r="A367" t="s">
        <v>1614</v>
      </c>
      <c r="B367" t="s">
        <v>799</v>
      </c>
      <c r="C367">
        <v>0</v>
      </c>
      <c r="D367" t="str">
        <f>VLOOKUP(B367,canais!$A:$N,14,FALSE)</f>
        <v>5ed981e2474ed51eb3dbb3df</v>
      </c>
      <c r="E367" s="10">
        <v>43965</v>
      </c>
      <c r="F367" t="s">
        <v>41</v>
      </c>
      <c r="G367" t="str">
        <f>VLOOKUP(F367,subcategorias!$E:$F,2,FALSE)</f>
        <v>ObjectId("5ed97cfc474ed51eb3dbb285")</v>
      </c>
      <c r="H367" t="str">
        <f>VLOOKUP(G367,subcategorias!$F:$G,2,FALSE)</f>
        <v>ObjectId("5ed979f4474ed51eb3dbb270")</v>
      </c>
      <c r="I367" t="str">
        <f>VLOOKUP(H367,categorias!$B:$D,2,FALSE)</f>
        <v>Variedades</v>
      </c>
      <c r="J367" t="str">
        <f>VLOOKUP(H367,categorias!$B:$D,3,FALSE)</f>
        <v>variados</v>
      </c>
      <c r="K367" s="7">
        <v>0.70833333333333337</v>
      </c>
      <c r="L367" s="7" t="str">
        <f t="shared" si="10"/>
        <v>new Date("2020-05-14T17:00-0300")</v>
      </c>
      <c r="M367" t="s">
        <v>1613</v>
      </c>
      <c r="N367" t="s">
        <v>937</v>
      </c>
      <c r="P367" t="s">
        <v>1568</v>
      </c>
      <c r="W367" t="str">
        <f t="shared" si="11"/>
        <v>{"titulo": "WarnerMusicBrasil conversa com Olodum" , "canais": [{"nome":"Olodum", "_id": ObjectId("5ed981e2474ed51eb3dbb3df")}], "subcategorias": [{"nome":"outros", "_id":ObjectId("5ed97cfc474ed51eb3dbb285")}], "categorias":[{"_id":ObjectId("5ed979f4474ed51eb3dbb270"), "nome":"Variedades", "url":"variados"}], "dataHora": new Date("2020-05-14T17:00-0300"),   "largeimage": "https://scontent-gig2-1.cdninstagram.com/v/t51.2885-15/sh0.08/e35/s640x640/96413578_175116587294520_6807729024065860579_n.jpg?_nc_ht=scontent-gig2-1.cdninstagram.com&amp;_nc_cat=100&amp;_nc_ohc=NhNQp2vY-wYAX9sz3Ih&amp;oh=6a31abd90fe3efb2256c90a32caa2491&amp;oe=5EE65D51", "status": "offline", "videoId": "", "url": "https://www.instagram.com/warnermusicbr/"},</v>
      </c>
    </row>
    <row r="368" spans="1:23" x14ac:dyDescent="0.25">
      <c r="A368" t="s">
        <v>1306</v>
      </c>
      <c r="B368" t="s">
        <v>505</v>
      </c>
      <c r="C368" t="s">
        <v>506</v>
      </c>
      <c r="D368" t="str">
        <f>VLOOKUP(B368,canais!$A:$N,14,FALSE)</f>
        <v>5ed981e2474ed51eb3dbb349</v>
      </c>
      <c r="E368" s="10">
        <v>43964</v>
      </c>
      <c r="F368" t="s">
        <v>36</v>
      </c>
      <c r="G368" t="str">
        <f>VLOOKUP(F368,subcategorias!$E:$F,2,FALSE)</f>
        <v>ObjectId("5ed97cfc474ed51eb3dbb280")</v>
      </c>
      <c r="H368" t="str">
        <f>VLOOKUP(G368,subcategorias!$F:$G,2,FALSE)</f>
        <v>ObjectId("5ed979f4474ed51eb3dbb26b")</v>
      </c>
      <c r="I368" t="str">
        <f>VLOOKUP(H368,categorias!$B:$D,2,FALSE)</f>
        <v>Música</v>
      </c>
      <c r="J368" t="str">
        <f>VLOOKUP(H368,categorias!$B:$D,3,FALSE)</f>
        <v>music</v>
      </c>
      <c r="K368" s="7">
        <v>0.66666666666666663</v>
      </c>
      <c r="L368" s="7" t="str">
        <f t="shared" si="10"/>
        <v>new Date("2020-05-13T16:00-0300")</v>
      </c>
      <c r="M368" t="s">
        <v>1305</v>
      </c>
      <c r="N368" t="s">
        <v>937</v>
      </c>
      <c r="P368" t="s">
        <v>2751</v>
      </c>
      <c r="W368" t="str">
        <f t="shared" si="11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Date("2020-05-13T16:00-0300"),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369" spans="1:23" x14ac:dyDescent="0.25">
      <c r="A369" t="s">
        <v>1330</v>
      </c>
      <c r="B369" t="s">
        <v>529</v>
      </c>
      <c r="C369" t="s">
        <v>530</v>
      </c>
      <c r="D369" t="str">
        <f>VLOOKUP(B369,canais!$A:$N,14,FALSE)</f>
        <v>5ed981e2474ed51eb3dbb356</v>
      </c>
      <c r="E369" s="10">
        <v>43964</v>
      </c>
      <c r="F369" t="s">
        <v>25</v>
      </c>
      <c r="G369" t="str">
        <f>VLOOKUP(F369,subcategorias!$E:$F,2,FALSE)</f>
        <v>ObjectId("5ed97cfc474ed51eb3dbb275")</v>
      </c>
      <c r="H369" t="str">
        <f>VLOOKUP(G369,subcategorias!$F:$G,2,FALSE)</f>
        <v>ObjectId("5ed979f4474ed51eb3dbb26b")</v>
      </c>
      <c r="I369" t="str">
        <f>VLOOKUP(H369,categorias!$B:$D,2,FALSE)</f>
        <v>Música</v>
      </c>
      <c r="J369" t="str">
        <f>VLOOKUP(H369,categorias!$B:$D,3,FALSE)</f>
        <v>music</v>
      </c>
      <c r="K369" s="7">
        <v>0.83333333333333337</v>
      </c>
      <c r="L369" s="7" t="str">
        <f t="shared" si="10"/>
        <v>new Date("2020-05-13T20:00-0300")</v>
      </c>
      <c r="M369" t="s">
        <v>1329</v>
      </c>
      <c r="N369" t="s">
        <v>937</v>
      </c>
      <c r="P369" t="s">
        <v>2772</v>
      </c>
      <c r="W369" t="str">
        <f t="shared" si="11"/>
        <v>{"titulo": "Rádio Dogz"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Date("2020-05-13T20:00-0300"),   "largeimage": "https://yt3.ggpht.com/a/AATXAJxhFouGAvYqDb9v9lyVfqmMOVXDu1nimoRGxg=s100-c-k-c0xffffffff-no-rj-mo", "status": "offline", "videoId": "", "url": "https://www.youtube.com/channel/UCnEJYGEXs33Zaomfdgc050Q"},</v>
      </c>
    </row>
    <row r="370" spans="1:23" x14ac:dyDescent="0.25">
      <c r="A370" t="s">
        <v>1615</v>
      </c>
      <c r="B370" t="s">
        <v>800</v>
      </c>
      <c r="C370" t="s">
        <v>801</v>
      </c>
      <c r="D370" t="str">
        <f>VLOOKUP(B370,canais!$A:$N,14,FALSE)</f>
        <v>5ed981e2474ed51eb3dbb3e0</v>
      </c>
      <c r="E370" s="10">
        <v>43964</v>
      </c>
      <c r="F370" t="s">
        <v>32</v>
      </c>
      <c r="G370" t="str">
        <f>VLOOKUP(F370,subcategorias!$E:$F,2,FALSE)</f>
        <v>ObjectId("5ed97cfc474ed51eb3dbb27c")</v>
      </c>
      <c r="H370" t="str">
        <f>VLOOKUP(G370,subcategorias!$F:$G,2,FALSE)</f>
        <v>ObjectId("5ed979f4474ed51eb3dbb26b")</v>
      </c>
      <c r="I370" t="str">
        <f>VLOOKUP(H370,categorias!$B:$D,2,FALSE)</f>
        <v>Música</v>
      </c>
      <c r="J370" t="str">
        <f>VLOOKUP(H370,categorias!$B:$D,3,FALSE)</f>
        <v>music</v>
      </c>
      <c r="K370" s="7">
        <v>0.70833333333333337</v>
      </c>
      <c r="L370" s="7" t="str">
        <f t="shared" si="10"/>
        <v>new Date("2020-05-13T17:00-0300")</v>
      </c>
      <c r="M370" t="s">
        <v>3040</v>
      </c>
      <c r="N370" t="s">
        <v>937</v>
      </c>
      <c r="O370" t="s">
        <v>1616</v>
      </c>
      <c r="P370" t="s">
        <v>3041</v>
      </c>
      <c r="W370" t="str">
        <f t="shared" si="11"/>
        <v>{"titulo": "Companhia do Calypso IN LIVE" , "canais": [{"nome":"Companhia do Calypso", "_id": ObjectId("5ed981e2474ed51eb3dbb3e0")}], "subcategorias": [{"nome":"forró", "_id":ObjectId("5ed97cfc474ed51eb3dbb27c")}], "categorias":[{"_id":ObjectId("5ed979f4474ed51eb3dbb26b"), "nome":"Música", "url":"music"}], "dataHora": new Date("2020-05-13T17:00-0300"),   "largeimage": "https://i.ytimg.com/vi/NNlDd71nGws/mqdefault.jpg", "status": "offline", "videoId": "NNlDd71nGws", "url": "https://www.youtube.com/watch?v=NNlDd71nGws"},</v>
      </c>
    </row>
    <row r="371" spans="1:23" x14ac:dyDescent="0.25">
      <c r="A371" t="s">
        <v>3042</v>
      </c>
      <c r="B371" t="s">
        <v>802</v>
      </c>
      <c r="C371" t="s">
        <v>803</v>
      </c>
      <c r="D371" t="str">
        <f>VLOOKUP(B371,canais!$A:$N,14,FALSE)</f>
        <v>5ed981e2474ed51eb3dbb3e1</v>
      </c>
      <c r="E371" s="10">
        <v>43965</v>
      </c>
      <c r="F371" t="s">
        <v>1125</v>
      </c>
      <c r="G371" t="str">
        <f>VLOOKUP(F371,subcategorias!$E:$F,2,FALSE)</f>
        <v>ObjectId("5ed97cfc474ed51eb3dbb286")</v>
      </c>
      <c r="H371" t="str">
        <f>VLOOKUP(G371,subcategorias!$F:$G,2,FALSE)</f>
        <v>ObjectId("5ed979f4474ed51eb3dbb26b")</v>
      </c>
      <c r="I371" t="str">
        <f>VLOOKUP(H371,categorias!$B:$D,2,FALSE)</f>
        <v>Música</v>
      </c>
      <c r="J371" t="str">
        <f>VLOOKUP(H371,categorias!$B:$D,3,FALSE)</f>
        <v>music</v>
      </c>
      <c r="K371" s="7">
        <v>0.83333333333333337</v>
      </c>
      <c r="L371" s="7" t="str">
        <f t="shared" si="10"/>
        <v>new Date("2020-05-14T20:00-0300")</v>
      </c>
      <c r="M371" t="s">
        <v>1617</v>
      </c>
      <c r="N371" t="s">
        <v>937</v>
      </c>
      <c r="P371" t="s">
        <v>3043</v>
      </c>
      <c r="W371" t="str">
        <f t="shared" si="11"/>
        <v>{"titulo": "Live Banda Os Brothers" , "canais": [{"nome":"Banda Os Brothers", "_id": ObjectId("5ed981e2474ed51eb3dbb3e1")}], "subcategorias": [{"nome":"arrocha", "_id":ObjectId("5ed97cfc474ed51eb3dbb286")}], "categorias":[{"_id":ObjectId("5ed979f4474ed51eb3dbb26b"), "nome":"Música", "url":"music"}], "dataHora": new Date("2020-05-14T20:00-0300"),   "largeimage": "https://instagram.fbhz1-1.fna.fbcdn.net/v/t51.2885-15/sh0.08/e35/p640x640/96687437_236269654348950_376887698504738048_n.jpg?_nc_ht=instagram.fbhz1-1.fna.fbcdn.net&amp;_nc_cat=106&amp;_nc_ohc=g3JpGfl0qVgAX_eUOhn&amp;oh=15880f0371cfcb7501229dda70c9cbd9&amp;oe=5EE6773C", "status": "offline", "videoId": "", "url": "https://www.youtube.com/channel/UCui0RhKcvH7kY2o6Tm5V93Q"},</v>
      </c>
    </row>
    <row r="372" spans="1:23" x14ac:dyDescent="0.25">
      <c r="A372" t="s">
        <v>3044</v>
      </c>
      <c r="B372" t="s">
        <v>804</v>
      </c>
      <c r="C372" t="s">
        <v>805</v>
      </c>
      <c r="D372" t="str">
        <f>VLOOKUP(B372,canais!$A:$N,14,FALSE)</f>
        <v>5ed981e2474ed51eb3dbb3e2</v>
      </c>
      <c r="E372" s="10">
        <v>43963</v>
      </c>
      <c r="F372" t="s">
        <v>26</v>
      </c>
      <c r="G372" t="str">
        <f>VLOOKUP(F372,subcategorias!$E:$F,2,FALSE)</f>
        <v>ObjectId("5ed97cfc474ed51eb3dbb276")</v>
      </c>
      <c r="H372" t="str">
        <f>VLOOKUP(G372,subcategorias!$F:$G,2,FALSE)</f>
        <v>ObjectId("5ed979f4474ed51eb3dbb26b")</v>
      </c>
      <c r="I372" t="str">
        <f>VLOOKUP(H372,categorias!$B:$D,2,FALSE)</f>
        <v>Música</v>
      </c>
      <c r="J372" t="str">
        <f>VLOOKUP(H372,categorias!$B:$D,3,FALSE)</f>
        <v>music</v>
      </c>
      <c r="K372" s="7">
        <v>0.75</v>
      </c>
      <c r="L372" s="7" t="str">
        <f t="shared" si="10"/>
        <v>new Date("2020-05-12T18:00-0300")</v>
      </c>
      <c r="M372" t="s">
        <v>1618</v>
      </c>
      <c r="N372" t="s">
        <v>937</v>
      </c>
      <c r="P372" t="s">
        <v>3045</v>
      </c>
      <c r="W372" t="str">
        <f t="shared" si="11"/>
        <v>{"titulo": "Live Nicolas Germano" , "canais": [{"nome":"Nicolas Germano", "_id": ObjectId("5ed981e2474ed51eb3dbb3e2")}], "subcategorias": [{"nome":"pop", "_id":ObjectId("5ed97cfc474ed51eb3dbb276")}], "categorias":[{"_id":ObjectId("5ed979f4474ed51eb3dbb26b"), "nome":"Música", "url":"music"}], "dataHora": new Date("2020-05-12T18:00-0300"),   "largeimage": "https://yt3.ggpht.com/0EECPE1sTeNdn58EjYZ6D4VcrJYIiizTfi8nhj9I-Q7Z99IcO45UTXMqh6c54qOaMIfKQRMmjg=w1280-fcrop64=1,00000000ffffffff-k-c0xffffffff-no-nd-rj", "status": "offline", "videoId": "", "url": "https://www.youtube.com/channel/UCUfoZwtE_cT4rcWpPGPt0YA"},</v>
      </c>
    </row>
    <row r="373" spans="1:23" x14ac:dyDescent="0.25">
      <c r="A373" t="s">
        <v>1619</v>
      </c>
      <c r="B373" t="s">
        <v>806</v>
      </c>
      <c r="C373" t="s">
        <v>807</v>
      </c>
      <c r="D373" t="str">
        <f>VLOOKUP(B373,canais!$A:$N,14,FALSE)</f>
        <v>5ed981e2474ed51eb3dbb3e3</v>
      </c>
      <c r="E373" s="10">
        <v>43964</v>
      </c>
      <c r="F373" t="s">
        <v>33</v>
      </c>
      <c r="G373" t="str">
        <f>VLOOKUP(F373,subcategorias!$E:$F,2,FALSE)</f>
        <v>ObjectId("5ed97cfc474ed51eb3dbb27d")</v>
      </c>
      <c r="H373" t="str">
        <f>VLOOKUP(G373,subcategorias!$F:$G,2,FALSE)</f>
        <v>ObjectId("5ed979f4474ed51eb3dbb26b")</v>
      </c>
      <c r="I373" t="str">
        <f>VLOOKUP(H373,categorias!$B:$D,2,FALSE)</f>
        <v>Música</v>
      </c>
      <c r="J373" t="str">
        <f>VLOOKUP(H373,categorias!$B:$D,3,FALSE)</f>
        <v>music</v>
      </c>
      <c r="K373" s="7">
        <v>0.875</v>
      </c>
      <c r="L373" s="7" t="str">
        <f t="shared" si="10"/>
        <v>new Date("2020-05-13T21:00-0300")</v>
      </c>
      <c r="M373" t="s">
        <v>3046</v>
      </c>
      <c r="N373" t="s">
        <v>937</v>
      </c>
      <c r="O373" t="s">
        <v>1620</v>
      </c>
      <c r="P373" t="s">
        <v>3047</v>
      </c>
      <c r="W373" t="str">
        <f t="shared" si="11"/>
        <v>{"titulo": "Live VOCAL LIVRE e RAFA KALIMANN HAJA MAIS AMOR - #FiqueEmCasa e Cante #Comigo" , "canais": [{"nome":"Vocal Livre", "_id": ObjectId("5ed981e2474ed51eb3dbb3e3")}], "subcategorias": [{"nome":"gospel", "_id":ObjectId("5ed97cfc474ed51eb3dbb27d")}], "categorias":[{"_id":ObjectId("5ed979f4474ed51eb3dbb26b"), "nome":"Música", "url":"music"}], "dataHora": new Date("2020-05-13T21:00-0300"),   "largeimage": "https://i.ytimg.com/vi/nQK_g1_PQRo/mqdefault.jpg", "status": "offline", "videoId": "nQK_g1_PQRo", "url": "https://www.youtube.com/watch?v=nQK_g1_PQRo"},</v>
      </c>
    </row>
    <row r="374" spans="1:23" x14ac:dyDescent="0.25">
      <c r="A374" t="s">
        <v>1621</v>
      </c>
      <c r="B374" t="s">
        <v>808</v>
      </c>
      <c r="C374" t="s">
        <v>809</v>
      </c>
      <c r="D374" t="str">
        <f>VLOOKUP(B374,canais!$A:$N,14,FALSE)</f>
        <v>5ed981e2474ed51eb3dbb3e4</v>
      </c>
      <c r="E374" s="10">
        <v>43965</v>
      </c>
      <c r="F374" t="s">
        <v>22</v>
      </c>
      <c r="G374" t="str">
        <f>VLOOKUP(F374,subcategorias!$E:$F,2,FALSE)</f>
        <v>ObjectId("5ed97cfc474ed51eb3dbb272")</v>
      </c>
      <c r="H374" t="str">
        <f>VLOOKUP(G374,subcategorias!$F:$G,2,FALSE)</f>
        <v>ObjectId("5ed979f4474ed51eb3dbb26b")</v>
      </c>
      <c r="I374" t="str">
        <f>VLOOKUP(H374,categorias!$B:$D,2,FALSE)</f>
        <v>Música</v>
      </c>
      <c r="J374" t="str">
        <f>VLOOKUP(H374,categorias!$B:$D,3,FALSE)</f>
        <v>music</v>
      </c>
      <c r="K374" s="7">
        <v>0.75</v>
      </c>
      <c r="L374" s="7" t="str">
        <f t="shared" si="10"/>
        <v>new Date("2020-05-14T18:00-0300")</v>
      </c>
      <c r="M374" t="s">
        <v>3048</v>
      </c>
      <c r="N374" t="s">
        <v>937</v>
      </c>
      <c r="O374" t="s">
        <v>1622</v>
      </c>
      <c r="P374" t="s">
        <v>3049</v>
      </c>
      <c r="W374" t="str">
        <f t="shared" si="11"/>
        <v>{"titulo": "Los Fãs Ao Vivo (Turnê 2019 ponto de vista Hermanos)" , "canais": [{"nome":"Los Hermanos", "_id": ObjectId("5ed981e2474ed51eb3dbb3e4")}], "subcategorias": [{"nome":"rock", "_id":ObjectId("5ed97cfc474ed51eb3dbb272")}], "categorias":[{"_id":ObjectId("5ed979f4474ed51eb3dbb26b"), "nome":"Música", "url":"music"}], "dataHora": new Date("2020-05-14T18:00-0300"),   "largeimage": "https://i.ytimg.com/vi/_SXsnyB3KHA/mqdefault.jpg", "status": "offline", "videoId": "_SXsnyB3KHA", "url": "https://www.youtube.com/watch?v=_SXsnyB3KHA"},</v>
      </c>
    </row>
    <row r="375" spans="1:23" x14ac:dyDescent="0.25">
      <c r="A375" t="s">
        <v>1623</v>
      </c>
      <c r="B375" t="s">
        <v>810</v>
      </c>
      <c r="C375" t="s">
        <v>811</v>
      </c>
      <c r="D375" t="str">
        <f>VLOOKUP(B375,canais!$A:$N,14,FALSE)</f>
        <v>5ed981e2474ed51eb3dbb3e5</v>
      </c>
      <c r="E375" s="10">
        <v>43965</v>
      </c>
      <c r="F375" t="s">
        <v>34</v>
      </c>
      <c r="G375" t="str">
        <f>VLOOKUP(F375,subcategorias!$E:$F,2,FALSE)</f>
        <v>ObjectId("5ed97cfc474ed51eb3dbb27e")</v>
      </c>
      <c r="H375" t="str">
        <f>VLOOKUP(G375,subcategorias!$F:$G,2,FALSE)</f>
        <v>ObjectId("5ed979f4474ed51eb3dbb26b")</v>
      </c>
      <c r="I375" t="str">
        <f>VLOOKUP(H375,categorias!$B:$D,2,FALSE)</f>
        <v>Música</v>
      </c>
      <c r="J375" t="str">
        <f>VLOOKUP(H375,categorias!$B:$D,3,FALSE)</f>
        <v>music</v>
      </c>
      <c r="K375" s="7">
        <v>0.875</v>
      </c>
      <c r="L375" s="7" t="str">
        <f t="shared" si="10"/>
        <v>new Date("2020-05-14T21:00-0300")</v>
      </c>
      <c r="M375" t="s">
        <v>3050</v>
      </c>
      <c r="N375" t="s">
        <v>937</v>
      </c>
      <c r="O375" t="s">
        <v>1624</v>
      </c>
      <c r="P375" t="s">
        <v>3051</v>
      </c>
      <c r="W375" t="str">
        <f t="shared" si="11"/>
        <v>{"titulo": "KÁTIA CILENE - LIVE #TBT em casa | #FiqueEmCasa e Cante #Comigo" , "canais": [{"nome":"Kátia Cilene", "_id": ObjectId("5ed981e2474ed51eb3dbb3e5")}], "subcategorias": [{"nome":"mpb", "_id":ObjectId("5ed97cfc474ed51eb3dbb27e")}], "categorias":[{"_id":ObjectId("5ed979f4474ed51eb3dbb26b"), "nome":"Música", "url":"music"}], "dataHora": new Date("2020-05-14T21:00-0300"),   "largeimage": "https://i.ytimg.com/vi/yCSUAv_fD9M/mqdefault.jpg", "status": "offline", "videoId": "yCSUAv_fD9M", "url": "https://www.youtube.com/watch?v=yCSUAv_fD9M"},</v>
      </c>
    </row>
    <row r="376" spans="1:23" x14ac:dyDescent="0.25">
      <c r="A376" t="s">
        <v>1625</v>
      </c>
      <c r="B376" t="s">
        <v>812</v>
      </c>
      <c r="C376" t="s">
        <v>813</v>
      </c>
      <c r="D376" t="str">
        <f>VLOOKUP(B376,canais!$A:$N,14,FALSE)</f>
        <v>5ed981e2474ed51eb3dbb3e6</v>
      </c>
      <c r="E376" s="10">
        <v>43965</v>
      </c>
      <c r="F376" t="s">
        <v>32</v>
      </c>
      <c r="G376" t="str">
        <f>VLOOKUP(F376,subcategorias!$E:$F,2,FALSE)</f>
        <v>ObjectId("5ed97cfc474ed51eb3dbb27c")</v>
      </c>
      <c r="H376" t="str">
        <f>VLOOKUP(G376,subcategorias!$F:$G,2,FALSE)</f>
        <v>ObjectId("5ed979f4474ed51eb3dbb26b")</v>
      </c>
      <c r="I376" t="str">
        <f>VLOOKUP(H376,categorias!$B:$D,2,FALSE)</f>
        <v>Música</v>
      </c>
      <c r="J376" t="str">
        <f>VLOOKUP(H376,categorias!$B:$D,3,FALSE)</f>
        <v>music</v>
      </c>
      <c r="K376" s="7">
        <v>0.83333333333333337</v>
      </c>
      <c r="L376" s="7" t="str">
        <f t="shared" si="10"/>
        <v>new Date("2020-05-14T20:00-0300")</v>
      </c>
      <c r="M376" t="s">
        <v>3052</v>
      </c>
      <c r="N376" t="s">
        <v>937</v>
      </c>
      <c r="O376" t="s">
        <v>1626</v>
      </c>
      <c r="P376" t="s">
        <v>3053</v>
      </c>
      <c r="W376" t="str">
        <f t="shared" si="11"/>
        <v>{"titulo": "Mara Pavanelly - PlayList | #FiqueEmCasa e Cante #Comigo" , "canais": [{"nome":"Mara Pavanelly", "_id": ObjectId("5ed981e2474ed51eb3dbb3e6")}], "subcategorias": [{"nome":"forró", "_id":ObjectId("5ed97cfc474ed51eb3dbb27c")}], "categorias":[{"_id":ObjectId("5ed979f4474ed51eb3dbb26b"), "nome":"Música", "url":"music"}], "dataHora": new Date("2020-05-14T20:00-0300"),   "largeimage": "https://i.ytimg.com/vi/ORYN0ZKgqek/mqdefault.jpg", "status": "offline", "videoId": "ORYN0ZKgqek", "url": "https://www.youtube.com/watch?v=ORYN0ZKgqek"},</v>
      </c>
    </row>
    <row r="377" spans="1:23" x14ac:dyDescent="0.25">
      <c r="A377" t="s">
        <v>3055</v>
      </c>
      <c r="B377" t="s">
        <v>82</v>
      </c>
      <c r="C377" t="s">
        <v>83</v>
      </c>
      <c r="D377" t="str">
        <f>VLOOKUP(B377,canais!$A:$N,14,FALSE)</f>
        <v>5ed981e2474ed51eb3dbb28f</v>
      </c>
      <c r="E377" s="10">
        <v>44001</v>
      </c>
      <c r="F377" t="s">
        <v>21</v>
      </c>
      <c r="G377" t="str">
        <f>VLOOKUP(F377,subcategorias!$E:$F,2,FALSE)</f>
        <v>ObjectId("5ed97cfc474ed51eb3dbb271")</v>
      </c>
      <c r="H377" t="str">
        <f>VLOOKUP(G377,subcategorias!$F:$G,2,FALSE)</f>
        <v>ObjectId("5ed979f4474ed51eb3dbb26b")</v>
      </c>
      <c r="I377" t="str">
        <f>VLOOKUP(H377,categorias!$B:$D,2,FALSE)</f>
        <v>Música</v>
      </c>
      <c r="J377" t="str">
        <f>VLOOKUP(H377,categorias!$B:$D,3,FALSE)</f>
        <v>music</v>
      </c>
      <c r="K377" s="7">
        <v>0.83333333333333337</v>
      </c>
      <c r="L377" s="7" t="str">
        <f t="shared" si="10"/>
        <v>new Date("2020-06-19T20:00-0300")</v>
      </c>
      <c r="M377" t="s">
        <v>3054</v>
      </c>
      <c r="N377" t="s">
        <v>937</v>
      </c>
      <c r="O377" t="s">
        <v>3056</v>
      </c>
      <c r="P377" t="s">
        <v>3057</v>
      </c>
      <c r="W377" t="str">
        <f t="shared" si="11"/>
        <v>{"titulo": "Gustavo Mioto - LIVE SÃO JOÃO DO MIOTO | #FiqueEmCasa e Cante #Comigo" , "canais": [{"nome":"Gustavo Mioto", "_id": ObjectId("5ed981e2474ed51eb3dbb28f")}], "subcategorias": [{"nome":"sertanejo", "_id":ObjectId("5ed97cfc474ed51eb3dbb271")}], "categorias":[{"_id":ObjectId("5ed979f4474ed51eb3dbb26b"), "nome":"Música", "url":"music"}], "dataHora": new Date("2020-06-19T20:00-0300"),   "largeimage": "https://i.ytimg.com/vi/rS4RtlBbsQw/mqdefault.jpg", "status": "offline", "videoId": "rS4RtlBbsQw", "url": "https://www.youtube.com/watch?v=rS4RtlBbsQw"},</v>
      </c>
    </row>
    <row r="378" spans="1:23" x14ac:dyDescent="0.25">
      <c r="A378" t="s">
        <v>3059</v>
      </c>
      <c r="B378" t="s">
        <v>598</v>
      </c>
      <c r="C378" t="s">
        <v>599</v>
      </c>
      <c r="D378" t="str">
        <f>VLOOKUP(B378,canais!$A:$N,14,FALSE)</f>
        <v>5ed981e2474ed51eb3dbb379</v>
      </c>
      <c r="E378" s="10">
        <v>43975</v>
      </c>
      <c r="F378" t="s">
        <v>30</v>
      </c>
      <c r="G378" t="str">
        <f>VLOOKUP(F378,subcategorias!$E:$F,2,FALSE)</f>
        <v>ObjectId("5ed97cfc474ed51eb3dbb27a")</v>
      </c>
      <c r="H378" t="str">
        <f>VLOOKUP(G378,subcategorias!$F:$G,2,FALSE)</f>
        <v>ObjectId("5ed979f4474ed51eb3dbb26b")</v>
      </c>
      <c r="I378" t="str">
        <f>VLOOKUP(H378,categorias!$B:$D,2,FALSE)</f>
        <v>Música</v>
      </c>
      <c r="J378" t="str">
        <f>VLOOKUP(H378,categorias!$B:$D,3,FALSE)</f>
        <v>music</v>
      </c>
      <c r="K378" s="7">
        <v>0.70833333333333337</v>
      </c>
      <c r="L378" s="7" t="str">
        <f t="shared" si="10"/>
        <v>new Date("2020-05-24T17:00-0300")</v>
      </c>
      <c r="M378" t="s">
        <v>3058</v>
      </c>
      <c r="N378" t="s">
        <v>937</v>
      </c>
      <c r="O378" t="s">
        <v>3060</v>
      </c>
      <c r="P378" t="s">
        <v>3061</v>
      </c>
      <c r="W378" t="str">
        <f t="shared" si="11"/>
        <v>{"titulo": "Sambô - Pediu pra Sambar, Sambô [AO VIVO] 24/05 #FiqueEmCasa e Cante #Comigo" , "canais": [{"nome":"Sambô", "_id": ObjectId("5ed981e2474ed51eb3dbb379")}], "subcategorias": [{"nome":"samba", "_id":ObjectId("5ed97cfc474ed51eb3dbb27a")}], "categorias":[{"_id":ObjectId("5ed979f4474ed51eb3dbb26b"), "nome":"Música", "url":"music"}], "dataHora": new Date("2020-05-24T17:00-0300"),   "largeimage": "https://i.ytimg.com/vi/Gbx430n631M/mqdefault.jpg", "status": "offline", "videoId": "Gbx430n631M", "url": "https://www.youtube.com/watch?v=Gbx430n631M"},</v>
      </c>
    </row>
    <row r="379" spans="1:23" x14ac:dyDescent="0.25">
      <c r="A379" t="s">
        <v>3063</v>
      </c>
      <c r="B379" t="s">
        <v>1949</v>
      </c>
      <c r="C379" t="s">
        <v>1950</v>
      </c>
      <c r="D379" t="str">
        <f>VLOOKUP(B379,canais!$A:$N,14,FALSE)</f>
        <v>5ed981e2474ed51eb3dbb46b</v>
      </c>
      <c r="E379" s="10">
        <v>43975</v>
      </c>
      <c r="F379" t="s">
        <v>28</v>
      </c>
      <c r="G379" t="str">
        <f>VLOOKUP(F379,subcategorias!$E:$F,2,FALSE)</f>
        <v>ObjectId("5ed97cfc474ed51eb3dbb278")</v>
      </c>
      <c r="H379" t="str">
        <f>VLOOKUP(G379,subcategorias!$F:$G,2,FALSE)</f>
        <v>ObjectId("5ed979f4474ed51eb3dbb26b")</v>
      </c>
      <c r="I379" t="str">
        <f>VLOOKUP(H379,categorias!$B:$D,2,FALSE)</f>
        <v>Música</v>
      </c>
      <c r="J379" t="str">
        <f>VLOOKUP(H379,categorias!$B:$D,3,FALSE)</f>
        <v>music</v>
      </c>
      <c r="K379" s="7">
        <v>0.66666666666666663</v>
      </c>
      <c r="L379" s="7" t="str">
        <f t="shared" si="10"/>
        <v>new Date("2020-05-24T16:00-0300")</v>
      </c>
      <c r="M379" t="s">
        <v>3062</v>
      </c>
      <c r="N379" t="s">
        <v>937</v>
      </c>
      <c r="O379" t="s">
        <v>3064</v>
      </c>
      <c r="P379" t="s">
        <v>3065</v>
      </c>
      <c r="W379" t="str">
        <f t="shared" si="11"/>
        <v>{"titulo": "Live do Revela - A Nossa História | #FiqueEmCasa e Cante #Comigo" , "canais": [{"nome":"Grupo Revelação", "_id": ObjectId("5ed981e2474ed51eb3dbb46b")}], "subcategorias": [{"nome":"pagode", "_id":ObjectId("5ed97cfc474ed51eb3dbb278")}], "categorias":[{"_id":ObjectId("5ed979f4474ed51eb3dbb26b"), "nome":"Música", "url":"music"}], "dataHora": new Date("2020-05-24T16:00-0300"),   "largeimage": "https://i.ytimg.com/vi/zFECJv0qcyA/mqdefault.jpg", "status": "offline", "videoId": "zFECJv0qcyA", "url": "https://www.youtube.com/watch?v=zFECJv0qcyA"},</v>
      </c>
    </row>
    <row r="380" spans="1:23" x14ac:dyDescent="0.25">
      <c r="A380" t="s">
        <v>1627</v>
      </c>
      <c r="B380" t="s">
        <v>814</v>
      </c>
      <c r="C380" t="s">
        <v>815</v>
      </c>
      <c r="D380" t="str">
        <f>VLOOKUP(B380,canais!$A:$N,14,FALSE)</f>
        <v>5ed981e2474ed51eb3dbb3e7</v>
      </c>
      <c r="E380" s="10">
        <v>43977</v>
      </c>
      <c r="F380" t="s">
        <v>21</v>
      </c>
      <c r="G380" t="str">
        <f>VLOOKUP(F380,subcategorias!$E:$F,2,FALSE)</f>
        <v>ObjectId("5ed97cfc474ed51eb3dbb271")</v>
      </c>
      <c r="H380" t="str">
        <f>VLOOKUP(G380,subcategorias!$F:$G,2,FALSE)</f>
        <v>ObjectId("5ed979f4474ed51eb3dbb26b")</v>
      </c>
      <c r="I380" t="str">
        <f>VLOOKUP(H380,categorias!$B:$D,2,FALSE)</f>
        <v>Música</v>
      </c>
      <c r="J380" t="str">
        <f>VLOOKUP(H380,categorias!$B:$D,3,FALSE)</f>
        <v>music</v>
      </c>
      <c r="K380" s="7">
        <v>0.79166666666666663</v>
      </c>
      <c r="L380" s="7" t="str">
        <f t="shared" si="10"/>
        <v>new Date("2020-05-26T19:00-0300")</v>
      </c>
      <c r="M380" t="s">
        <v>3066</v>
      </c>
      <c r="N380" t="s">
        <v>937</v>
      </c>
      <c r="O380" t="s">
        <v>1628</v>
      </c>
      <c r="P380" t="s">
        <v>3067</v>
      </c>
      <c r="W380" t="str">
        <f t="shared" si="11"/>
        <v>{"titulo": "Bruno Rosa Live 2 | #FiquemEmCasa e Cante #Comigo" , "canais": [{"nome":"Bruno Rosa", "_id": ObjectId("5ed981e2474ed51eb3dbb3e7")}], "subcategorias": [{"nome":"sertanejo", "_id":ObjectId("5ed97cfc474ed51eb3dbb271")}], "categorias":[{"_id":ObjectId("5ed979f4474ed51eb3dbb26b"), "nome":"Música", "url":"music"}], "dataHora": new Date("2020-05-26T19:00-0300"),   "largeimage": "https://i.ytimg.com/vi/8SWU5bCYWbg/mqdefault.jpg", "status": "offline", "videoId": "8SWU5bCYWbg", "url": "https://www.youtube.com/watch?v=8SWU5bCYWbg"},</v>
      </c>
    </row>
    <row r="381" spans="1:23" x14ac:dyDescent="0.25">
      <c r="A381" t="s">
        <v>1629</v>
      </c>
      <c r="B381" t="s">
        <v>845</v>
      </c>
      <c r="C381" t="s">
        <v>846</v>
      </c>
      <c r="D381" t="str">
        <f>VLOOKUP(B381,canais!$A:$N,14,FALSE)</f>
        <v>5ed981e2474ed51eb3dbb3f6</v>
      </c>
      <c r="E381" s="10">
        <v>43966</v>
      </c>
      <c r="F381" t="s">
        <v>32</v>
      </c>
      <c r="G381" t="str">
        <f>VLOOKUP(F381,subcategorias!$E:$F,2,FALSE)</f>
        <v>ObjectId("5ed97cfc474ed51eb3dbb27c")</v>
      </c>
      <c r="H381" t="str">
        <f>VLOOKUP(G381,subcategorias!$F:$G,2,FALSE)</f>
        <v>ObjectId("5ed979f4474ed51eb3dbb26b")</v>
      </c>
      <c r="I381" t="str">
        <f>VLOOKUP(H381,categorias!$B:$D,2,FALSE)</f>
        <v>Música</v>
      </c>
      <c r="J381" t="str">
        <f>VLOOKUP(H381,categorias!$B:$D,3,FALSE)</f>
        <v>music</v>
      </c>
      <c r="K381" s="7">
        <v>0.83333333333333337</v>
      </c>
      <c r="L381" s="7" t="str">
        <f t="shared" si="10"/>
        <v>new Date("2020-05-15T20:00-0300")</v>
      </c>
      <c r="M381" t="s">
        <v>3068</v>
      </c>
      <c r="N381" t="s">
        <v>937</v>
      </c>
      <c r="O381" t="s">
        <v>1630</v>
      </c>
      <c r="P381" t="s">
        <v>3069</v>
      </c>
      <c r="W381" t="str">
        <f t="shared" si="11"/>
        <v>{"titulo": "Edson Duarte Live Show #ficaemca e cante #comigo" , "canais": [{"nome":"Edson Duarte", "_id": ObjectId("5ed981e2474ed51eb3dbb3f6")}], "subcategorias": [{"nome":"forró", "_id":ObjectId("5ed97cfc474ed51eb3dbb27c")}], "categorias":[{"_id":ObjectId("5ed979f4474ed51eb3dbb26b"), "nome":"Música", "url":"music"}], "dataHora": new Date("2020-05-15T20:00-0300"),   "largeimage": "https://i.ytimg.com/vi/bwfP8FfSYiQ/mqdefault.jpg", "status": "offline", "videoId": "bwfP8FfSYiQ", "url": "https://www.youtube.com/watch?v=bwfP8FfSYiQ"},</v>
      </c>
    </row>
    <row r="382" spans="1:23" x14ac:dyDescent="0.25">
      <c r="A382" t="s">
        <v>1631</v>
      </c>
      <c r="B382" t="s">
        <v>94</v>
      </c>
      <c r="C382" t="s">
        <v>95</v>
      </c>
      <c r="D382" t="str">
        <f>VLOOKUP(B382,canais!$A:$N,14,FALSE)</f>
        <v>5ed981e2474ed51eb3dbb293</v>
      </c>
      <c r="E382" s="10">
        <v>43978</v>
      </c>
      <c r="F382" t="s">
        <v>21</v>
      </c>
      <c r="G382" t="str">
        <f>VLOOKUP(F382,subcategorias!$E:$F,2,FALSE)</f>
        <v>ObjectId("5ed97cfc474ed51eb3dbb271")</v>
      </c>
      <c r="H382" t="str">
        <f>VLOOKUP(G382,subcategorias!$F:$G,2,FALSE)</f>
        <v>ObjectId("5ed979f4474ed51eb3dbb26b")</v>
      </c>
      <c r="I382" t="str">
        <f>VLOOKUP(H382,categorias!$B:$D,2,FALSE)</f>
        <v>Música</v>
      </c>
      <c r="J382" t="str">
        <f>VLOOKUP(H382,categorias!$B:$D,3,FALSE)</f>
        <v>music</v>
      </c>
      <c r="K382" s="7">
        <v>0.83333333333333337</v>
      </c>
      <c r="L382" s="7" t="str">
        <f t="shared" si="10"/>
        <v>new Date("2020-05-27T20:00-0300")</v>
      </c>
      <c r="M382" t="s">
        <v>3070</v>
      </c>
      <c r="N382" t="s">
        <v>937</v>
      </c>
      <c r="O382" t="s">
        <v>1632</v>
      </c>
      <c r="P382" t="s">
        <v>3071</v>
      </c>
      <c r="W382" t="str">
        <f t="shared" si="11"/>
        <v>{"titulo": "Live Antony e Gabriel #Barentena 2 | #FiqueEmCasa e Cante #Comigo" , "canais": [{"nome":"Antony e Gabriel", "_id": ObjectId("5ed981e2474ed51eb3dbb293")}], "subcategorias": [{"nome":"sertanejo", "_id":ObjectId("5ed97cfc474ed51eb3dbb271")}], "categorias":[{"_id":ObjectId("5ed979f4474ed51eb3dbb26b"), "nome":"Música", "url":"music"}], "dataHora": new Date("2020-05-27T20:00-0300"),   "largeimage": "https://i.ytimg.com/vi/vyluREPFo7o/mqdefault.jpg", "status": "offline", "videoId": "vyluREPFo7o", "url": "https://www.youtube.com/watch?v=vyluREPFo7o"},</v>
      </c>
    </row>
    <row r="383" spans="1:23" x14ac:dyDescent="0.25">
      <c r="A383" t="s">
        <v>3072</v>
      </c>
      <c r="B383" t="s">
        <v>847</v>
      </c>
      <c r="C383" t="s">
        <v>848</v>
      </c>
      <c r="D383" t="str">
        <f>VLOOKUP(B383,canais!$A:$N,14,FALSE)</f>
        <v>5ed981e2474ed51eb3dbb3f7</v>
      </c>
      <c r="E383" s="10">
        <v>43966</v>
      </c>
      <c r="F383" t="s">
        <v>34</v>
      </c>
      <c r="G383" t="str">
        <f>VLOOKUP(F383,subcategorias!$E:$F,2,FALSE)</f>
        <v>ObjectId("5ed97cfc474ed51eb3dbb27e")</v>
      </c>
      <c r="H383" t="str">
        <f>VLOOKUP(G383,subcategorias!$F:$G,2,FALSE)</f>
        <v>ObjectId("5ed979f4474ed51eb3dbb26b")</v>
      </c>
      <c r="I383" t="str">
        <f>VLOOKUP(H383,categorias!$B:$D,2,FALSE)</f>
        <v>Música</v>
      </c>
      <c r="J383" t="str">
        <f>VLOOKUP(H383,categorias!$B:$D,3,FALSE)</f>
        <v>music</v>
      </c>
      <c r="K383" s="7">
        <v>0.83333333333333337</v>
      </c>
      <c r="L383" s="7" t="str">
        <f t="shared" si="10"/>
        <v>new Date("2020-05-15T20:00-0300")</v>
      </c>
      <c r="M383" t="s">
        <v>1633</v>
      </c>
      <c r="N383" t="s">
        <v>937</v>
      </c>
      <c r="P383" t="s">
        <v>3073</v>
      </c>
      <c r="W383" t="str">
        <f t="shared" si="11"/>
        <v>{"titulo": "Live Marcos Lessa" , "canais": [{"nome":"Marcos Lessa", "_id": ObjectId("5ed981e2474ed51eb3dbb3f7")}], "subcategorias": [{"nome":"mpb", "_id":ObjectId("5ed97cfc474ed51eb3dbb27e")}], "categorias":[{"_id":ObjectId("5ed979f4474ed51eb3dbb26b"), "nome":"Música", "url":"music"}], "dataHora": new Date("2020-05-15T20:00-0300"),   "largeimage": "https://yt3.ggpht.com/UDXw_etNg3LfGfDS0sFllZ7D_okFX7vX5TbGRrz6aP0a0Ap1Fzg7vGzoyoNbA7nVNQGgwyfGGg=w1280-fcrop64=1,00000000ffffffff-k-c0xffffffff-no-nd-rj", "status": "offline", "videoId": "", "url": "https://www.youtube.com/channel/UCrEDpSBujrQo_LVcntR8PHQ"},</v>
      </c>
    </row>
    <row r="384" spans="1:23" x14ac:dyDescent="0.25">
      <c r="A384" t="s">
        <v>1635</v>
      </c>
      <c r="B384" t="s">
        <v>220</v>
      </c>
      <c r="C384" t="s">
        <v>221</v>
      </c>
      <c r="D384" t="str">
        <f>VLOOKUP(B384,canais!$A:$N,14,FALSE)</f>
        <v>5ed981e2474ed51eb3dbb2bd</v>
      </c>
      <c r="E384" s="10">
        <v>43981</v>
      </c>
      <c r="F384" t="s">
        <v>33</v>
      </c>
      <c r="G384" t="str">
        <f>VLOOKUP(F384,subcategorias!$E:$F,2,FALSE)</f>
        <v>ObjectId("5ed97cfc474ed51eb3dbb27d")</v>
      </c>
      <c r="H384" t="str">
        <f>VLOOKUP(G384,subcategorias!$F:$G,2,FALSE)</f>
        <v>ObjectId("5ed979f4474ed51eb3dbb26b")</v>
      </c>
      <c r="I384" t="str">
        <f>VLOOKUP(H384,categorias!$B:$D,2,FALSE)</f>
        <v>Música</v>
      </c>
      <c r="J384" t="str">
        <f>VLOOKUP(H384,categorias!$B:$D,3,FALSE)</f>
        <v>music</v>
      </c>
      <c r="K384" s="7">
        <v>0.83333333333333337</v>
      </c>
      <c r="L384" s="7" t="str">
        <f t="shared" si="10"/>
        <v>new Date("2020-05-30T20:00-0300")</v>
      </c>
      <c r="M384" t="s">
        <v>1634</v>
      </c>
      <c r="N384" t="s">
        <v>937</v>
      </c>
      <c r="P384" t="s">
        <v>2531</v>
      </c>
      <c r="W384" t="str">
        <f t="shared" si="11"/>
        <v>{"titulo": "#VillaMixEmCasaGospel" , "canais": [{"nome":"Villa Mix", "_id": ObjectId("5ed981e2474ed51eb3dbb2bd")}], "subcategorias": [{"nome":"gospel", "_id":ObjectId("5ed97cfc474ed51eb3dbb27d")}], "categorias":[{"_id":ObjectId("5ed979f4474ed51eb3dbb26b"), "nome":"Música", "url":"music"}], "dataHora": new Date("2020-05-30T20:00-0300"),   "largeimage": "https://instagram.fbhz1-1.fna.fbcdn.net/v/t51.2885-15/sh0.08/e35/p640x640/95100860_584486985752660_877956099545287714_n.jpg?_nc_ht=instagram.fbhz1-1.fna.fbcdn.net&amp;_nc_cat=108&amp;_nc_ohc=jGjR7nlwNy8AX_lzr8J&amp;oh=4b6897d35bcc6b3a99121a859433d054&amp;oe=5EE6CB87", "status": "offline", "videoId": "", "url": "https://www.youtube.com/channel/UCs0OL__SJ_67Q0I-M1tF1PQ"},</v>
      </c>
    </row>
    <row r="385" spans="1:23" x14ac:dyDescent="0.25">
      <c r="A385" t="s">
        <v>1636</v>
      </c>
      <c r="B385" t="s">
        <v>109</v>
      </c>
      <c r="C385" t="s">
        <v>110</v>
      </c>
      <c r="D385" t="str">
        <f>VLOOKUP(B385,canais!$A:$N,14,FALSE)</f>
        <v>5ed981e2474ed51eb3dbb298</v>
      </c>
      <c r="E385" s="10">
        <v>43966</v>
      </c>
      <c r="F385" t="s">
        <v>21</v>
      </c>
      <c r="G385" t="str">
        <f>VLOOKUP(F385,subcategorias!$E:$F,2,FALSE)</f>
        <v>ObjectId("5ed97cfc474ed51eb3dbb271")</v>
      </c>
      <c r="H385" t="str">
        <f>VLOOKUP(G385,subcategorias!$F:$G,2,FALSE)</f>
        <v>ObjectId("5ed979f4474ed51eb3dbb26b")</v>
      </c>
      <c r="I385" t="str">
        <f>VLOOKUP(H385,categorias!$B:$D,2,FALSE)</f>
        <v>Música</v>
      </c>
      <c r="J385" t="str">
        <f>VLOOKUP(H385,categorias!$B:$D,3,FALSE)</f>
        <v>music</v>
      </c>
      <c r="K385" s="7">
        <v>0.79166666666666663</v>
      </c>
      <c r="L385" s="7" t="str">
        <f t="shared" si="10"/>
        <v>new Date("2020-05-15T19:00-0300")</v>
      </c>
      <c r="M385" t="s">
        <v>3074</v>
      </c>
      <c r="N385" t="s">
        <v>937</v>
      </c>
      <c r="O385" t="s">
        <v>1637</v>
      </c>
      <c r="P385" t="s">
        <v>3075</v>
      </c>
      <c r="W385" t="str">
        <f t="shared" si="11"/>
        <v>{"titulo": "Live Viola Show - Carreiro e Capataz" , "canais": [{"nome":"Carreiro e Capataz", "_id": ObjectId("5ed981e2474ed51eb3dbb298")}], "subcategorias": [{"nome":"sertanejo", "_id":ObjectId("5ed97cfc474ed51eb3dbb271")}], "categorias":[{"_id":ObjectId("5ed979f4474ed51eb3dbb26b"), "nome":"Música", "url":"music"}], "dataHora": new Date("2020-05-15T19:00-0300"),   "largeimage": "https://i.ytimg.com/vi/HV6YHeqt2uQ/mqdefault.jpg", "status": "offline", "videoId": "HV6YHeqt2uQ", "url": "https://www.youtube.com/watch?v=HV6YHeqt2uQ"},</v>
      </c>
    </row>
    <row r="386" spans="1:23" x14ac:dyDescent="0.25">
      <c r="A386" t="s">
        <v>3077</v>
      </c>
      <c r="B386" t="s">
        <v>220</v>
      </c>
      <c r="C386" t="s">
        <v>221</v>
      </c>
      <c r="D386" t="str">
        <f>VLOOKUP(B386,canais!$A:$N,14,FALSE)</f>
        <v>5ed981e2474ed51eb3dbb2bd</v>
      </c>
      <c r="E386" s="10">
        <v>43989</v>
      </c>
      <c r="F386" t="s">
        <v>21</v>
      </c>
      <c r="G386" t="str">
        <f>VLOOKUP(F386,subcategorias!$E:$F,2,FALSE)</f>
        <v>ObjectId("5ed97cfc474ed51eb3dbb271")</v>
      </c>
      <c r="H386" t="str">
        <f>VLOOKUP(G386,subcategorias!$F:$G,2,FALSE)</f>
        <v>ObjectId("5ed979f4474ed51eb3dbb26b")</v>
      </c>
      <c r="I386" t="str">
        <f>VLOOKUP(H386,categorias!$B:$D,2,FALSE)</f>
        <v>Música</v>
      </c>
      <c r="J386" t="str">
        <f>VLOOKUP(H386,categorias!$B:$D,3,FALSE)</f>
        <v>music</v>
      </c>
      <c r="K386" s="7">
        <v>0.625</v>
      </c>
      <c r="L386" s="7" t="str">
        <f t="shared" si="10"/>
        <v>new Date("2020-06-07T15:00-0300")</v>
      </c>
      <c r="M386" t="s">
        <v>3076</v>
      </c>
      <c r="N386" t="s">
        <v>937</v>
      </c>
      <c r="O386" t="s">
        <v>3078</v>
      </c>
      <c r="P386" t="s">
        <v>3079</v>
      </c>
      <c r="W386" t="str">
        <f t="shared" si="11"/>
        <v>{"titulo": "Live VillaMix em Casa Modão" , "canais": [{"nome":"Villa Mix", "_id": ObjectId("5ed981e2474ed51eb3dbb2bd")}], "subcategorias": [{"nome":"sertanejo", "_id":ObjectId("5ed97cfc474ed51eb3dbb271")}], "categorias":[{"_id":ObjectId("5ed979f4474ed51eb3dbb26b"), "nome":"Música", "url":"music"}], "dataHora": new Date("2020-06-07T15:00-0300"),   "largeimage": "https://i.ytimg.com/vi/JaAJaWF-eH8/mqdefault.jpg", "status": "offline", "videoId": "JaAJaWF-eH8", "url": "https://www.youtube.com/watch?v=JaAJaWF-eH8"},</v>
      </c>
    </row>
    <row r="387" spans="1:23" x14ac:dyDescent="0.25">
      <c r="A387" t="s">
        <v>1639</v>
      </c>
      <c r="B387" t="s">
        <v>851</v>
      </c>
      <c r="C387" t="s">
        <v>852</v>
      </c>
      <c r="D387" t="str">
        <f>VLOOKUP(B387,canais!$A:$N,14,FALSE)</f>
        <v>5ed981e2474ed51eb3dbb3f9</v>
      </c>
      <c r="E387" s="10">
        <v>43966</v>
      </c>
      <c r="F387" t="s">
        <v>34</v>
      </c>
      <c r="G387" t="str">
        <f>VLOOKUP(F387,subcategorias!$E:$F,2,FALSE)</f>
        <v>ObjectId("5ed97cfc474ed51eb3dbb27e")</v>
      </c>
      <c r="H387" t="str">
        <f>VLOOKUP(G387,subcategorias!$F:$G,2,FALSE)</f>
        <v>ObjectId("5ed979f4474ed51eb3dbb26b")</v>
      </c>
      <c r="I387" t="str">
        <f>VLOOKUP(H387,categorias!$B:$D,2,FALSE)</f>
        <v>Música</v>
      </c>
      <c r="J387" t="str">
        <f>VLOOKUP(H387,categorias!$B:$D,3,FALSE)</f>
        <v>music</v>
      </c>
      <c r="K387" s="7">
        <v>0.79166666666666663</v>
      </c>
      <c r="L387" s="7" t="str">
        <f t="shared" ref="L387:L450" si="12">CONCATENATE("new Date(""",TEXT(E387,"aaaa-mm-dd"),"T",TEXT(K387,"hh:MM"),"-0300"")")</f>
        <v>new Date("2020-05-15T19:00-0300")</v>
      </c>
      <c r="M387" t="s">
        <v>1638</v>
      </c>
      <c r="N387" t="s">
        <v>937</v>
      </c>
      <c r="P387" t="s">
        <v>1581</v>
      </c>
      <c r="W387" t="str">
        <f t="shared" ref="W387:W450" si="13">$A$1&amp;A387&amp;$B$1&amp;B387&amp;$D$1&amp;D387&amp;$F$1&amp;F387&amp;$G$1&amp;G387&amp;$H$1&amp;H387&amp;$I$1&amp;I387&amp;$J$1&amp;J387&amp;$L$1&amp;L387&amp;$M$1&amp;M387&amp;$N$1&amp;N387&amp;$O$1&amp;O387&amp;$P$1&amp;P387&amp;$Q$1</f>
        <v>{"titulo": "Luedji Luna no #SescAoVivo" , "canais": [{"nome":"Luedji Luna", "_id": ObjectId("5ed981e2474ed51eb3dbb3f9")}], "subcategorias": [{"nome":"mpb", "_id":ObjectId("5ed97cfc474ed51eb3dbb27e")}], "categorias":[{"_id":ObjectId("5ed979f4474ed51eb3dbb26b"), "nome":"Música", "url":"music"}], "dataHora": new Date("2020-05-15T19:00-0300"),   "largeimage": "https://scontent-gig2-1.cdninstagram.com/v/t51.2885-15/sh0.08/e35/s640x640/97327197_126961322321261_4270255454914261978_n.jpg?_nc_ht=scontent-gig2-1.cdninstagram.com&amp;_nc_cat=105&amp;_nc_ohc=zGRO8sOiKIoAX8boyYi&amp;oh=ada73b4ca80b9ca57056485e88e0d741&amp;oe=5EE91A89", "status": "offline", "videoId": "", "url": "https://www.youtube.com/channel/UCESs365L1Ccnq4q3J5yZ7nQ"},</v>
      </c>
    </row>
    <row r="388" spans="1:23" x14ac:dyDescent="0.25">
      <c r="A388" t="s">
        <v>1041</v>
      </c>
      <c r="B388" t="s">
        <v>172</v>
      </c>
      <c r="C388" t="s">
        <v>173</v>
      </c>
      <c r="D388" t="str">
        <f>VLOOKUP(B388,canais!$A:$N,14,FALSE)</f>
        <v>5ed981e2474ed51eb3dbb2ad</v>
      </c>
      <c r="E388" s="10">
        <v>43981</v>
      </c>
      <c r="F388" t="s">
        <v>21</v>
      </c>
      <c r="G388" t="str">
        <f>VLOOKUP(F388,subcategorias!$E:$F,2,FALSE)</f>
        <v>ObjectId("5ed97cfc474ed51eb3dbb271")</v>
      </c>
      <c r="H388" t="str">
        <f>VLOOKUP(G388,subcategorias!$F:$G,2,FALSE)</f>
        <v>ObjectId("5ed979f4474ed51eb3dbb26b")</v>
      </c>
      <c r="I388" t="str">
        <f>VLOOKUP(H388,categorias!$B:$D,2,FALSE)</f>
        <v>Música</v>
      </c>
      <c r="J388" t="str">
        <f>VLOOKUP(H388,categorias!$B:$D,3,FALSE)</f>
        <v>music</v>
      </c>
      <c r="K388" s="7">
        <v>0.72916666666666663</v>
      </c>
      <c r="L388" s="7" t="str">
        <f t="shared" si="12"/>
        <v>new Date("2020-05-30T17:30-0300")</v>
      </c>
      <c r="M388" t="s">
        <v>3080</v>
      </c>
      <c r="N388" t="s">
        <v>937</v>
      </c>
      <c r="O388" t="s">
        <v>3081</v>
      </c>
      <c r="P388" t="s">
        <v>3082</v>
      </c>
      <c r="W388" t="str">
        <f t="shared" si="13"/>
        <v>{"titulo": "#LiveMeB - Marcos &amp; Belutti | #FiqueEmCasa e Cante #Comigo" , "canais": [{"nome":"Marcos e Belutti", "_id": ObjectId("5ed981e2474ed51eb3dbb2ad")}], "subcategorias": [{"nome":"sertanejo", "_id":ObjectId("5ed97cfc474ed51eb3dbb271")}], "categorias":[{"_id":ObjectId("5ed979f4474ed51eb3dbb26b"), "nome":"Música", "url":"music"}], "dataHora": new Date("2020-05-30T17:30-0300"),   "largeimage": "https://i.ytimg.com/vi/ypQDbhzye3Q/mqdefault.jpg", "status": "offline", "videoId": "ypQDbhzye3Q", "url": "https://www.youtube.com/watch?v=ypQDbhzye3Q"},</v>
      </c>
    </row>
    <row r="389" spans="1:23" x14ac:dyDescent="0.25">
      <c r="A389" t="s">
        <v>3083</v>
      </c>
      <c r="B389" t="s">
        <v>853</v>
      </c>
      <c r="C389" t="s">
        <v>854</v>
      </c>
      <c r="D389" t="str">
        <f>VLOOKUP(B389,canais!$A:$N,14,FALSE)</f>
        <v>5ed981e2474ed51eb3dbb3fa</v>
      </c>
      <c r="E389" s="10">
        <v>43967</v>
      </c>
      <c r="F389" t="s">
        <v>28</v>
      </c>
      <c r="G389" t="str">
        <f>VLOOKUP(F389,subcategorias!$E:$F,2,FALSE)</f>
        <v>ObjectId("5ed97cfc474ed51eb3dbb278")</v>
      </c>
      <c r="H389" t="str">
        <f>VLOOKUP(G389,subcategorias!$F:$G,2,FALSE)</f>
        <v>ObjectId("5ed979f4474ed51eb3dbb26b")</v>
      </c>
      <c r="I389" t="str">
        <f>VLOOKUP(H389,categorias!$B:$D,2,FALSE)</f>
        <v>Música</v>
      </c>
      <c r="J389" t="str">
        <f>VLOOKUP(H389,categorias!$B:$D,3,FALSE)</f>
        <v>music</v>
      </c>
      <c r="K389" s="7">
        <v>0.66666666666666663</v>
      </c>
      <c r="L389" s="7" t="str">
        <f t="shared" si="12"/>
        <v>new Date("2020-05-16T16:00-0300")</v>
      </c>
      <c r="M389" t="s">
        <v>1640</v>
      </c>
      <c r="N389" t="s">
        <v>937</v>
      </c>
      <c r="P389" t="s">
        <v>3084</v>
      </c>
      <c r="W389" t="str">
        <f t="shared" si="13"/>
        <v>{"titulo": "Live Grupo Vombora" , "canais": [{"nome":"Grupo Vombora", "_id": ObjectId("5ed981e2474ed51eb3dbb3fa")}], "subcategorias": [{"nome":"pagode", "_id":ObjectId("5ed97cfc474ed51eb3dbb278")}], "categorias":[{"_id":ObjectId("5ed979f4474ed51eb3dbb26b"), "nome":"Música", "url":"music"}], "dataHora": new Date("2020-05-16T16:00-0300"),   "largeimage": "https://scontent-gig2-1.cdninstagram.com/v/t51.2885-15/sh0.08/e35/s640x640/95437876_2700309783575614_1137627492365345856_n.jpg?_nc_ht=scontent-gig2-1.cdninstagram.com&amp;_nc_cat=110&amp;_nc_ohc=zNWzp1G6nm8AX926xz-&amp;oh=6964a27efff5264912731381cbdaab8f&amp;oe=5EE870CB", "status": "offline", "videoId": "", "url": "https://www.youtube.com/channel/UCk7Vd2Guk0xMdd5-toT5LOg"},</v>
      </c>
    </row>
    <row r="390" spans="1:23" x14ac:dyDescent="0.25">
      <c r="A390" t="s">
        <v>1232</v>
      </c>
      <c r="B390" t="s">
        <v>688</v>
      </c>
      <c r="C390" t="s">
        <v>689</v>
      </c>
      <c r="D390" t="str">
        <f>VLOOKUP(B390,canais!$A:$N,14,FALSE)</f>
        <v>5ed981e2474ed51eb3dbb3a6</v>
      </c>
      <c r="E390" s="10">
        <v>43982</v>
      </c>
      <c r="F390" t="s">
        <v>28</v>
      </c>
      <c r="G390" t="str">
        <f>VLOOKUP(F390,subcategorias!$E:$F,2,FALSE)</f>
        <v>ObjectId("5ed97cfc474ed51eb3dbb278")</v>
      </c>
      <c r="H390" t="str">
        <f>VLOOKUP(G390,subcategorias!$F:$G,2,FALSE)</f>
        <v>ObjectId("5ed979f4474ed51eb3dbb26b")</v>
      </c>
      <c r="I390" t="str">
        <f>VLOOKUP(H390,categorias!$B:$D,2,FALSE)</f>
        <v>Música</v>
      </c>
      <c r="J390" t="str">
        <f>VLOOKUP(H390,categorias!$B:$D,3,FALSE)</f>
        <v>music</v>
      </c>
      <c r="K390" s="7">
        <v>0.58333333333333337</v>
      </c>
      <c r="L390" s="7" t="str">
        <f t="shared" si="12"/>
        <v>new Date("2020-05-31T14:00-0300")</v>
      </c>
      <c r="M390" t="s">
        <v>2686</v>
      </c>
      <c r="N390" t="s">
        <v>937</v>
      </c>
      <c r="P390" t="s">
        <v>1641</v>
      </c>
      <c r="W390" t="str">
        <f t="shared" si="13"/>
        <v>{"titulo": "#AlexandrePiresESeuJorge #Irmãos #FiqueEmCasa" , "canais": [{"nome":"Seu Jorge", "_id": ObjectId("5ed981e2474ed51eb3dbb3a6")}], "subcategorias": [{"nome":"pagode", "_id":ObjectId("5ed97cfc474ed51eb3dbb278")}], "categorias":[{"_id":ObjectId("5ed979f4474ed51eb3dbb26b"), "nome":"Música", "url":"music"}], "dataHora": new Date("2020-05-31T14:00-0300"),   "largeimage": "https://scontent-gig2-1.cdninstagram.com/v/t51.2885-15/e35/96732953_293952024940719_418688722783321639_n.jpg?_nc_ht=scontent-gig2-1.cdninstagram.com&amp;_nc_cat=103&amp;_nc_ohc=xTRSNEjnPPEAX-EnHkm&amp;oh=9043fe1b04898346fc6293b55914e081&amp;oe=5EC974FC", "status": "offline", "videoId": "", "url": "https://www.youtube.com/channel/UCn0IMIrQMOHdQDXk3W4N78g"},</v>
      </c>
    </row>
    <row r="391" spans="1:23" x14ac:dyDescent="0.25">
      <c r="A391" t="s">
        <v>3085</v>
      </c>
      <c r="B391" t="s">
        <v>855</v>
      </c>
      <c r="C391">
        <v>0</v>
      </c>
      <c r="D391" t="str">
        <f>VLOOKUP(B391,canais!$A:$N,14,FALSE)</f>
        <v>5ed981e2474ed51eb3dbb3fb</v>
      </c>
      <c r="E391" s="10">
        <v>43967</v>
      </c>
      <c r="F391" t="s">
        <v>25</v>
      </c>
      <c r="G391" t="str">
        <f>VLOOKUP(F391,subcategorias!$E:$F,2,FALSE)</f>
        <v>ObjectId("5ed97cfc474ed51eb3dbb275")</v>
      </c>
      <c r="H391" t="str">
        <f>VLOOKUP(G391,subcategorias!$F:$G,2,FALSE)</f>
        <v>ObjectId("5ed979f4474ed51eb3dbb26b")</v>
      </c>
      <c r="I391" t="str">
        <f>VLOOKUP(H391,categorias!$B:$D,2,FALSE)</f>
        <v>Música</v>
      </c>
      <c r="J391" t="str">
        <f>VLOOKUP(H391,categorias!$B:$D,3,FALSE)</f>
        <v>music</v>
      </c>
      <c r="K391" s="7">
        <v>0.72916666666666663</v>
      </c>
      <c r="L391" s="7" t="str">
        <f t="shared" si="12"/>
        <v>new Date("2020-05-16T17:30-0300")</v>
      </c>
      <c r="M391" t="s">
        <v>1642</v>
      </c>
      <c r="N391" t="s">
        <v>937</v>
      </c>
      <c r="P391" t="s">
        <v>1643</v>
      </c>
      <c r="W391" t="str">
        <f t="shared" si="13"/>
        <v>{"titulo": "Live Fernando Younis" , "canais": [{"nome":"Fernando Younis", "_id": ObjectId("5ed981e2474ed51eb3dbb3fb")}], "subcategorias": [{"nome":"eletrônica", "_id":ObjectId("5ed97cfc474ed51eb3dbb275")}], "categorias":[{"_id":ObjectId("5ed979f4474ed51eb3dbb26b"), "nome":"Música", "url":"music"}], "dataHora": new Date("2020-05-16T17:30-0300"),   "largeimage": "https://scontent-gig2-1.cdninstagram.com/v/t51.2885-15/e35/c92.0.467.467a/s320x320/92758692_586651112198069_792693090974752992_n.jpg?_nc_ht=scontent-gig2-1.cdninstagram.com&amp;_nc_cat=105&amp;_nc_ohc=wWCjot9CWT4AX-mvsLP&amp;oh=4a8f46c642f6a388d5fac9e9317e2a74&amp;oe=5EE5FB0B", "status": "offline", "videoId": "", "url": "https://www.instagram.com/fernandoyounis/"},</v>
      </c>
    </row>
    <row r="392" spans="1:23" x14ac:dyDescent="0.25">
      <c r="A392" t="s">
        <v>3086</v>
      </c>
      <c r="B392" t="s">
        <v>818</v>
      </c>
      <c r="C392" t="s">
        <v>819</v>
      </c>
      <c r="D392" t="str">
        <f>VLOOKUP(B392,canais!$A:$N,14,FALSE)</f>
        <v>5ed981e2474ed51eb3dbb3e9</v>
      </c>
      <c r="E392" s="10">
        <v>43981</v>
      </c>
      <c r="F392" t="s">
        <v>21</v>
      </c>
      <c r="G392" t="str">
        <f>VLOOKUP(F392,subcategorias!$E:$F,2,FALSE)</f>
        <v>ObjectId("5ed97cfc474ed51eb3dbb271")</v>
      </c>
      <c r="H392" t="str">
        <f>VLOOKUP(G392,subcategorias!$F:$G,2,FALSE)</f>
        <v>ObjectId("5ed979f4474ed51eb3dbb26b")</v>
      </c>
      <c r="I392" t="str">
        <f>VLOOKUP(H392,categorias!$B:$D,2,FALSE)</f>
        <v>Música</v>
      </c>
      <c r="J392" t="str">
        <f>VLOOKUP(H392,categorias!$B:$D,3,FALSE)</f>
        <v>music</v>
      </c>
      <c r="K392" s="7">
        <v>0.75</v>
      </c>
      <c r="L392" s="7" t="str">
        <f t="shared" si="12"/>
        <v>new Date("2020-05-30T18:00-0300")</v>
      </c>
      <c r="M392" t="s">
        <v>1644</v>
      </c>
      <c r="N392" t="s">
        <v>937</v>
      </c>
      <c r="P392" t="s">
        <v>3087</v>
      </c>
      <c r="W392" t="str">
        <f t="shared" si="13"/>
        <v>{"titulo": "Live Pedro Paulo e Alex" , "canais": [{"nome":"Pedro Paulo e Alex", "_id": ObjectId("5ed981e2474ed51eb3dbb3e9")}], "subcategorias": [{"nome":"sertanejo", "_id":ObjectId("5ed97cfc474ed51eb3dbb271")}], "categorias":[{"_id":ObjectId("5ed979f4474ed51eb3dbb26b"), "nome":"Música", "url":"music"}], "dataHora": new Date("2020-05-30T18:00-0300"),   "largeimage": "https://scontent-gig2-1.cdninstagram.com/v/t51.2885-15/sh0.08/e35/p640x640/96209780_867096953803327_3380697981381604297_n.jpg?_nc_ht=scontent-gig2-1.cdninstagram.com&amp;_nc_cat=107&amp;_nc_ohc=z66kFBRGHtEAX-f5HmB&amp;oh=9c9cd05710ae2175275c68419b59ddc0&amp;oe=5EE6D3BA", "status": "offline", "videoId": "", "url": "https://www.youtube.com/channel/UCoVw1ho6U3AGidHm-k7vH-w"},</v>
      </c>
    </row>
    <row r="393" spans="1:23" x14ac:dyDescent="0.25">
      <c r="A393" t="s">
        <v>1645</v>
      </c>
      <c r="B393" t="s">
        <v>856</v>
      </c>
      <c r="C393" t="s">
        <v>857</v>
      </c>
      <c r="D393" t="str">
        <f>VLOOKUP(B393,canais!$A:$N,14,FALSE)</f>
        <v>5ed981e2474ed51eb3dbb3fc</v>
      </c>
      <c r="E393" s="10">
        <v>43967</v>
      </c>
      <c r="F393" t="s">
        <v>22</v>
      </c>
      <c r="G393" t="str">
        <f>VLOOKUP(F393,subcategorias!$E:$F,2,FALSE)</f>
        <v>ObjectId("5ed97cfc474ed51eb3dbb272")</v>
      </c>
      <c r="H393" t="str">
        <f>VLOOKUP(G393,subcategorias!$F:$G,2,FALSE)</f>
        <v>ObjectId("5ed979f4474ed51eb3dbb26b")</v>
      </c>
      <c r="I393" t="str">
        <f>VLOOKUP(H393,categorias!$B:$D,2,FALSE)</f>
        <v>Música</v>
      </c>
      <c r="J393" t="str">
        <f>VLOOKUP(H393,categorias!$B:$D,3,FALSE)</f>
        <v>music</v>
      </c>
      <c r="K393" s="7">
        <v>0.83333333333333337</v>
      </c>
      <c r="L393" s="7" t="str">
        <f t="shared" si="12"/>
        <v>new Date("2020-05-16T20:00-0300")</v>
      </c>
      <c r="M393" t="s">
        <v>3088</v>
      </c>
      <c r="N393" t="s">
        <v>937</v>
      </c>
      <c r="O393" t="s">
        <v>1646</v>
      </c>
      <c r="P393" t="s">
        <v>3089</v>
      </c>
      <c r="W393" t="str">
        <f t="shared" si="13"/>
        <v>{"titulo": "Paulo Ricardo - #LivePauloRicardo - #FiqueEmCasa" , "canais": [{"nome":"Paulo Ricardo", "_id": ObjectId("5ed981e2474ed51eb3dbb3fc")}], "subcategorias": [{"nome":"rock", "_id":ObjectId("5ed97cfc474ed51eb3dbb272")}], "categorias":[{"_id":ObjectId("5ed979f4474ed51eb3dbb26b"), "nome":"Música", "url":"music"}], "dataHora": new Date("2020-05-16T20:00-0300"),   "largeimage": "https://i.ytimg.com/vi/jWun8nDyAs8/mqdefault.jpg", "status": "offline", "videoId": "jWun8nDyAs8", "url": "https://www.youtube.com/watch?v=jWun8nDyAs8"},</v>
      </c>
    </row>
    <row r="394" spans="1:23" x14ac:dyDescent="0.25">
      <c r="A394" t="s">
        <v>3090</v>
      </c>
      <c r="B394" t="s">
        <v>820</v>
      </c>
      <c r="C394" t="s">
        <v>821</v>
      </c>
      <c r="D394" t="str">
        <f>VLOOKUP(B394,canais!$A:$N,14,FALSE)</f>
        <v>5ed981e2474ed51eb3dbb3ea</v>
      </c>
      <c r="E394" s="10">
        <v>43966</v>
      </c>
      <c r="F394" t="s">
        <v>21</v>
      </c>
      <c r="G394" t="str">
        <f>VLOOKUP(F394,subcategorias!$E:$F,2,FALSE)</f>
        <v>ObjectId("5ed97cfc474ed51eb3dbb271")</v>
      </c>
      <c r="H394" t="str">
        <f>VLOOKUP(G394,subcategorias!$F:$G,2,FALSE)</f>
        <v>ObjectId("5ed979f4474ed51eb3dbb26b")</v>
      </c>
      <c r="I394" t="str">
        <f>VLOOKUP(H394,categorias!$B:$D,2,FALSE)</f>
        <v>Música</v>
      </c>
      <c r="J394" t="str">
        <f>VLOOKUP(H394,categorias!$B:$D,3,FALSE)</f>
        <v>music</v>
      </c>
      <c r="K394" s="7">
        <v>0.83333333333333337</v>
      </c>
      <c r="L394" s="7" t="str">
        <f t="shared" si="12"/>
        <v>new Date("2020-05-15T20:00-0300")</v>
      </c>
      <c r="M394" t="s">
        <v>1647</v>
      </c>
      <c r="N394" t="s">
        <v>937</v>
      </c>
      <c r="P394" t="s">
        <v>3091</v>
      </c>
      <c r="W394" t="str">
        <f t="shared" si="13"/>
        <v>{"titulo": "Live Sergio Riccardo" , "canais": [{"nome":"Sergio Riccardo", "_id": ObjectId("5ed981e2474ed51eb3dbb3ea")}], "subcategorias": [{"nome":"sertanejo", "_id":ObjectId("5ed97cfc474ed51eb3dbb271")}], "categorias":[{"_id":ObjectId("5ed979f4474ed51eb3dbb26b"), "nome":"Música", "url":"music"}], "dataHora": new Date("2020-05-15T20:00-0300"),   "largeimage": "https://scontent-gig2-1.cdninstagram.com/v/t51.2885-15/sh0.08/e35/s640x640/96418327_682109029274300_9080941910131449407_n.jpg?_nc_ht=scontent-gig2-1.cdninstagram.com&amp;_nc_cat=108&amp;_nc_ohc=RCHsEGzI1K8AX8cMi91&amp;oh=15fda8ee197ce9f6eaf1afbaf849d792&amp;oe=5EE44ED1", "status": "offline", "videoId": "", "url": "https://www.youtube.com/channel/UCovlQyzgA6T3mB6H8vvuDRQ"},</v>
      </c>
    </row>
    <row r="395" spans="1:23" x14ac:dyDescent="0.25">
      <c r="A395" t="s">
        <v>3092</v>
      </c>
      <c r="B395" t="s">
        <v>858</v>
      </c>
      <c r="C395" t="s">
        <v>859</v>
      </c>
      <c r="D395" t="str">
        <f>VLOOKUP(B395,canais!$A:$N,14,FALSE)</f>
        <v>5ed981e2474ed51eb3dbb3fd</v>
      </c>
      <c r="E395" s="10">
        <v>43967</v>
      </c>
      <c r="F395" t="s">
        <v>21</v>
      </c>
      <c r="G395" t="str">
        <f>VLOOKUP(F395,subcategorias!$E:$F,2,FALSE)</f>
        <v>ObjectId("5ed97cfc474ed51eb3dbb271")</v>
      </c>
      <c r="H395" t="str">
        <f>VLOOKUP(G395,subcategorias!$F:$G,2,FALSE)</f>
        <v>ObjectId("5ed979f4474ed51eb3dbb26b")</v>
      </c>
      <c r="I395" t="str">
        <f>VLOOKUP(H395,categorias!$B:$D,2,FALSE)</f>
        <v>Música</v>
      </c>
      <c r="J395" t="str">
        <f>VLOOKUP(H395,categorias!$B:$D,3,FALSE)</f>
        <v>music</v>
      </c>
      <c r="K395" s="7">
        <v>0.625</v>
      </c>
      <c r="L395" s="7" t="str">
        <f t="shared" si="12"/>
        <v>new Date("2020-05-16T15:00-0300")</v>
      </c>
      <c r="M395" t="s">
        <v>1648</v>
      </c>
      <c r="N395" t="s">
        <v>937</v>
      </c>
      <c r="P395" t="s">
        <v>3093</v>
      </c>
      <c r="W395" t="str">
        <f t="shared" si="13"/>
        <v>{"titulo": "Live João Victor e Vinicius" , "canais": [{"nome":"João Victor e Vinicius", "_id": ObjectId("5ed981e2474ed51eb3dbb3fd")}], "subcategorias": [{"nome":"sertanejo", "_id":ObjectId("5ed97cfc474ed51eb3dbb271")}], "categorias":[{"_id":ObjectId("5ed979f4474ed51eb3dbb26b"), "nome":"Música", "url":"music"}], "dataHora": new Date("2020-05-16T15:00-0300"),   "largeimage": "https://scontent-gig2-1.cdninstagram.com/v/t51.2885-15/sh0.08/e35/s640x640/96108952_231039548129120_7675512076721382774_n.jpg?_nc_ht=scontent-gig2-1.cdninstagram.com&amp;_nc_cat=108&amp;_nc_ohc=NOmU7rb1TLsAX83znBe&amp;oh=52dc606aadde4d3fa0031db636f500cf&amp;oe=5EE765C3", "status": "offline", "videoId": "", "url": "https://www.youtube.com/channel/UC0-2kPj2Dq6wzmJtyDGOmAg"},</v>
      </c>
    </row>
    <row r="396" spans="1:23" x14ac:dyDescent="0.25">
      <c r="A396" t="s">
        <v>1649</v>
      </c>
      <c r="B396" t="s">
        <v>822</v>
      </c>
      <c r="C396" t="s">
        <v>823</v>
      </c>
      <c r="D396" t="str">
        <f>VLOOKUP(B396,canais!$A:$N,14,FALSE)</f>
        <v>5ed981e2474ed51eb3dbb3eb</v>
      </c>
      <c r="E396" s="10">
        <v>43973</v>
      </c>
      <c r="F396" t="s">
        <v>31</v>
      </c>
      <c r="G396" t="str">
        <f>VLOOKUP(F396,subcategorias!$E:$F,2,FALSE)</f>
        <v>ObjectId("5ed97cfc474ed51eb3dbb27b")</v>
      </c>
      <c r="H396" t="str">
        <f>VLOOKUP(G396,subcategorias!$F:$G,2,FALSE)</f>
        <v>ObjectId("5ed979f4474ed51eb3dbb26b")</v>
      </c>
      <c r="I396" t="str">
        <f>VLOOKUP(H396,categorias!$B:$D,2,FALSE)</f>
        <v>Música</v>
      </c>
      <c r="J396" t="str">
        <f>VLOOKUP(H396,categorias!$B:$D,3,FALSE)</f>
        <v>music</v>
      </c>
      <c r="K396" s="7">
        <v>0.68055555555555547</v>
      </c>
      <c r="L396" s="7" t="str">
        <f t="shared" si="12"/>
        <v>new Date("2020-05-22T16:20-0300")</v>
      </c>
      <c r="M396" t="s">
        <v>3094</v>
      </c>
      <c r="N396" t="s">
        <v>937</v>
      </c>
      <c r="O396" t="s">
        <v>1650</v>
      </c>
      <c r="P396" t="s">
        <v>3095</v>
      </c>
      <c r="W396" t="str">
        <f t="shared" si="13"/>
        <v>{"titulo": "#JamaisPercaoSeuEquilíbrio- Live do Ponto de Equilíbrio | #FiqueEmCasa e Cante #Comigo" , "canais": [{"nome":"Ponto de Equilibro", "_id": ObjectId("5ed981e2474ed51eb3dbb3eb")}], "subcategorias": [{"nome":"reggae", "_id":ObjectId("5ed97cfc474ed51eb3dbb27b")}], "categorias":[{"_id":ObjectId("5ed979f4474ed51eb3dbb26b"), "nome":"Música", "url":"music"}], "dataHora": new Date("2020-05-22T16:20-0300"),   "largeimage": "https://i.ytimg.com/vi/1uio51yW3XI/mqdefault.jpg", "status": "offline", "videoId": "1uio51yW3XI", "url": "https://www.youtube.com/watch?v=1uio51yW3XI"},</v>
      </c>
    </row>
    <row r="397" spans="1:23" x14ac:dyDescent="0.25">
      <c r="A397" t="s">
        <v>1651</v>
      </c>
      <c r="B397" t="s">
        <v>860</v>
      </c>
      <c r="C397" t="s">
        <v>861</v>
      </c>
      <c r="D397" t="str">
        <f>VLOOKUP(B397,canais!$A:$N,14,FALSE)</f>
        <v>5ed981e2474ed51eb3dbb3fe</v>
      </c>
      <c r="E397" s="10">
        <v>43968</v>
      </c>
      <c r="F397" t="s">
        <v>22</v>
      </c>
      <c r="G397" t="str">
        <f>VLOOKUP(F397,subcategorias!$E:$F,2,FALSE)</f>
        <v>ObjectId("5ed97cfc474ed51eb3dbb272")</v>
      </c>
      <c r="H397" t="str">
        <f>VLOOKUP(G397,subcategorias!$F:$G,2,FALSE)</f>
        <v>ObjectId("5ed979f4474ed51eb3dbb26b")</v>
      </c>
      <c r="I397" t="str">
        <f>VLOOKUP(H397,categorias!$B:$D,2,FALSE)</f>
        <v>Música</v>
      </c>
      <c r="J397" t="str">
        <f>VLOOKUP(H397,categorias!$B:$D,3,FALSE)</f>
        <v>music</v>
      </c>
      <c r="K397" s="7">
        <v>0.68055555555555547</v>
      </c>
      <c r="L397" s="7" t="str">
        <f t="shared" si="12"/>
        <v>new Date("2020-05-17T16:20-0300")</v>
      </c>
      <c r="M397" t="s">
        <v>3096</v>
      </c>
      <c r="N397" t="s">
        <v>937</v>
      </c>
      <c r="O397" t="s">
        <v>1652</v>
      </c>
      <c r="P397" t="s">
        <v>3097</v>
      </c>
      <c r="W397" t="str">
        <f t="shared" si="13"/>
        <v>{"titulo": "Scracho - LIVE | 17 DE MAIO - 16:20" , "canais": [{"nome":"Scracho", "_id": ObjectId("5ed981e2474ed51eb3dbb3fe")}], "subcategorias": [{"nome":"rock", "_id":ObjectId("5ed97cfc474ed51eb3dbb272")}], "categorias":[{"_id":ObjectId("5ed979f4474ed51eb3dbb26b"), "nome":"Música", "url":"music"}], "dataHora": new Date("2020-05-17T16:20-0300"),   "largeimage": "https://i.ytimg.com/vi/BIEcxYf12Z4/mqdefault.jpg", "status": "offline", "videoId": "BIEcxYf12Z4", "url": "https://www.youtube.com/watch?v=BIEcxYf12Z4"},</v>
      </c>
    </row>
    <row r="398" spans="1:23" x14ac:dyDescent="0.25">
      <c r="A398" t="s">
        <v>3098</v>
      </c>
      <c r="B398" t="s">
        <v>824</v>
      </c>
      <c r="C398" t="s">
        <v>825</v>
      </c>
      <c r="D398" t="str">
        <f>VLOOKUP(B398,canais!$A:$N,14,FALSE)</f>
        <v>5ed981e2474ed51eb3dbb3ec</v>
      </c>
      <c r="E398" s="10">
        <v>43966</v>
      </c>
      <c r="F398" t="s">
        <v>25</v>
      </c>
      <c r="G398" t="str">
        <f>VLOOKUP(F398,subcategorias!$E:$F,2,FALSE)</f>
        <v>ObjectId("5ed97cfc474ed51eb3dbb275")</v>
      </c>
      <c r="H398" t="str">
        <f>VLOOKUP(G398,subcategorias!$F:$G,2,FALSE)</f>
        <v>ObjectId("5ed979f4474ed51eb3dbb26b")</v>
      </c>
      <c r="I398" t="str">
        <f>VLOOKUP(H398,categorias!$B:$D,2,FALSE)</f>
        <v>Música</v>
      </c>
      <c r="J398" t="str">
        <f>VLOOKUP(H398,categorias!$B:$D,3,FALSE)</f>
        <v>music</v>
      </c>
      <c r="K398" s="7">
        <v>0.91666666666666663</v>
      </c>
      <c r="L398" s="7" t="str">
        <f t="shared" si="12"/>
        <v>new Date("2020-05-15T22:00-0300")</v>
      </c>
      <c r="M398" t="s">
        <v>1653</v>
      </c>
      <c r="N398" t="s">
        <v>937</v>
      </c>
      <c r="P398" t="s">
        <v>1654</v>
      </c>
      <c r="W398" t="str">
        <f t="shared" si="13"/>
        <v>{"titulo": "Live Raising Cane's" , "canais": [{"nome":"Raising Cane's", "_id": ObjectId("5ed981e2474ed51eb3dbb3ec")}], "subcategorias": [{"nome":"eletrônica", "_id":ObjectId("5ed97cfc474ed51eb3dbb275")}], "categorias":[{"_id":ObjectId("5ed979f4474ed51eb3dbb26b"), "nome":"Música", "url":"music"}], "dataHora": new Date("2020-05-15T22:00-0300"),   "largeimage": "https://scontent-gig2-1.cdninstagram.com/v/t51.2885-15/sh0.08/e35/p640x640/96585951_172183620785875_443121112920017382_n.jpg?_nc_ht=scontent-gig2-1.cdninstagram.com&amp;_nc_cat=107&amp;_nc_ohc=trLeYgacTJMAX_SaEwE&amp;oh=188c3094a618805633559ffad38f385b&amp;oe=5EE5EEDE", "status": "offline", "videoId": "", "url": "https://www.facebook.com/RaisingCanesChickenFingers/videos/529825324368553"},</v>
      </c>
    </row>
    <row r="399" spans="1:23" x14ac:dyDescent="0.25">
      <c r="A399" t="s">
        <v>1655</v>
      </c>
      <c r="B399" t="s">
        <v>862</v>
      </c>
      <c r="C399" t="s">
        <v>863</v>
      </c>
      <c r="D399" t="str">
        <f>VLOOKUP(B399,canais!$A:$N,14,FALSE)</f>
        <v>5ed981e2474ed51eb3dbb3ff</v>
      </c>
      <c r="E399" s="10">
        <v>43967</v>
      </c>
      <c r="F399" t="s">
        <v>27</v>
      </c>
      <c r="G399" t="str">
        <f>VLOOKUP(F399,subcategorias!$E:$F,2,FALSE)</f>
        <v>ObjectId("5ed97cfc474ed51eb3dbb277")</v>
      </c>
      <c r="H399" t="str">
        <f>VLOOKUP(G399,subcategorias!$F:$G,2,FALSE)</f>
        <v>ObjectId("5ed979f4474ed51eb3dbb26b")</v>
      </c>
      <c r="I399" t="str">
        <f>VLOOKUP(H399,categorias!$B:$D,2,FALSE)</f>
        <v>Música</v>
      </c>
      <c r="J399" t="str">
        <f>VLOOKUP(H399,categorias!$B:$D,3,FALSE)</f>
        <v>music</v>
      </c>
      <c r="K399" s="7">
        <v>0.875</v>
      </c>
      <c r="L399" s="7" t="str">
        <f t="shared" si="12"/>
        <v>new Date("2020-05-16T21:00-0300")</v>
      </c>
      <c r="M399" t="s">
        <v>3099</v>
      </c>
      <c r="N399" t="s">
        <v>937</v>
      </c>
      <c r="O399" t="s">
        <v>1656</v>
      </c>
      <c r="P399" t="s">
        <v>3100</v>
      </c>
      <c r="W399" t="str">
        <f t="shared" si="13"/>
        <v>{"titulo": "Black Eyed Peas - Budweiser Rewind - LIVE from Los Angeles" , "canais": [{"nome":"Black Eyed Peas", "_id": ObjectId("5ed981e2474ed51eb3dbb3ff")}], "subcategorias": [{"nome":"rap", "_id":ObjectId("5ed97cfc474ed51eb3dbb277")}], "categorias":[{"_id":ObjectId("5ed979f4474ed51eb3dbb26b"), "nome":"Música", "url":"music"}], "dataHora": new Date("2020-05-16T21:00-0300"),   "largeimage": "https://i.ytimg.com/vi/7wLnKyHkdvY/mqdefault.jpg", "status": "offline", "videoId": "7wLnKyHkdvY", "url": "https://www.youtube.com/watch?v=7wLnKyHkdvY"},</v>
      </c>
    </row>
    <row r="400" spans="1:23" x14ac:dyDescent="0.25">
      <c r="A400" t="s">
        <v>1658</v>
      </c>
      <c r="B400" t="s">
        <v>827</v>
      </c>
      <c r="C400" t="s">
        <v>828</v>
      </c>
      <c r="D400" t="str">
        <f>VLOOKUP(B400,canais!$A:$N,14,FALSE)</f>
        <v>5ed981e2474ed51eb3dbb3ed</v>
      </c>
      <c r="E400" s="10">
        <v>43968</v>
      </c>
      <c r="F400" t="s">
        <v>36</v>
      </c>
      <c r="G400" t="str">
        <f>VLOOKUP(F400,subcategorias!$E:$F,2,FALSE)</f>
        <v>ObjectId("5ed97cfc474ed51eb3dbb280")</v>
      </c>
      <c r="H400" t="str">
        <f>VLOOKUP(G400,subcategorias!$F:$G,2,FALSE)</f>
        <v>ObjectId("5ed979f4474ed51eb3dbb26b")</v>
      </c>
      <c r="I400" t="str">
        <f>VLOOKUP(H400,categorias!$B:$D,2,FALSE)</f>
        <v>Música</v>
      </c>
      <c r="J400" t="str">
        <f>VLOOKUP(H400,categorias!$B:$D,3,FALSE)</f>
        <v>music</v>
      </c>
      <c r="K400" s="7">
        <v>0.58333333333333337</v>
      </c>
      <c r="L400" s="7" t="str">
        <f t="shared" si="12"/>
        <v>new Date("2020-05-17T14:00-0300")</v>
      </c>
      <c r="M400" t="s">
        <v>1657</v>
      </c>
      <c r="N400" t="s">
        <v>937</v>
      </c>
      <c r="P400" t="s">
        <v>1659</v>
      </c>
      <c r="W400" t="str">
        <f t="shared" si="13"/>
        <v>{"titulo": "Live Teach &amp; Talk #NapalmSofaSeries" , "canais": [{"nome":"Napalm Records", "_id": ObjectId("5ed981e2474ed51eb3dbb3ed")}], "subcategorias": [{"nome":"metal", "_id":ObjectId("5ed97cfc474ed51eb3dbb280")}], "categorias":[{"_id":ObjectId("5ed979f4474ed51eb3dbb26b"), "nome":"Música", "url":"music"}], "dataHora": new Date("2020-05-17T14:00-0300"),   "largeimage": "https://scontent-gig2-1.cdninstagram.com/v/t51.2885-15/sh0.08/e35/p640x640/96753788_299957117674613_6932275368899911238_n.jpg?_nc_ht=scontent-gig2-1.cdninstagram.com&amp;_nc_cat=105&amp;_nc_ohc=9a7Q9GVzEUoAX8YNP1o&amp;oh=9e7acc18505161fdcd2eabac17d408ea&amp;oe=5EE74FE0", "status": "offline", "videoId": "", "url": "https://www.facebook.com/napalmrecords"},</v>
      </c>
    </row>
    <row r="401" spans="1:23" x14ac:dyDescent="0.25">
      <c r="A401" t="s">
        <v>1660</v>
      </c>
      <c r="B401" t="s">
        <v>864</v>
      </c>
      <c r="C401" t="s">
        <v>865</v>
      </c>
      <c r="D401" t="str">
        <f>VLOOKUP(B401,canais!$A:$N,14,FALSE)</f>
        <v>5ed981e2474ed51eb3dbb400</v>
      </c>
      <c r="E401" s="10">
        <v>43967</v>
      </c>
      <c r="F401" t="s">
        <v>35</v>
      </c>
      <c r="G401" t="str">
        <f>VLOOKUP(F401,subcategorias!$E:$F,2,FALSE)</f>
        <v>ObjectId("5ed97cfc474ed51eb3dbb27f")</v>
      </c>
      <c r="H401" t="str">
        <f>VLOOKUP(G401,subcategorias!$F:$G,2,FALSE)</f>
        <v>ObjectId("5ed979f4474ed51eb3dbb26b")</v>
      </c>
      <c r="I401" t="str">
        <f>VLOOKUP(H401,categorias!$B:$D,2,FALSE)</f>
        <v>Música</v>
      </c>
      <c r="J401" t="str">
        <f>VLOOKUP(H401,categorias!$B:$D,3,FALSE)</f>
        <v>music</v>
      </c>
      <c r="K401" s="7">
        <v>0.58333333333333337</v>
      </c>
      <c r="L401" s="7" t="str">
        <f t="shared" si="12"/>
        <v>new Date("2020-05-16T14:00-0300")</v>
      </c>
      <c r="M401" t="s">
        <v>3101</v>
      </c>
      <c r="N401" t="s">
        <v>937</v>
      </c>
      <c r="O401" t="s">
        <v>1661</v>
      </c>
      <c r="P401" t="s">
        <v>3102</v>
      </c>
      <c r="W401" t="str">
        <f t="shared" si="13"/>
        <v>{"titulo": "Festival Pipoca e Guaraná #FiqueEmCasa E Cante #Comigo" , "canais": [{"nome":"Coisa Nossa", "_id": ObjectId("5ed981e2474ed51eb3dbb400")}], "subcategorias": [{"nome":"festival", "_id":ObjectId("5ed97cfc474ed51eb3dbb27f")}], "categorias":[{"_id":ObjectId("5ed979f4474ed51eb3dbb26b"), "nome":"Música", "url":"music"}], "dataHora": new Date("2020-05-16T14:00-0300"),   "largeimage": "https://i.ytimg.com/vi/wwvj4s2jfYs/mqdefault.jpg", "status": "offline", "videoId": "wwvj4s2jfYs", "url": "https://www.youtube.com/watch?v=wwvj4s2jfYs"},</v>
      </c>
    </row>
    <row r="402" spans="1:23" x14ac:dyDescent="0.25">
      <c r="A402" t="s">
        <v>1663</v>
      </c>
      <c r="B402" t="s">
        <v>829</v>
      </c>
      <c r="C402" t="s">
        <v>830</v>
      </c>
      <c r="D402" t="str">
        <f>VLOOKUP(B402,canais!$A:$N,14,FALSE)</f>
        <v>5ed981e2474ed51eb3dbb3ee</v>
      </c>
      <c r="E402" s="10">
        <v>43964</v>
      </c>
      <c r="F402" t="s">
        <v>27</v>
      </c>
      <c r="G402" t="str">
        <f>VLOOKUP(F402,subcategorias!$E:$F,2,FALSE)</f>
        <v>ObjectId("5ed97cfc474ed51eb3dbb277")</v>
      </c>
      <c r="H402" t="str">
        <f>VLOOKUP(G402,subcategorias!$F:$G,2,FALSE)</f>
        <v>ObjectId("5ed979f4474ed51eb3dbb26b")</v>
      </c>
      <c r="I402" t="str">
        <f>VLOOKUP(H402,categorias!$B:$D,2,FALSE)</f>
        <v>Música</v>
      </c>
      <c r="J402" t="str">
        <f>VLOOKUP(H402,categorias!$B:$D,3,FALSE)</f>
        <v>music</v>
      </c>
      <c r="K402" s="7">
        <v>0.875</v>
      </c>
      <c r="L402" s="7" t="str">
        <f t="shared" si="12"/>
        <v>new Date("2020-05-13T21:00-0300")</v>
      </c>
      <c r="M402" t="s">
        <v>1662</v>
      </c>
      <c r="N402" t="s">
        <v>937</v>
      </c>
      <c r="P402" t="s">
        <v>3103</v>
      </c>
      <c r="W402" t="str">
        <f t="shared" si="13"/>
        <v>{"titulo": "#TheFatJoeShow featuring Akon" , "canais": [{"nome":"Fat Joe", "_id": ObjectId("5ed981e2474ed51eb3dbb3ee")}], "subcategorias": [{"nome":"rap", "_id":ObjectId("5ed97cfc474ed51eb3dbb277")}], "categorias":[{"_id":ObjectId("5ed979f4474ed51eb3dbb26b"), "nome":"Música", "url":"music"}], "dataHora": new Date("2020-05-13T21:00-0300"),   "largeimage": "https://instagram.fbhz1-1.fna.fbcdn.net/v/t51.2885-15/sh0.08/e35/s640x640/97211172_169918317734584_6249744217467722998_n.jpg?_nc_ht=instagram.fbhz1-1.fna.fbcdn.net&amp;_nc_cat=1&amp;_nc_ohc=rMLtMKyLZIIAX9N3BDK&amp;oh=9cc5617ac0af463b748e5bd6632c6ee2&amp;oe=5EE4431F", "status": "offline", "videoId": "", "url": "https://www.youtube.com/channel/UC9AZd4iksgpbPbWlHCTgYFw"},</v>
      </c>
    </row>
    <row r="403" spans="1:23" x14ac:dyDescent="0.25">
      <c r="A403" t="s">
        <v>3104</v>
      </c>
      <c r="B403" t="s">
        <v>866</v>
      </c>
      <c r="C403" t="s">
        <v>867</v>
      </c>
      <c r="D403" t="str">
        <f>VLOOKUP(B403,canais!$A:$N,14,FALSE)</f>
        <v>5ed981e2474ed51eb3dbb401</v>
      </c>
      <c r="E403" s="10">
        <v>43966</v>
      </c>
      <c r="F403" t="s">
        <v>25</v>
      </c>
      <c r="G403" t="str">
        <f>VLOOKUP(F403,subcategorias!$E:$F,2,FALSE)</f>
        <v>ObjectId("5ed97cfc474ed51eb3dbb275")</v>
      </c>
      <c r="H403" t="str">
        <f>VLOOKUP(G403,subcategorias!$F:$G,2,FALSE)</f>
        <v>ObjectId("5ed979f4474ed51eb3dbb26b")</v>
      </c>
      <c r="I403" t="str">
        <f>VLOOKUP(H403,categorias!$B:$D,2,FALSE)</f>
        <v>Música</v>
      </c>
      <c r="J403" t="str">
        <f>VLOOKUP(H403,categorias!$B:$D,3,FALSE)</f>
        <v>music</v>
      </c>
      <c r="K403" s="7">
        <v>0.85416666666666663</v>
      </c>
      <c r="L403" s="7" t="str">
        <f t="shared" si="12"/>
        <v>new Date("2020-05-15T20:30-0300")</v>
      </c>
      <c r="M403" t="s">
        <v>1664</v>
      </c>
      <c r="N403" t="s">
        <v>937</v>
      </c>
      <c r="P403" t="s">
        <v>1665</v>
      </c>
      <c r="W403" t="str">
        <f t="shared" si="13"/>
        <v>{"titulo": "Live Adriano Pagani" , "canais": [{"nome":"Adriano Pagani", "_id": ObjectId("5ed981e2474ed51eb3dbb401")}], "subcategorias": [{"nome":"eletrônica", "_id":ObjectId("5ed97cfc474ed51eb3dbb275")}], "categorias":[{"_id":ObjectId("5ed979f4474ed51eb3dbb26b"), "nome":"Música", "url":"music"}], "dataHora": new Date("2020-05-15T20:30-0300"),   "largeimage": "https://scontent-gig2-1.cdninstagram.com/v/t51.2885-15/sh0.08/e35/p640x640/96703953_272998477436126_8354840025260061845_n.jpg?_nc_ht=scontent-gig2-1.cdninstagram.com&amp;_nc_cat=102&amp;_nc_ohc=vAuhaPEgTy8AX-h4jkR&amp;oh=2f2043f08c718c90ade181f0f16bb9e2&amp;oe=5EE7DAE0", "status": "offline", "videoId": "", "url": "https://www.youtube.com/channel/UC7wmIUY9pEwUCDkh-6Erlbw"},</v>
      </c>
    </row>
    <row r="404" spans="1:23" x14ac:dyDescent="0.25">
      <c r="A404" t="s">
        <v>1667</v>
      </c>
      <c r="B404" t="s">
        <v>831</v>
      </c>
      <c r="C404">
        <v>0</v>
      </c>
      <c r="D404" t="str">
        <f>VLOOKUP(B404,canais!$A:$N,14,FALSE)</f>
        <v>5ed981e2474ed51eb3dbb3ef</v>
      </c>
      <c r="E404" s="10">
        <v>43964</v>
      </c>
      <c r="F404" t="s">
        <v>34</v>
      </c>
      <c r="G404" t="str">
        <f>VLOOKUP(F404,subcategorias!$E:$F,2,FALSE)</f>
        <v>ObjectId("5ed97cfc474ed51eb3dbb27e")</v>
      </c>
      <c r="H404" t="str">
        <f>VLOOKUP(G404,subcategorias!$F:$G,2,FALSE)</f>
        <v>ObjectId("5ed979f4474ed51eb3dbb26b")</v>
      </c>
      <c r="I404" t="str">
        <f>VLOOKUP(H404,categorias!$B:$D,2,FALSE)</f>
        <v>Música</v>
      </c>
      <c r="J404" t="str">
        <f>VLOOKUP(H404,categorias!$B:$D,3,FALSE)</f>
        <v>music</v>
      </c>
      <c r="K404" s="7">
        <v>0.83333333333333337</v>
      </c>
      <c r="L404" s="7" t="str">
        <f t="shared" si="12"/>
        <v>new Date("2020-05-13T20:00-0300")</v>
      </c>
      <c r="M404" t="s">
        <v>1666</v>
      </c>
      <c r="N404" t="s">
        <v>937</v>
      </c>
      <c r="P404" t="s">
        <v>1668</v>
      </c>
      <c r="W404" t="str">
        <f t="shared" si="13"/>
        <v>{"titulo": "Tucha no Festival de Música Dendicasa" , "canais": [{"nome":"Festival Dendicasa", "_id": ObjectId("5ed981e2474ed51eb3dbb3ef")}], "subcategorias": [{"nome":"mpb", "_id":ObjectId("5ed97cfc474ed51eb3dbb27e")}], "categorias":[{"_id":ObjectId("5ed979f4474ed51eb3dbb26b"), "nome":"Música", "url":"music"}], "dataHora": new Date("2020-05-13T20:00-0300"),   "largeimage": "https://scontent-gig2-1.cdninstagram.com/v/t51.2885-15/sh0.08/e35/s640x640/97257609_625330828055369_3671636940070687038_n.jpg?_nc_ht=scontent-gig2-1.cdninstagram.com&amp;_nc_cat=105&amp;_nc_ohc=yQ0TNVfunRgAX9pI6ad&amp;oh=c5bcfcfcaf3a87be843c38c9a6ee2adc&amp;oe=5EE5EF69", "status": "offline", "videoId": "", "url": "https://www.facebook.com/dendicasafestival/"},</v>
      </c>
    </row>
    <row r="405" spans="1:23" x14ac:dyDescent="0.25">
      <c r="A405" t="s">
        <v>1670</v>
      </c>
      <c r="B405" t="s">
        <v>868</v>
      </c>
      <c r="C405" t="s">
        <v>869</v>
      </c>
      <c r="D405" t="str">
        <f>VLOOKUP(B405,canais!$A:$N,14,FALSE)</f>
        <v>5ed981e2474ed51eb3dbb402</v>
      </c>
      <c r="E405" s="10">
        <v>43967</v>
      </c>
      <c r="F405" t="s">
        <v>35</v>
      </c>
      <c r="G405" t="str">
        <f>VLOOKUP(F405,subcategorias!$E:$F,2,FALSE)</f>
        <v>ObjectId("5ed97cfc474ed51eb3dbb27f")</v>
      </c>
      <c r="H405" t="str">
        <f>VLOOKUP(G405,subcategorias!$F:$G,2,FALSE)</f>
        <v>ObjectId("5ed979f4474ed51eb3dbb26b")</v>
      </c>
      <c r="I405" t="str">
        <f>VLOOKUP(H405,categorias!$B:$D,2,FALSE)</f>
        <v>Música</v>
      </c>
      <c r="J405" t="str">
        <f>VLOOKUP(H405,categorias!$B:$D,3,FALSE)</f>
        <v>music</v>
      </c>
      <c r="K405" s="7">
        <v>0.54166666666666663</v>
      </c>
      <c r="L405" s="7" t="str">
        <f t="shared" si="12"/>
        <v>new Date("2020-05-16T13:00-0300")</v>
      </c>
      <c r="M405" t="s">
        <v>1669</v>
      </c>
      <c r="N405" t="s">
        <v>937</v>
      </c>
      <c r="P405" t="s">
        <v>3105</v>
      </c>
      <c r="W405" t="str">
        <f t="shared" si="13"/>
        <v>{"titulo": "Wild Digital"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Date("2020-05-16T13:00-0300"),   "largeimage": "https://scontent-gig2-1.cdninstagram.com/v/t51.2885-15/sh0.08/e35/s640x640/97223754_572713676960048_4843360230555297193_n.jpg?_nc_ht=scontent-gig2-1.cdninstagram.com&amp;_nc_cat=108&amp;_nc_ohc=7E8ehwp3dB4AX-1nWVR&amp;oh=e4e2b84424c58537ddb04f8e003c8e73&amp;oe=5EE87AD0", "status": "offline", "videoId": "", "url": "https://www.youtube.com/channel/UCyEMqKQPGdj8wKVKt2-agbQ"},</v>
      </c>
    </row>
    <row r="406" spans="1:23" x14ac:dyDescent="0.25">
      <c r="A406" t="s">
        <v>3106</v>
      </c>
      <c r="B406" t="s">
        <v>833</v>
      </c>
      <c r="C406" t="s">
        <v>834</v>
      </c>
      <c r="D406" t="str">
        <f>VLOOKUP(B406,canais!$A:$N,14,FALSE)</f>
        <v>5ed981e2474ed51eb3dbb3f0</v>
      </c>
      <c r="E406" s="10">
        <v>43966</v>
      </c>
      <c r="F406" t="s">
        <v>27</v>
      </c>
      <c r="G406" t="str">
        <f>VLOOKUP(F406,subcategorias!$E:$F,2,FALSE)</f>
        <v>ObjectId("5ed97cfc474ed51eb3dbb277")</v>
      </c>
      <c r="H406" t="str">
        <f>VLOOKUP(G406,subcategorias!$F:$G,2,FALSE)</f>
        <v>ObjectId("5ed979f4474ed51eb3dbb26b")</v>
      </c>
      <c r="I406" t="str">
        <f>VLOOKUP(H406,categorias!$B:$D,2,FALSE)</f>
        <v>Música</v>
      </c>
      <c r="J406" t="str">
        <f>VLOOKUP(H406,categorias!$B:$D,3,FALSE)</f>
        <v>music</v>
      </c>
      <c r="K406" s="7">
        <v>0.8125</v>
      </c>
      <c r="L406" s="7" t="str">
        <f t="shared" si="12"/>
        <v>new Date("2020-05-15T19:30-0300")</v>
      </c>
      <c r="M406" t="s">
        <v>1671</v>
      </c>
      <c r="N406" t="s">
        <v>937</v>
      </c>
      <c r="P406" t="s">
        <v>3107</v>
      </c>
      <c r="W406" t="str">
        <f t="shared" si="13"/>
        <v>{"titulo": "Live Rapper Gregory" , "canais": [{"nome":"Rapper Gregory", "_id": ObjectId("5ed981e2474ed51eb3dbb3f0")}], "subcategorias": [{"nome":"rap", "_id":ObjectId("5ed97cfc474ed51eb3dbb277")}], "categorias":[{"_id":ObjectId("5ed979f4474ed51eb3dbb26b"), "nome":"Música", "url":"music"}], "dataHora": new Date("2020-05-15T19:30-0300"),   "largeimage": "https://scontent-gig2-1.cdninstagram.com/v/t51.2885-15/sh0.08/e35/p640x640/96013829_448541149310337_5698770295605375239_n.jpg?_nc_ht=scontent-gig2-1.cdninstagram.com&amp;_nc_cat=109&amp;_nc_ohc=iVAbfv0HfcAAX9SlQ9C&amp;oh=7acb688bc84444f62261e31c26167dac&amp;oe=5EE4F311", "status": "offline", "videoId": "", "url": "https://www.youtube.com/channel/UCM5OqrMtzgxtvxUX8PB08qA"},</v>
      </c>
    </row>
    <row r="407" spans="1:23" x14ac:dyDescent="0.25">
      <c r="A407" t="s">
        <v>1672</v>
      </c>
      <c r="B407" t="s">
        <v>868</v>
      </c>
      <c r="C407" t="s">
        <v>869</v>
      </c>
      <c r="D407" t="str">
        <f>VLOOKUP(B407,canais!$A:$N,14,FALSE)</f>
        <v>5ed981e2474ed51eb3dbb402</v>
      </c>
      <c r="E407" s="10">
        <v>43968</v>
      </c>
      <c r="F407" t="s">
        <v>35</v>
      </c>
      <c r="G407" t="str">
        <f>VLOOKUP(F407,subcategorias!$E:$F,2,FALSE)</f>
        <v>ObjectId("5ed97cfc474ed51eb3dbb27f")</v>
      </c>
      <c r="H407" t="str">
        <f>VLOOKUP(G407,subcategorias!$F:$G,2,FALSE)</f>
        <v>ObjectId("5ed979f4474ed51eb3dbb26b")</v>
      </c>
      <c r="I407" t="str">
        <f>VLOOKUP(H407,categorias!$B:$D,2,FALSE)</f>
        <v>Música</v>
      </c>
      <c r="J407" t="str">
        <f>VLOOKUP(H407,categorias!$B:$D,3,FALSE)</f>
        <v>music</v>
      </c>
      <c r="K407" s="7">
        <v>0.45833333333333331</v>
      </c>
      <c r="L407" s="7" t="str">
        <f t="shared" si="12"/>
        <v>new Date("2020-05-17T11:00-0300")</v>
      </c>
      <c r="M407" t="s">
        <v>3108</v>
      </c>
      <c r="N407" t="s">
        <v>937</v>
      </c>
      <c r="O407" t="s">
        <v>1673</v>
      </c>
      <c r="P407" t="s">
        <v>3109</v>
      </c>
      <c r="W407" t="str">
        <f t="shared" si="13"/>
        <v>{"titulo": "@elrowSHOW: Rows Attacks! | @Beatport Live"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Date("2020-05-17T11:00-0300"),   "largeimage": "https://i.ytimg.com/vi/UE7K19sapmU/mqdefault.jpg", "status": "offline", "videoId": "UE7K19sapmU", "url": "https://www.youtube.com/watch?v=UE7K19sapmU"},</v>
      </c>
    </row>
    <row r="408" spans="1:23" x14ac:dyDescent="0.25">
      <c r="A408" t="s">
        <v>1675</v>
      </c>
      <c r="B408" t="s">
        <v>586</v>
      </c>
      <c r="C408" t="s">
        <v>587</v>
      </c>
      <c r="D408" t="str">
        <f>VLOOKUP(B408,canais!$A:$N,14,FALSE)</f>
        <v>5ed981e2474ed51eb3dbb373</v>
      </c>
      <c r="E408" s="10">
        <v>43967</v>
      </c>
      <c r="F408" t="s">
        <v>32</v>
      </c>
      <c r="G408" t="str">
        <f>VLOOKUP(F408,subcategorias!$E:$F,2,FALSE)</f>
        <v>ObjectId("5ed97cfc474ed51eb3dbb27c")</v>
      </c>
      <c r="H408" t="str">
        <f>VLOOKUP(G408,subcategorias!$F:$G,2,FALSE)</f>
        <v>ObjectId("5ed979f4474ed51eb3dbb26b")</v>
      </c>
      <c r="I408" t="str">
        <f>VLOOKUP(H408,categorias!$B:$D,2,FALSE)</f>
        <v>Música</v>
      </c>
      <c r="J408" t="str">
        <f>VLOOKUP(H408,categorias!$B:$D,3,FALSE)</f>
        <v>music</v>
      </c>
      <c r="K408" s="7">
        <v>0.70833333333333337</v>
      </c>
      <c r="L408" s="7" t="str">
        <f t="shared" si="12"/>
        <v>new Date("2020-05-16T17:00-0300")</v>
      </c>
      <c r="M408" t="s">
        <v>1674</v>
      </c>
      <c r="N408" t="s">
        <v>937</v>
      </c>
      <c r="P408" t="s">
        <v>3110</v>
      </c>
      <c r="W408" t="str">
        <f t="shared" si="13"/>
        <v>{"titulo": "LeoEstakazero na Fazenda"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Date("2020-05-16T17:00-0300"),   "largeimage": "https://scontent-gig2-1.cdninstagram.com/v/t51.2885-15/sh0.08/e35/s640x640/97105975_860547371125618_312073730863892316_n.jpg?_nc_ht=scontent-gig2-1.cdninstagram.com&amp;_nc_cat=110&amp;_nc_ohc=hfVaywAzzZcAX_DHmDR&amp;oh=f9053882afaec941fea37a69e6322294&amp;oe=5EE69586", "status": "offline", "videoId": "", "url": "https://www.youtube.com/channel/UCTZiMhOC-TxsxLYboLj0EKA"},</v>
      </c>
    </row>
    <row r="409" spans="1:23" x14ac:dyDescent="0.25">
      <c r="A409" t="s">
        <v>1676</v>
      </c>
      <c r="B409" t="s">
        <v>870</v>
      </c>
      <c r="C409" t="s">
        <v>871</v>
      </c>
      <c r="D409" t="str">
        <f>VLOOKUP(B409,canais!$A:$N,14,FALSE)</f>
        <v>5ed981e2474ed51eb3dbb403</v>
      </c>
      <c r="E409" s="10">
        <v>43966</v>
      </c>
      <c r="F409" t="s">
        <v>26</v>
      </c>
      <c r="G409" t="str">
        <f>VLOOKUP(F409,subcategorias!$E:$F,2,FALSE)</f>
        <v>ObjectId("5ed97cfc474ed51eb3dbb276")</v>
      </c>
      <c r="H409" t="str">
        <f>VLOOKUP(G409,subcategorias!$F:$G,2,FALSE)</f>
        <v>ObjectId("5ed979f4474ed51eb3dbb26b")</v>
      </c>
      <c r="I409" t="str">
        <f>VLOOKUP(H409,categorias!$B:$D,2,FALSE)</f>
        <v>Música</v>
      </c>
      <c r="J409" t="str">
        <f>VLOOKUP(H409,categorias!$B:$D,3,FALSE)</f>
        <v>music</v>
      </c>
      <c r="K409" s="7">
        <v>0.875</v>
      </c>
      <c r="L409" s="7" t="str">
        <f t="shared" si="12"/>
        <v>new Date("2020-05-15T21:00-0300")</v>
      </c>
      <c r="M409" t="s">
        <v>3111</v>
      </c>
      <c r="N409" t="s">
        <v>937</v>
      </c>
      <c r="O409" t="s">
        <v>1677</v>
      </c>
      <c r="P409" t="s">
        <v>3112</v>
      </c>
      <c r="W409" t="str">
        <f t="shared" si="13"/>
        <v>{"titulo": "Sam Melo of Rainbow Kitten Surprise: Live From The Living Room" , "canais": [{"nome":"Rainbow Kitten Surprise", "_id": ObjectId("5ed981e2474ed51eb3dbb403")}], "subcategorias": [{"nome":"pop", "_id":ObjectId("5ed97cfc474ed51eb3dbb276")}], "categorias":[{"_id":ObjectId("5ed979f4474ed51eb3dbb26b"), "nome":"Música", "url":"music"}], "dataHora": new Date("2020-05-15T21:00-0300"),   "largeimage": "https://i.ytimg.com/vi/AHlQW8u8tuU/mqdefault.jpg", "status": "offline", "videoId": "AHlQW8u8tuU", "url": "https://www.youtube.com/watch?v=AHlQW8u8tuU"},</v>
      </c>
    </row>
    <row r="410" spans="1:23" x14ac:dyDescent="0.25">
      <c r="A410" t="s">
        <v>1678</v>
      </c>
      <c r="B410" t="s">
        <v>837</v>
      </c>
      <c r="C410" t="s">
        <v>838</v>
      </c>
      <c r="D410" t="str">
        <f>VLOOKUP(B410,canais!$A:$N,14,FALSE)</f>
        <v>5ed981e2474ed51eb3dbb3f2</v>
      </c>
      <c r="E410" s="10">
        <v>43965</v>
      </c>
      <c r="F410" t="s">
        <v>22</v>
      </c>
      <c r="G410" t="str">
        <f>VLOOKUP(F410,subcategorias!$E:$F,2,FALSE)</f>
        <v>ObjectId("5ed97cfc474ed51eb3dbb272")</v>
      </c>
      <c r="H410" t="str">
        <f>VLOOKUP(G410,subcategorias!$F:$G,2,FALSE)</f>
        <v>ObjectId("5ed979f4474ed51eb3dbb26b")</v>
      </c>
      <c r="I410" t="str">
        <f>VLOOKUP(H410,categorias!$B:$D,2,FALSE)</f>
        <v>Música</v>
      </c>
      <c r="J410" t="str">
        <f>VLOOKUP(H410,categorias!$B:$D,3,FALSE)</f>
        <v>music</v>
      </c>
      <c r="K410" s="7">
        <v>0.58333333333333337</v>
      </c>
      <c r="L410" s="7" t="str">
        <f t="shared" si="12"/>
        <v>new Date("2020-05-14T14:00-0300")</v>
      </c>
      <c r="M410" t="s">
        <v>3113</v>
      </c>
      <c r="N410" t="s">
        <v>937</v>
      </c>
      <c r="O410" t="s">
        <v>1679</v>
      </c>
      <c r="P410" t="s">
        <v>3114</v>
      </c>
      <c r="W410" t="str">
        <f t="shared" si="13"/>
        <v>{"titulo": "Apocalyptica - Concert on May 14th #StayHome #WithMe" , "canais": [{"nome":"Apocalyptica", "_id": ObjectId("5ed981e2474ed51eb3dbb3f2")}], "subcategorias": [{"nome":"rock", "_id":ObjectId("5ed97cfc474ed51eb3dbb272")}], "categorias":[{"_id":ObjectId("5ed979f4474ed51eb3dbb26b"), "nome":"Música", "url":"music"}], "dataHora": new Date("2020-05-14T14:00-0300"),   "largeimage": "https://i.ytimg.com/vi/mwuX1fq5h5s/mqdefault.jpg", "status": "offline", "videoId": "mwuX1fq5h5s", "url": "https://www.youtube.com/watch?v=mwuX1fq5h5s"},</v>
      </c>
    </row>
    <row r="411" spans="1:23" x14ac:dyDescent="0.25">
      <c r="A411" t="s">
        <v>1681</v>
      </c>
      <c r="B411" t="s">
        <v>872</v>
      </c>
      <c r="C411" t="s">
        <v>873</v>
      </c>
      <c r="D411" t="str">
        <f>VLOOKUP(B411,canais!$A:$N,14,FALSE)</f>
        <v>5ed981e2474ed51eb3dbb404</v>
      </c>
      <c r="E411" s="10">
        <v>43966</v>
      </c>
      <c r="F411" t="s">
        <v>22</v>
      </c>
      <c r="G411" t="str">
        <f>VLOOKUP(F411,subcategorias!$E:$F,2,FALSE)</f>
        <v>ObjectId("5ed97cfc474ed51eb3dbb272")</v>
      </c>
      <c r="H411" t="str">
        <f>VLOOKUP(G411,subcategorias!$F:$G,2,FALSE)</f>
        <v>ObjectId("5ed979f4474ed51eb3dbb26b")</v>
      </c>
      <c r="I411" t="str">
        <f>VLOOKUP(H411,categorias!$B:$D,2,FALSE)</f>
        <v>Música</v>
      </c>
      <c r="J411" t="str">
        <f>VLOOKUP(H411,categorias!$B:$D,3,FALSE)</f>
        <v>music</v>
      </c>
      <c r="K411" s="7">
        <v>0.66666666666666663</v>
      </c>
      <c r="L411" s="7" t="str">
        <f t="shared" si="12"/>
        <v>new Date("2020-05-15T16:00-0300")</v>
      </c>
      <c r="M411" t="s">
        <v>1680</v>
      </c>
      <c r="N411" t="s">
        <v>937</v>
      </c>
      <c r="P411" t="s">
        <v>3115</v>
      </c>
      <c r="W411" t="str">
        <f t="shared" si="13"/>
        <v>{"titulo": "The Killers Q&amp;A" , "canais": [{"nome":"The Killers", "_id": ObjectId("5ed981e2474ed51eb3dbb404")}], "subcategorias": [{"nome":"rock", "_id":ObjectId("5ed97cfc474ed51eb3dbb272")}], "categorias":[{"_id":ObjectId("5ed979f4474ed51eb3dbb26b"), "nome":"Música", "url":"music"}], "dataHora": new Date("2020-05-15T16:00-0300"),   "largeimage": "https://instagram.fbhz1-1.fna.fbcdn.net/v/t51.2885-15/sh0.08/e35/s640x640/95745208_110325230504392_2202325629992108301_n.jpg?_nc_ht=instagram.fbhz1-1.fna.fbcdn.net&amp;_nc_cat=104&amp;_nc_ohc=49DytkZqMV0AX8XDeUa&amp;oh=88f8c2d75eb0cd4e6bbda1aa480abb8f&amp;oe=5EE79A1D", "status": "offline", "videoId": "", "url": "https://www.youtube.com/channel/UCkhyoTaWKuB-Rdbb6Z3Z5DA"},</v>
      </c>
    </row>
    <row r="412" spans="1:23" x14ac:dyDescent="0.25">
      <c r="A412" t="s">
        <v>1683</v>
      </c>
      <c r="B412" t="s">
        <v>448</v>
      </c>
      <c r="C412" t="s">
        <v>449</v>
      </c>
      <c r="D412" t="str">
        <f>VLOOKUP(B412,canais!$A:$N,14,FALSE)</f>
        <v>5ed981e2474ed51eb3dbb32b</v>
      </c>
      <c r="E412" s="10">
        <v>43965</v>
      </c>
      <c r="F412" t="s">
        <v>33</v>
      </c>
      <c r="G412" t="str">
        <f>VLOOKUP(F412,subcategorias!$E:$F,2,FALSE)</f>
        <v>ObjectId("5ed97cfc474ed51eb3dbb27d")</v>
      </c>
      <c r="H412" t="str">
        <f>VLOOKUP(G412,subcategorias!$F:$G,2,FALSE)</f>
        <v>ObjectId("5ed979f4474ed51eb3dbb26b")</v>
      </c>
      <c r="I412" t="str">
        <f>VLOOKUP(H412,categorias!$B:$D,2,FALSE)</f>
        <v>Música</v>
      </c>
      <c r="J412" t="str">
        <f>VLOOKUP(H412,categorias!$B:$D,3,FALSE)</f>
        <v>music</v>
      </c>
      <c r="K412" s="7">
        <v>0.83333333333333337</v>
      </c>
      <c r="L412" s="7" t="str">
        <f t="shared" si="12"/>
        <v>new Date("2020-05-14T20:00-0300")</v>
      </c>
      <c r="M412" t="s">
        <v>1682</v>
      </c>
      <c r="N412" t="s">
        <v>937</v>
      </c>
      <c r="P412" t="s">
        <v>3116</v>
      </c>
      <c r="W412" t="str">
        <f t="shared" si="13"/>
        <v>{"titulo": "Live Session Especial Gospel" , "canais": [{"nome":"Projeto TriGO", "_id": ObjectId("5ed981e2474ed51eb3dbb32b")}], "subcategorias": [{"nome":"gospel", "_id":ObjectId("5ed97cfc474ed51eb3dbb27d")}], "categorias":[{"_id":ObjectId("5ed979f4474ed51eb3dbb26b"), "nome":"Música", "url":"music"}], "dataHora": new Date("2020-05-14T20:00-0300"),   "largeimage": "https://scontent-gig2-1.cdninstagram.com/v/t51.2885-15/sh0.08/e35/s640x640/96742257_571666633482110_6830556123846957506_n.jpg?_nc_ht=scontent-gig2-1.cdninstagram.com&amp;_nc_cat=102&amp;_nc_ohc=oCBVp6B5qLMAX_cMnN0&amp;oh=9e4bed34ef0c180f892efbb6c7a94f4f&amp;oe=5EE62003", "status": "offline", "videoId": "", "url": "https://www.youtube.com/channel/UCJquwzbFk0VeBXj3E19I9pw"},</v>
      </c>
    </row>
    <row r="413" spans="1:23" x14ac:dyDescent="0.25">
      <c r="A413" t="s">
        <v>1684</v>
      </c>
      <c r="B413" t="s">
        <v>874</v>
      </c>
      <c r="C413" t="s">
        <v>875</v>
      </c>
      <c r="D413" t="str">
        <f>VLOOKUP(B413,canais!$A:$N,14,FALSE)</f>
        <v>5ed981e2474ed51eb3dbb405</v>
      </c>
      <c r="E413" s="10">
        <v>43966</v>
      </c>
      <c r="F413" t="s">
        <v>21</v>
      </c>
      <c r="G413" t="str">
        <f>VLOOKUP(F413,subcategorias!$E:$F,2,FALSE)</f>
        <v>ObjectId("5ed97cfc474ed51eb3dbb271")</v>
      </c>
      <c r="H413" t="str">
        <f>VLOOKUP(G413,subcategorias!$F:$G,2,FALSE)</f>
        <v>ObjectId("5ed979f4474ed51eb3dbb26b")</v>
      </c>
      <c r="I413" t="str">
        <f>VLOOKUP(H413,categorias!$B:$D,2,FALSE)</f>
        <v>Música</v>
      </c>
      <c r="J413" t="str">
        <f>VLOOKUP(H413,categorias!$B:$D,3,FALSE)</f>
        <v>music</v>
      </c>
      <c r="K413" s="7">
        <v>0.83333333333333337</v>
      </c>
      <c r="L413" s="7" t="str">
        <f t="shared" si="12"/>
        <v>new Date("2020-05-15T20:00-0300")</v>
      </c>
      <c r="M413" t="s">
        <v>3117</v>
      </c>
      <c r="N413" t="s">
        <v>937</v>
      </c>
      <c r="O413" t="s">
        <v>1685</v>
      </c>
      <c r="P413" t="s">
        <v>3118</v>
      </c>
      <c r="W413" t="str">
        <f t="shared" si="13"/>
        <v>{"titulo": "LIVE dos Brutos em Cascavel - Davi e Fernando - Sertanejo 2020" , "canais": [{"nome":"Davi e Fernando", "_id": ObjectId("5ed981e2474ed51eb3dbb405")}], "subcategorias": [{"nome":"sertanejo", "_id":ObjectId("5ed97cfc474ed51eb3dbb271")}], "categorias":[{"_id":ObjectId("5ed979f4474ed51eb3dbb26b"), "nome":"Música", "url":"music"}], "dataHora": new Date("2020-05-15T20:00-0300"),   "largeimage": "https://i.ytimg.com/vi/jc0tItkX_o8/mqdefault.jpg", "status": "offline", "videoId": "jc0tItkX_o8", "url": "https://www.youtube.com/watch?v=jc0tItkX_o8"},</v>
      </c>
    </row>
    <row r="414" spans="1:23" x14ac:dyDescent="0.25">
      <c r="A414" t="s">
        <v>1686</v>
      </c>
      <c r="B414" t="s">
        <v>839</v>
      </c>
      <c r="C414" t="s">
        <v>840</v>
      </c>
      <c r="D414" t="str">
        <f>VLOOKUP(B414,canais!$A:$N,14,FALSE)</f>
        <v>5ed981e2474ed51eb3dbb3f3</v>
      </c>
      <c r="E414" s="10">
        <v>43965</v>
      </c>
      <c r="F414" t="s">
        <v>40</v>
      </c>
      <c r="G414" t="str">
        <f>VLOOKUP(F414,subcategorias!$E:$F,2,FALSE)</f>
        <v>ObjectId("5ed97cfc474ed51eb3dbb284")</v>
      </c>
      <c r="H414" t="str">
        <f>VLOOKUP(G414,subcategorias!$F:$G,2,FALSE)</f>
        <v>ObjectId("5ed979f4474ed51eb3dbb270")</v>
      </c>
      <c r="I414" t="str">
        <f>VLOOKUP(H414,categorias!$B:$D,2,FALSE)</f>
        <v>Variedades</v>
      </c>
      <c r="J414" t="str">
        <f>VLOOKUP(H414,categorias!$B:$D,3,FALSE)</f>
        <v>variados</v>
      </c>
      <c r="K414" s="7">
        <v>0.875</v>
      </c>
      <c r="L414" s="7" t="str">
        <f t="shared" si="12"/>
        <v>new Date("2020-05-14T21:00-0300")</v>
      </c>
      <c r="M414" t="s">
        <v>3119</v>
      </c>
      <c r="N414" t="s">
        <v>937</v>
      </c>
      <c r="O414" t="s">
        <v>1687</v>
      </c>
      <c r="P414" t="s">
        <v>3120</v>
      </c>
      <c r="W414" t="str">
        <f t="shared" si="13"/>
        <v>{"titulo": "Sessão Fique em Casa: De Pernas Pro Ar 3"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Date("2020-05-14T21:00-0300"),   "largeimage": "https://i.ytimg.com/vi/twC2_33i6Nw/mqdefault.jpg", "status": "offline", "videoId": "twC2_33i6Nw", "url": "https://www.youtube.com/watch?v=twC2_33i6Nw"},</v>
      </c>
    </row>
    <row r="415" spans="1:23" x14ac:dyDescent="0.25">
      <c r="A415" t="s">
        <v>1688</v>
      </c>
      <c r="B415" t="s">
        <v>876</v>
      </c>
      <c r="C415" t="s">
        <v>877</v>
      </c>
      <c r="D415" t="str">
        <f>VLOOKUP(B415,canais!$A:$N,14,FALSE)</f>
        <v>5ed981e2474ed51eb3dbb406</v>
      </c>
      <c r="E415" s="10">
        <v>43966</v>
      </c>
      <c r="F415" t="s">
        <v>25</v>
      </c>
      <c r="G415" t="str">
        <f>VLOOKUP(F415,subcategorias!$E:$F,2,FALSE)</f>
        <v>ObjectId("5ed97cfc474ed51eb3dbb275")</v>
      </c>
      <c r="H415" t="str">
        <f>VLOOKUP(G415,subcategorias!$F:$G,2,FALSE)</f>
        <v>ObjectId("5ed979f4474ed51eb3dbb26b")</v>
      </c>
      <c r="I415" t="str">
        <f>VLOOKUP(H415,categorias!$B:$D,2,FALSE)</f>
        <v>Música</v>
      </c>
      <c r="J415" t="str">
        <f>VLOOKUP(H415,categorias!$B:$D,3,FALSE)</f>
        <v>music</v>
      </c>
      <c r="K415" s="7">
        <v>0.95833333333333337</v>
      </c>
      <c r="L415" s="7" t="str">
        <f t="shared" si="12"/>
        <v>new Date("2020-05-15T23:00-0300")</v>
      </c>
      <c r="M415" t="s">
        <v>3121</v>
      </c>
      <c r="N415" t="s">
        <v>937</v>
      </c>
      <c r="O415" t="s">
        <v>1689</v>
      </c>
      <c r="P415" t="s">
        <v>3122</v>
      </c>
      <c r="W415" t="str">
        <f t="shared" si="13"/>
        <v>{"titulo": "Reezer &amp; Friends LIVE @ Dash Club | Convidado: Teles" , "canais": [{"nome":"Reezer", "_id": ObjectId("5ed981e2474ed51eb3dbb406")}], "subcategorias": [{"nome":"eletrônica", "_id":ObjectId("5ed97cfc474ed51eb3dbb275")}], "categorias":[{"_id":ObjectId("5ed979f4474ed51eb3dbb26b"), "nome":"Música", "url":"music"}], "dataHora": new Date("2020-05-15T23:00-0300"),   "largeimage": "https://i.ytimg.com/vi/XhHTUnCa398/mqdefault.jpg", "status": "offline", "videoId": "XhHTUnCa398", "url": "https://www.youtube.com/watch?v=XhHTUnCa398"},</v>
      </c>
    </row>
    <row r="416" spans="1:23" x14ac:dyDescent="0.25">
      <c r="A416" t="s">
        <v>1690</v>
      </c>
      <c r="B416" t="s">
        <v>841</v>
      </c>
      <c r="C416" t="s">
        <v>842</v>
      </c>
      <c r="D416" t="str">
        <f>VLOOKUP(B416,canais!$A:$N,14,FALSE)</f>
        <v>5ed981e2474ed51eb3dbb3f4</v>
      </c>
      <c r="E416" s="10">
        <v>43965</v>
      </c>
      <c r="F416" t="s">
        <v>22</v>
      </c>
      <c r="G416" t="str">
        <f>VLOOKUP(F416,subcategorias!$E:$F,2,FALSE)</f>
        <v>ObjectId("5ed97cfc474ed51eb3dbb272")</v>
      </c>
      <c r="H416" t="str">
        <f>VLOOKUP(G416,subcategorias!$F:$G,2,FALSE)</f>
        <v>ObjectId("5ed979f4474ed51eb3dbb26b")</v>
      </c>
      <c r="I416" t="str">
        <f>VLOOKUP(H416,categorias!$B:$D,2,FALSE)</f>
        <v>Música</v>
      </c>
      <c r="J416" t="str">
        <f>VLOOKUP(H416,categorias!$B:$D,3,FALSE)</f>
        <v>music</v>
      </c>
      <c r="K416" s="7">
        <v>0.875</v>
      </c>
      <c r="L416" s="7" t="str">
        <f t="shared" si="12"/>
        <v>new Date("2020-05-14T21:00-0300")</v>
      </c>
      <c r="M416" t="s">
        <v>3123</v>
      </c>
      <c r="N416" t="s">
        <v>937</v>
      </c>
      <c r="O416" t="s">
        <v>1691</v>
      </c>
      <c r="P416" t="s">
        <v>3124</v>
      </c>
      <c r="W416" t="str">
        <f t="shared" si="13"/>
        <v>{"titulo": "Live at O'Rilley - Live 7: Banda Rock Beats" , "canais": [{"nome":"O'Rilley Irish Pub", "_id": ObjectId("5ed981e2474ed51eb3dbb3f4")}], "subcategorias": [{"nome":"rock", "_id":ObjectId("5ed97cfc474ed51eb3dbb272")}], "categorias":[{"_id":ObjectId("5ed979f4474ed51eb3dbb26b"), "nome":"Música", "url":"music"}], "dataHora": new Date("2020-05-14T21:00-0300"),   "largeimage": "https://i.ytimg.com/vi/WjIjsVdex4o/mqdefault.jpg", "status": "offline", "videoId": "WjIjsVdex4o", "url": "https://www.youtube.com/watch?v=WjIjsVdex4o"},</v>
      </c>
    </row>
    <row r="417" spans="1:23" x14ac:dyDescent="0.25">
      <c r="A417" t="s">
        <v>1692</v>
      </c>
      <c r="B417" t="s">
        <v>878</v>
      </c>
      <c r="C417" t="s">
        <v>879</v>
      </c>
      <c r="D417" t="str">
        <f>VLOOKUP(B417,canais!$A:$N,14,FALSE)</f>
        <v>5ed981e2474ed51eb3dbb407</v>
      </c>
      <c r="E417" s="10">
        <v>43966</v>
      </c>
      <c r="F417" t="s">
        <v>25</v>
      </c>
      <c r="G417" t="str">
        <f>VLOOKUP(F417,subcategorias!$E:$F,2,FALSE)</f>
        <v>ObjectId("5ed97cfc474ed51eb3dbb275")</v>
      </c>
      <c r="H417" t="str">
        <f>VLOOKUP(G417,subcategorias!$F:$G,2,FALSE)</f>
        <v>ObjectId("5ed979f4474ed51eb3dbb26b")</v>
      </c>
      <c r="I417" t="str">
        <f>VLOOKUP(H417,categorias!$B:$D,2,FALSE)</f>
        <v>Música</v>
      </c>
      <c r="J417" t="str">
        <f>VLOOKUP(H417,categorias!$B:$D,3,FALSE)</f>
        <v>music</v>
      </c>
      <c r="K417" s="7">
        <v>0.83333333333333337</v>
      </c>
      <c r="L417" s="7" t="str">
        <f t="shared" si="12"/>
        <v>new Date("2020-05-15T20:00-0300")</v>
      </c>
      <c r="M417" t="s">
        <v>3125</v>
      </c>
      <c r="N417" t="s">
        <v>937</v>
      </c>
      <c r="O417" t="s">
        <v>1693</v>
      </c>
      <c r="P417" t="s">
        <v>3126</v>
      </c>
      <c r="W417" t="str">
        <f t="shared" si="13"/>
        <v>{"titulo": "Cat Dealers | Privilège Sessions" , "canais": [{"nome":"Cat Dealers", "_id": ObjectId("5ed981e2474ed51eb3dbb407")}], "subcategorias": [{"nome":"eletrônica", "_id":ObjectId("5ed97cfc474ed51eb3dbb275")}], "categorias":[{"_id":ObjectId("5ed979f4474ed51eb3dbb26b"), "nome":"Música", "url":"music"}], "dataHora": new Date("2020-05-15T20:00-0300"),   "largeimage": "https://i.ytimg.com/vi/UcgurJc40Zg/mqdefault.jpg", "status": "offline", "videoId": "UcgurJc40Zg", "url": "https://www.youtube.com/watch?v=UcgurJc40Zg"},</v>
      </c>
    </row>
    <row r="418" spans="1:23" x14ac:dyDescent="0.25">
      <c r="A418" t="s">
        <v>1695</v>
      </c>
      <c r="B418" t="s">
        <v>843</v>
      </c>
      <c r="C418" t="s">
        <v>844</v>
      </c>
      <c r="D418" t="str">
        <f>VLOOKUP(B418,canais!$A:$N,14,FALSE)</f>
        <v>5ed981e2474ed51eb3dbb3f5</v>
      </c>
      <c r="E418" s="10">
        <v>43965</v>
      </c>
      <c r="F418" t="s">
        <v>22</v>
      </c>
      <c r="G418" t="str">
        <f>VLOOKUP(F418,subcategorias!$E:$F,2,FALSE)</f>
        <v>ObjectId("5ed97cfc474ed51eb3dbb272")</v>
      </c>
      <c r="H418" t="str">
        <f>VLOOKUP(G418,subcategorias!$F:$G,2,FALSE)</f>
        <v>ObjectId("5ed979f4474ed51eb3dbb26b")</v>
      </c>
      <c r="I418" t="str">
        <f>VLOOKUP(H418,categorias!$B:$D,2,FALSE)</f>
        <v>Música</v>
      </c>
      <c r="J418" t="str">
        <f>VLOOKUP(H418,categorias!$B:$D,3,FALSE)</f>
        <v>music</v>
      </c>
      <c r="K418" s="7">
        <v>0.89583333333333337</v>
      </c>
      <c r="L418" s="7" t="str">
        <f t="shared" si="12"/>
        <v>new Date("2020-05-14T21:30-0300")</v>
      </c>
      <c r="M418" t="s">
        <v>1694</v>
      </c>
      <c r="N418" t="s">
        <v>937</v>
      </c>
      <c r="P418" t="s">
        <v>1696</v>
      </c>
      <c r="W418" t="str">
        <f t="shared" si="13"/>
        <v>{"titulo": "Cultura em Casa - Live Lobão" , "canais": [{"nome":"Lobão", "_id": ObjectId("5ed981e2474ed51eb3dbb3f5")}], "subcategorias": [{"nome":"rock", "_id":ObjectId("5ed97cfc474ed51eb3dbb272")}], "categorias":[{"_id":ObjectId("5ed979f4474ed51eb3dbb26b"), "nome":"Música", "url":"music"}], "dataHora": new Date("2020-05-14T21:30-0300"),   "largeimage": "https://yt3.ggpht.com/1e7eyDN6iE0auWLW1sO-tqm_nq3x_mOlLvEY19RE0EcOq5MrfPOsyvax8Tv1cxHQBcLACTOi4A=w1280-fcrop64=1,00000000ffffffff-k-c0xffffffff-no-nd-rj", "status": "offline", "videoId": "", "url": "https://www.youtube.com/channel/UClk4_KCeFFIDp_rqsnqTuHA"},</v>
      </c>
    </row>
    <row r="419" spans="1:23" x14ac:dyDescent="0.25">
      <c r="A419" t="s">
        <v>3127</v>
      </c>
      <c r="B419" t="s">
        <v>880</v>
      </c>
      <c r="C419" t="s">
        <v>881</v>
      </c>
      <c r="D419" t="str">
        <f>VLOOKUP(B419,canais!$A:$N,14,FALSE)</f>
        <v>5ed981e2474ed51eb3dbb408</v>
      </c>
      <c r="E419" s="10">
        <v>43966</v>
      </c>
      <c r="F419" t="s">
        <v>25</v>
      </c>
      <c r="G419" t="str">
        <f>VLOOKUP(F419,subcategorias!$E:$F,2,FALSE)</f>
        <v>ObjectId("5ed97cfc474ed51eb3dbb275")</v>
      </c>
      <c r="H419" t="str">
        <f>VLOOKUP(G419,subcategorias!$F:$G,2,FALSE)</f>
        <v>ObjectId("5ed979f4474ed51eb3dbb26b")</v>
      </c>
      <c r="I419" t="str">
        <f>VLOOKUP(H419,categorias!$B:$D,2,FALSE)</f>
        <v>Música</v>
      </c>
      <c r="J419" t="str">
        <f>VLOOKUP(H419,categorias!$B:$D,3,FALSE)</f>
        <v>music</v>
      </c>
      <c r="K419" s="7">
        <v>0.75</v>
      </c>
      <c r="L419" s="7" t="str">
        <f t="shared" si="12"/>
        <v>new Date("2020-05-15T18:00-0300")</v>
      </c>
      <c r="M419" t="s">
        <v>1697</v>
      </c>
      <c r="N419" t="s">
        <v>937</v>
      </c>
      <c r="P419" t="s">
        <v>1698</v>
      </c>
      <c r="W419" t="str">
        <f t="shared" si="13"/>
        <v>{"titulo": "Live Romeo Blanco" , "canais": [{"nome":"Romeo Blanco", "_id": ObjectId("5ed981e2474ed51eb3dbb408")}], "subcategorias": [{"nome":"eletrônica", "_id":ObjectId("5ed97cfc474ed51eb3dbb275")}], "categorias":[{"_id":ObjectId("5ed979f4474ed51eb3dbb26b"), "nome":"Música", "url":"music"}], "dataHora": new Date("2020-05-15T18:00-0300"),   "largeimage": "https://instagram.fbhz1-1.fna.fbcdn.net/v/t51.2885-15/sh0.08/e35/s640x640/96413322_234692131092873_982557351070982698_n.jpg?_nc_ht=instagram.fbhz1-1.fna.fbcdn.net&amp;_nc_cat=109&amp;_nc_ohc=Xtr-awCkCjsAX9zHCsq&amp;oh=d835136ac0e4723bc4d932b28a6c40fe&amp;oe=5EE83ADB", "status": "offline", "videoId": "", "url": "https://www.youtube.com/channel/UChGk8SQTqAUsM2uNAb6Jx1w"},</v>
      </c>
    </row>
    <row r="420" spans="1:23" x14ac:dyDescent="0.25">
      <c r="A420" t="s">
        <v>3128</v>
      </c>
      <c r="B420" t="s">
        <v>882</v>
      </c>
      <c r="C420" t="s">
        <v>883</v>
      </c>
      <c r="D420" t="str">
        <f>VLOOKUP(B420,canais!$A:$N,14,FALSE)</f>
        <v>5ed981e2474ed51eb3dbb409</v>
      </c>
      <c r="E420" s="10">
        <v>43966</v>
      </c>
      <c r="F420" t="s">
        <v>35</v>
      </c>
      <c r="G420" t="str">
        <f>VLOOKUP(F420,subcategorias!$E:$F,2,FALSE)</f>
        <v>ObjectId("5ed97cfc474ed51eb3dbb27f")</v>
      </c>
      <c r="H420" t="str">
        <f>VLOOKUP(G420,subcategorias!$F:$G,2,FALSE)</f>
        <v>ObjectId("5ed979f4474ed51eb3dbb26b")</v>
      </c>
      <c r="I420" t="str">
        <f>VLOOKUP(H420,categorias!$B:$D,2,FALSE)</f>
        <v>Música</v>
      </c>
      <c r="J420" t="str">
        <f>VLOOKUP(H420,categorias!$B:$D,3,FALSE)</f>
        <v>music</v>
      </c>
      <c r="K420" s="7">
        <v>0.58333333333333337</v>
      </c>
      <c r="L420" s="7" t="str">
        <f t="shared" si="12"/>
        <v>new Date("2020-05-15T14:00-0300")</v>
      </c>
      <c r="M420" t="s">
        <v>1699</v>
      </c>
      <c r="N420" t="s">
        <v>937</v>
      </c>
      <c r="P420" t="s">
        <v>3129</v>
      </c>
      <c r="W420" t="str">
        <f t="shared" si="13"/>
        <v>{"titulo": "Live Festival Ajudar para Comemorar" , "canais": [{"nome":"Festival Ajudar para Comemorar", "_id": ObjectId("5ed981e2474ed51eb3dbb409")}], "subcategorias": [{"nome":"festival", "_id":ObjectId("5ed97cfc474ed51eb3dbb27f")}], "categorias":[{"_id":ObjectId("5ed979f4474ed51eb3dbb26b"), "nome":"Música", "url":"music"}], "dataHora": new Date("2020-05-15T14:00-0300"),   "largeimage": "https://instagram.fbhz1-1.fna.fbcdn.net/v/t51.2885-15/sh0.08/e35/s640x640/97121724_948295255592993_143358242508925182_n.jpg?_nc_ht=instagram.fbhz1-1.fna.fbcdn.net&amp;_nc_cat=105&amp;_nc_ohc=ifb2_X3P2vsAX-xKirp&amp;oh=972b671d6ed8f36d6cf7330d5f8b408c&amp;oe=5EE7B6CB", "status": "offline", "videoId": "", "url": "https://www.youtube.com/channel/UCgl7rNDz7KXMpqeAvKZWOJQ"},</v>
      </c>
    </row>
    <row r="421" spans="1:23" x14ac:dyDescent="0.25">
      <c r="A421" t="s">
        <v>1701</v>
      </c>
      <c r="B421" t="s">
        <v>884</v>
      </c>
      <c r="C421" t="s">
        <v>885</v>
      </c>
      <c r="D421" t="str">
        <f>VLOOKUP(B421,canais!$A:$N,14,FALSE)</f>
        <v>5ed981e2474ed51eb3dbb40a</v>
      </c>
      <c r="E421" s="10">
        <v>43966</v>
      </c>
      <c r="F421" t="s">
        <v>35</v>
      </c>
      <c r="G421" t="str">
        <f>VLOOKUP(F421,subcategorias!$E:$F,2,FALSE)</f>
        <v>ObjectId("5ed97cfc474ed51eb3dbb27f")</v>
      </c>
      <c r="H421" t="str">
        <f>VLOOKUP(G421,subcategorias!$F:$G,2,FALSE)</f>
        <v>ObjectId("5ed979f4474ed51eb3dbb26b")</v>
      </c>
      <c r="I421" t="str">
        <f>VLOOKUP(H421,categorias!$B:$D,2,FALSE)</f>
        <v>Música</v>
      </c>
      <c r="J421" t="str">
        <f>VLOOKUP(H421,categorias!$B:$D,3,FALSE)</f>
        <v>music</v>
      </c>
      <c r="K421" s="7">
        <v>0.83333333333333337</v>
      </c>
      <c r="L421" s="7" t="str">
        <f t="shared" si="12"/>
        <v>new Date("2020-05-15T20:00-0300")</v>
      </c>
      <c r="M421" t="s">
        <v>1700</v>
      </c>
      <c r="N421" t="s">
        <v>937</v>
      </c>
      <c r="P421" t="s">
        <v>3130</v>
      </c>
      <c r="W421" t="str">
        <f t="shared" si="13"/>
        <v>{"titulo": "Coke Studio Sessions" , "canais": [{"nome":"Coca Cola", "_id": ObjectId("5ed981e2474ed51eb3dbb40a")}], "subcategorias": [{"nome":"festival", "_id":ObjectId("5ed97cfc474ed51eb3dbb27f")}], "categorias":[{"_id":ObjectId("5ed979f4474ed51eb3dbb26b"), "nome":"Música", "url":"music"}], "dataHora": new Date("2020-05-15T20:00-0300"),   "largeimage": "https://scontent-gig2-1.cdninstagram.com/v/t51.2885-15/sh0.08/e35/s640x640/96818979_305785747093944_4611596781715046306_n.jpg?_nc_ht=scontent-gig2-1.cdninstagram.com&amp;_nc_cat=100&amp;_nc_ohc=jMtGj0lZaIQAX_LuLdR&amp;oh=f31b3f0b2c72449d4548953f2af54c5f&amp;oe=5EE8ADF7", "status": "offline", "videoId": "", "url": "https://www.youtube.com/channel/UCosXctaTYxN4YPIvI5Fpcrw"},</v>
      </c>
    </row>
    <row r="422" spans="1:23" x14ac:dyDescent="0.25">
      <c r="A422" t="s">
        <v>1703</v>
      </c>
      <c r="B422" t="s">
        <v>886</v>
      </c>
      <c r="C422" t="s">
        <v>887</v>
      </c>
      <c r="D422" t="str">
        <f>VLOOKUP(B422,canais!$A:$N,14,FALSE)</f>
        <v>5ed981e2474ed51eb3dbb40b</v>
      </c>
      <c r="E422" s="10">
        <v>43966</v>
      </c>
      <c r="F422" t="s">
        <v>35</v>
      </c>
      <c r="G422" t="str">
        <f>VLOOKUP(F422,subcategorias!$E:$F,2,FALSE)</f>
        <v>ObjectId("5ed97cfc474ed51eb3dbb27f")</v>
      </c>
      <c r="H422" t="str">
        <f>VLOOKUP(G422,subcategorias!$F:$G,2,FALSE)</f>
        <v>ObjectId("5ed979f4474ed51eb3dbb26b")</v>
      </c>
      <c r="I422" t="str">
        <f>VLOOKUP(H422,categorias!$B:$D,2,FALSE)</f>
        <v>Música</v>
      </c>
      <c r="J422" t="str">
        <f>VLOOKUP(H422,categorias!$B:$D,3,FALSE)</f>
        <v>music</v>
      </c>
      <c r="K422" s="7">
        <v>0.75</v>
      </c>
      <c r="L422" s="7" t="str">
        <f t="shared" si="12"/>
        <v>new Date("2020-05-15T18:00-0300")</v>
      </c>
      <c r="M422" t="s">
        <v>1702</v>
      </c>
      <c r="N422" t="s">
        <v>937</v>
      </c>
      <c r="P422" t="s">
        <v>3131</v>
      </c>
      <c r="W422" t="str">
        <f t="shared" si="13"/>
        <v>{"titulo": "Roadie Crew Online Festival | Heavy Metal &amp; Classic Rock" , "canais": [{"nome":"Roadie Crew", "_id": ObjectId("5ed981e2474ed51eb3dbb40b")}], "subcategorias": [{"nome":"festival", "_id":ObjectId("5ed97cfc474ed51eb3dbb27f")}], "categorias":[{"_id":ObjectId("5ed979f4474ed51eb3dbb26b"), "nome":"Música", "url":"music"}], "dataHora": new Date("2020-05-15T18:00-0300"),   "largeimage": "https://instagram.fbhz1-1.fna.fbcdn.net/v/t51.2885-15/sh0.08/e35/s640x640/96692678_585526392069238_5566376121805292712_n.jpg?_nc_ht=instagram.fbhz1-1.fna.fbcdn.net&amp;_nc_cat=110&amp;_nc_ohc=f9yIVYR6Q5kAX9JKxds&amp;oh=685c14bfaeb3356a7a08dc67ff199064&amp;oe=5EE949F1", "status": "offline", "videoId": "", "url": "https://www.youtube.com/channel/UCmwQieW6ej4faLzz1lDJk4g"},</v>
      </c>
    </row>
    <row r="423" spans="1:23" x14ac:dyDescent="0.25">
      <c r="A423" t="s">
        <v>3132</v>
      </c>
      <c r="B423" t="s">
        <v>888</v>
      </c>
      <c r="C423" t="s">
        <v>889</v>
      </c>
      <c r="D423" t="str">
        <f>VLOOKUP(B423,canais!$A:$N,14,FALSE)</f>
        <v>5ed981e2474ed51eb3dbb40c</v>
      </c>
      <c r="E423" s="10">
        <v>43967</v>
      </c>
      <c r="F423" t="s">
        <v>35</v>
      </c>
      <c r="G423" t="str">
        <f>VLOOKUP(F423,subcategorias!$E:$F,2,FALSE)</f>
        <v>ObjectId("5ed97cfc474ed51eb3dbb27f")</v>
      </c>
      <c r="H423" t="str">
        <f>VLOOKUP(G423,subcategorias!$F:$G,2,FALSE)</f>
        <v>ObjectId("5ed979f4474ed51eb3dbb26b")</v>
      </c>
      <c r="I423" t="str">
        <f>VLOOKUP(H423,categorias!$B:$D,2,FALSE)</f>
        <v>Música</v>
      </c>
      <c r="J423" t="str">
        <f>VLOOKUP(H423,categorias!$B:$D,3,FALSE)</f>
        <v>music</v>
      </c>
      <c r="K423" s="7">
        <v>0.39583333333333331</v>
      </c>
      <c r="L423" s="7" t="str">
        <f t="shared" si="12"/>
        <v>new Date("2020-05-16T09:30-0300")</v>
      </c>
      <c r="M423" t="s">
        <v>1704</v>
      </c>
      <c r="N423" t="s">
        <v>937</v>
      </c>
      <c r="P423" t="s">
        <v>3133</v>
      </c>
      <c r="W423" t="str">
        <f t="shared" si="13"/>
        <v>{"titulo": "Live Sunburn Festival" , "canais": [{"nome":"Sunburn Festival", "_id": ObjectId("5ed981e2474ed51eb3dbb40c")}], "subcategorias": [{"nome":"festival", "_id":ObjectId("5ed97cfc474ed51eb3dbb27f")}], "categorias":[{"_id":ObjectId("5ed979f4474ed51eb3dbb26b"), "nome":"Música", "url":"music"}], "dataHora": new Date("2020-05-16T09:30-0300"),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4" spans="1:23" x14ac:dyDescent="0.25">
      <c r="A424" t="s">
        <v>3132</v>
      </c>
      <c r="B424" t="s">
        <v>888</v>
      </c>
      <c r="C424" t="s">
        <v>889</v>
      </c>
      <c r="D424" t="str">
        <f>VLOOKUP(B424,canais!$A:$N,14,FALSE)</f>
        <v>5ed981e2474ed51eb3dbb40c</v>
      </c>
      <c r="E424" s="10">
        <v>43968</v>
      </c>
      <c r="F424" t="s">
        <v>35</v>
      </c>
      <c r="G424" t="str">
        <f>VLOOKUP(F424,subcategorias!$E:$F,2,FALSE)</f>
        <v>ObjectId("5ed97cfc474ed51eb3dbb27f")</v>
      </c>
      <c r="H424" t="str">
        <f>VLOOKUP(G424,subcategorias!$F:$G,2,FALSE)</f>
        <v>ObjectId("5ed979f4474ed51eb3dbb26b")</v>
      </c>
      <c r="I424" t="str">
        <f>VLOOKUP(H424,categorias!$B:$D,2,FALSE)</f>
        <v>Música</v>
      </c>
      <c r="J424" t="str">
        <f>VLOOKUP(H424,categorias!$B:$D,3,FALSE)</f>
        <v>music</v>
      </c>
      <c r="K424" s="7">
        <v>0.39583333333333331</v>
      </c>
      <c r="L424" s="7" t="str">
        <f t="shared" si="12"/>
        <v>new Date("2020-05-17T09:30-0300")</v>
      </c>
      <c r="M424" t="s">
        <v>1704</v>
      </c>
      <c r="N424" t="s">
        <v>937</v>
      </c>
      <c r="P424" t="s">
        <v>3133</v>
      </c>
      <c r="W424" t="str">
        <f t="shared" si="13"/>
        <v>{"titulo": "Live Sunburn Festival" , "canais": [{"nome":"Sunburn Festival", "_id": ObjectId("5ed981e2474ed51eb3dbb40c")}], "subcategorias": [{"nome":"festival", "_id":ObjectId("5ed97cfc474ed51eb3dbb27f")}], "categorias":[{"_id":ObjectId("5ed979f4474ed51eb3dbb26b"), "nome":"Música", "url":"music"}], "dataHora": new Date("2020-05-17T09:30-0300"),   "largeimage": "https://scontent-gig2-1.cdninstagram.com/v/t51.2885-15/sh0.08/e35/s640x640/96290711_288367075501582_3923169535701745404_n.jpg?_nc_ht=scontent-gig2-1.cdninstagram.com&amp;_nc_cat=110&amp;_nc_ohc=HM8BfBn7y_8AX_QtC2U&amp;oh=1d8a2c97bd1865ad0e273a7d2da69e41&amp;oe=5EE8E77F", "status": "offline", "videoId": "", "url": "https://www.youtube.com/channel/UCqD7C-bA_Kzm3SMn7P-92-A"},</v>
      </c>
    </row>
    <row r="425" spans="1:23" x14ac:dyDescent="0.25">
      <c r="A425" t="s">
        <v>1705</v>
      </c>
      <c r="B425" t="s">
        <v>263</v>
      </c>
      <c r="C425" t="s">
        <v>264</v>
      </c>
      <c r="D425" t="str">
        <f>VLOOKUP(B425,canais!$A:$N,14,FALSE)</f>
        <v>5ed981e2474ed51eb3dbb2ce</v>
      </c>
      <c r="E425" s="10">
        <v>43967</v>
      </c>
      <c r="F425" t="s">
        <v>30</v>
      </c>
      <c r="G425" t="str">
        <f>VLOOKUP(F425,subcategorias!$E:$F,2,FALSE)</f>
        <v>ObjectId("5ed97cfc474ed51eb3dbb27a")</v>
      </c>
      <c r="H425" t="str">
        <f>VLOOKUP(G425,subcategorias!$F:$G,2,FALSE)</f>
        <v>ObjectId("5ed979f4474ed51eb3dbb26b")</v>
      </c>
      <c r="I425" t="str">
        <f>VLOOKUP(H425,categorias!$B:$D,2,FALSE)</f>
        <v>Música</v>
      </c>
      <c r="J425" t="str">
        <f>VLOOKUP(H425,categorias!$B:$D,3,FALSE)</f>
        <v>music</v>
      </c>
      <c r="K425" s="7">
        <v>0.54166666666666663</v>
      </c>
      <c r="L425" s="7" t="str">
        <f t="shared" si="12"/>
        <v>new Date("2020-05-16T13:00-0300")</v>
      </c>
      <c r="M425" t="s">
        <v>3134</v>
      </c>
      <c r="N425" t="s">
        <v>937</v>
      </c>
      <c r="O425" t="s">
        <v>1706</v>
      </c>
      <c r="P425" t="s">
        <v>3135</v>
      </c>
      <c r="W425" t="str">
        <f t="shared" si="13"/>
        <v>{"titulo": "Tô Na Live - Quinteto S.A. Ao Vivo - #originalnalivedoquinteto" , "canais": [{"nome":"Quinteto S.A.", "_id": ObjectId("5ed981e2474ed51eb3dbb2ce")}], "subcategorias": [{"nome":"samba", "_id":ObjectId("5ed97cfc474ed51eb3dbb27a")}], "categorias":[{"_id":ObjectId("5ed979f4474ed51eb3dbb26b"), "nome":"Música", "url":"music"}], "dataHora": new Date("2020-05-16T13:00-0300"),   "largeimage": "https://i.ytimg.com/vi/6Yx6PALzQFc/mqdefault.jpg", "status": "offline", "videoId": "6Yx6PALzQFc", "url": "https://www.youtube.com/watch?v=6Yx6PALzQFc"},</v>
      </c>
    </row>
    <row r="426" spans="1:23" x14ac:dyDescent="0.25">
      <c r="A426" t="s">
        <v>1707</v>
      </c>
      <c r="B426" t="s">
        <v>890</v>
      </c>
      <c r="C426" t="s">
        <v>891</v>
      </c>
      <c r="D426" t="str">
        <f>VLOOKUP(B426,canais!$A:$N,14,FALSE)</f>
        <v>5ed981e2474ed51eb3dbb40d</v>
      </c>
      <c r="E426" s="10">
        <v>43967</v>
      </c>
      <c r="F426" t="s">
        <v>37</v>
      </c>
      <c r="G426" t="str">
        <f>VLOOKUP(F426,subcategorias!$E:$F,2,FALSE)</f>
        <v>ObjectId("5ed97cfc474ed51eb3dbb281")</v>
      </c>
      <c r="H426" t="str">
        <f>VLOOKUP(G426,subcategorias!$F:$G,2,FALSE)</f>
        <v>ObjectId("5ed979f4474ed51eb3dbb26b")</v>
      </c>
      <c r="I426" t="str">
        <f>VLOOKUP(H426,categorias!$B:$D,2,FALSE)</f>
        <v>Música</v>
      </c>
      <c r="J426" t="str">
        <f>VLOOKUP(H426,categorias!$B:$D,3,FALSE)</f>
        <v>music</v>
      </c>
      <c r="K426" s="7">
        <v>0.58333333333333337</v>
      </c>
      <c r="L426" s="7" t="str">
        <f t="shared" si="12"/>
        <v>new Date("2020-05-16T14:00-0300")</v>
      </c>
      <c r="M426" t="s">
        <v>3136</v>
      </c>
      <c r="N426" t="s">
        <v>937</v>
      </c>
      <c r="O426" t="s">
        <v>1708</v>
      </c>
      <c r="P426" t="s">
        <v>3137</v>
      </c>
      <c r="W426" t="str">
        <f t="shared" si="13"/>
        <v>{"titulo": "Live, leve e solto! Axé Retrô - Ramon Schnayder #FicaEmCasa" , "canais": [{"nome":"Ramon Schnayder", "_id": ObjectId("5ed981e2474ed51eb3dbb40d")}], "subcategorias": [{"nome":"axé", "_id":ObjectId("5ed97cfc474ed51eb3dbb281")}], "categorias":[{"_id":ObjectId("5ed979f4474ed51eb3dbb26b"), "nome":"Música", "url":"music"}], "dataHora": new Date("2020-05-16T14:00-0300"),   "largeimage": "https://i.ytimg.com/vi/i7pePK1oC3k/mqdefault.jpg", "status": "offline", "videoId": "i7pePK1oC3k", "url": "https://www.youtube.com/watch?v=i7pePK1oC3k"},</v>
      </c>
    </row>
    <row r="427" spans="1:23" x14ac:dyDescent="0.25">
      <c r="A427" t="s">
        <v>1709</v>
      </c>
      <c r="B427" t="s">
        <v>97</v>
      </c>
      <c r="C427" t="s">
        <v>98</v>
      </c>
      <c r="D427" t="str">
        <f>VLOOKUP(B427,canais!$A:$N,14,FALSE)</f>
        <v>5ed981e2474ed51eb3dbb294</v>
      </c>
      <c r="E427" s="10">
        <v>43967</v>
      </c>
      <c r="F427" t="s">
        <v>21</v>
      </c>
      <c r="G427" t="str">
        <f>VLOOKUP(F427,subcategorias!$E:$F,2,FALSE)</f>
        <v>ObjectId("5ed97cfc474ed51eb3dbb271")</v>
      </c>
      <c r="H427" t="str">
        <f>VLOOKUP(G427,subcategorias!$F:$G,2,FALSE)</f>
        <v>ObjectId("5ed979f4474ed51eb3dbb26b")</v>
      </c>
      <c r="I427" t="str">
        <f>VLOOKUP(H427,categorias!$B:$D,2,FALSE)</f>
        <v>Música</v>
      </c>
      <c r="J427" t="str">
        <f>VLOOKUP(H427,categorias!$B:$D,3,FALSE)</f>
        <v>music</v>
      </c>
      <c r="K427" s="7">
        <v>0.58333333333333337</v>
      </c>
      <c r="L427" s="7" t="str">
        <f t="shared" si="12"/>
        <v>new Date("2020-05-16T14:00-0300")</v>
      </c>
      <c r="M427" t="s">
        <v>3138</v>
      </c>
      <c r="N427" t="s">
        <v>937</v>
      </c>
      <c r="O427" t="s">
        <v>1710</v>
      </c>
      <c r="P427" t="s">
        <v>3139</v>
      </c>
      <c r="W427" t="str">
        <f t="shared" si="13"/>
        <v>{"titulo": "Diego Faria - LIVE SUNSET - ELAS FICAM LOUCAS!" , "canais": [{"nome":"Diego Faria", "_id": ObjectId("5ed981e2474ed51eb3dbb294")}], "subcategorias": [{"nome":"sertanejo", "_id":ObjectId("5ed97cfc474ed51eb3dbb271")}], "categorias":[{"_id":ObjectId("5ed979f4474ed51eb3dbb26b"), "nome":"Música", "url":"music"}], "dataHora": new Date("2020-05-16T14:00-0300"),   "largeimage": "https://i.ytimg.com/vi/SRkE_1iAOA4/mqdefault.jpg", "status": "offline", "videoId": "SRkE_1iAOA4", "url": "https://www.youtube.com/watch?v=SRkE_1iAOA4"},</v>
      </c>
    </row>
    <row r="428" spans="1:23" x14ac:dyDescent="0.25">
      <c r="A428" t="s">
        <v>1711</v>
      </c>
      <c r="B428" t="s">
        <v>892</v>
      </c>
      <c r="C428" t="s">
        <v>893</v>
      </c>
      <c r="D428" t="str">
        <f>VLOOKUP(B428,canais!$A:$N,14,FALSE)</f>
        <v>5ed981e2474ed51eb3dbb40e</v>
      </c>
      <c r="E428" s="10">
        <v>43967</v>
      </c>
      <c r="F428" t="s">
        <v>33</v>
      </c>
      <c r="G428" t="str">
        <f>VLOOKUP(F428,subcategorias!$E:$F,2,FALSE)</f>
        <v>ObjectId("5ed97cfc474ed51eb3dbb27d")</v>
      </c>
      <c r="H428" t="str">
        <f>VLOOKUP(G428,subcategorias!$F:$G,2,FALSE)</f>
        <v>ObjectId("5ed979f4474ed51eb3dbb26b")</v>
      </c>
      <c r="I428" t="str">
        <f>VLOOKUP(H428,categorias!$B:$D,2,FALSE)</f>
        <v>Música</v>
      </c>
      <c r="J428" t="str">
        <f>VLOOKUP(H428,categorias!$B:$D,3,FALSE)</f>
        <v>music</v>
      </c>
      <c r="K428" s="7">
        <v>0.71180555555555547</v>
      </c>
      <c r="L428" s="7" t="str">
        <f t="shared" si="12"/>
        <v>new Date("2020-05-16T17:05-0300")</v>
      </c>
      <c r="M428" t="s">
        <v>3140</v>
      </c>
      <c r="N428" t="s">
        <v>937</v>
      </c>
      <c r="O428" t="s">
        <v>1712</v>
      </c>
      <c r="P428" t="s">
        <v>3141</v>
      </c>
      <c r="W428" t="str">
        <f t="shared" si="13"/>
        <v>{"titulo": "Live2 | Gabriela Carvalho e Banda - feat. Juliana de Paula, Walma Karina e Wanise Karla" , "canais": [{"nome":"Gabriela Carvalho", "_id": ObjectId("5ed981e2474ed51eb3dbb40e")}], "subcategorias": [{"nome":"gospel", "_id":ObjectId("5ed97cfc474ed51eb3dbb27d")}], "categorias":[{"_id":ObjectId("5ed979f4474ed51eb3dbb26b"), "nome":"Música", "url":"music"}], "dataHora": new Date("2020-05-16T17:05-0300"),   "largeimage": "https://i.ytimg.com/vi/QmJmPapct4Y/mqdefault.jpg", "status": "offline", "videoId": "QmJmPapct4Y", "url": "https://www.youtube.com/watch?v=QmJmPapct4Y"},</v>
      </c>
    </row>
    <row r="429" spans="1:23" x14ac:dyDescent="0.25">
      <c r="A429" t="s">
        <v>1713</v>
      </c>
      <c r="B429" t="s">
        <v>894</v>
      </c>
      <c r="C429" t="s">
        <v>895</v>
      </c>
      <c r="D429" t="str">
        <f>VLOOKUP(B429,canais!$A:$N,14,FALSE)</f>
        <v>5ed981e2474ed51eb3dbb40f</v>
      </c>
      <c r="E429" s="10">
        <v>43967</v>
      </c>
      <c r="F429" t="s">
        <v>32</v>
      </c>
      <c r="G429" t="str">
        <f>VLOOKUP(F429,subcategorias!$E:$F,2,FALSE)</f>
        <v>ObjectId("5ed97cfc474ed51eb3dbb27c")</v>
      </c>
      <c r="H429" t="str">
        <f>VLOOKUP(G429,subcategorias!$F:$G,2,FALSE)</f>
        <v>ObjectId("5ed979f4474ed51eb3dbb26b")</v>
      </c>
      <c r="I429" t="str">
        <f>VLOOKUP(H429,categorias!$B:$D,2,FALSE)</f>
        <v>Música</v>
      </c>
      <c r="J429" t="str">
        <f>VLOOKUP(H429,categorias!$B:$D,3,FALSE)</f>
        <v>music</v>
      </c>
      <c r="K429" s="7">
        <v>0.70833333333333337</v>
      </c>
      <c r="L429" s="7" t="str">
        <f t="shared" si="12"/>
        <v>new Date("2020-05-16T17:00-0300")</v>
      </c>
      <c r="M429" t="s">
        <v>3142</v>
      </c>
      <c r="N429" t="s">
        <v>937</v>
      </c>
      <c r="O429" t="s">
        <v>1714</v>
      </c>
      <c r="P429" t="s">
        <v>3143</v>
      </c>
      <c r="W429" t="str">
        <f t="shared" si="13"/>
        <v>{"titulo": "#LiveDoZé2 | #FiqueEmCasa e Cante #Comigo (Live Zé Cantor)" , "canais": [{"nome":"Zé Cantor", "_id": ObjectId("5ed981e2474ed51eb3dbb40f")}], "subcategorias": [{"nome":"forró", "_id":ObjectId("5ed97cfc474ed51eb3dbb27c")}], "categorias":[{"_id":ObjectId("5ed979f4474ed51eb3dbb26b"), "nome":"Música", "url":"music"}], "dataHora": new Date("2020-05-16T17:00-0300"),   "largeimage": "https://i.ytimg.com/vi/qGut__CKo04/mqdefault.jpg", "status": "offline", "videoId": "qGut__CKo04", "url": "https://www.youtube.com/watch?v=qGut__CKo04"},</v>
      </c>
    </row>
    <row r="430" spans="1:23" x14ac:dyDescent="0.25">
      <c r="A430" t="s">
        <v>3144</v>
      </c>
      <c r="B430" t="s">
        <v>896</v>
      </c>
      <c r="C430" t="s">
        <v>897</v>
      </c>
      <c r="D430" t="str">
        <f>VLOOKUP(B430,canais!$A:$N,14,FALSE)</f>
        <v>5ed981e2474ed51eb3dbb410</v>
      </c>
      <c r="E430" s="10">
        <v>43967</v>
      </c>
      <c r="F430" t="s">
        <v>30</v>
      </c>
      <c r="G430" t="str">
        <f>VLOOKUP(F430,subcategorias!$E:$F,2,FALSE)</f>
        <v>ObjectId("5ed97cfc474ed51eb3dbb27a")</v>
      </c>
      <c r="H430" t="str">
        <f>VLOOKUP(G430,subcategorias!$F:$G,2,FALSE)</f>
        <v>ObjectId("5ed979f4474ed51eb3dbb26b")</v>
      </c>
      <c r="I430" t="str">
        <f>VLOOKUP(H430,categorias!$B:$D,2,FALSE)</f>
        <v>Música</v>
      </c>
      <c r="J430" t="str">
        <f>VLOOKUP(H430,categorias!$B:$D,3,FALSE)</f>
        <v>music</v>
      </c>
      <c r="K430" s="7">
        <v>0.70833333333333337</v>
      </c>
      <c r="L430" s="7" t="str">
        <f t="shared" si="12"/>
        <v>new Date("2020-05-16T17:00-0300")</v>
      </c>
      <c r="M430" t="s">
        <v>1715</v>
      </c>
      <c r="N430" t="s">
        <v>937</v>
      </c>
      <c r="P430" t="s">
        <v>3145</v>
      </c>
      <c r="W430" t="str">
        <f t="shared" si="13"/>
        <v>{"titulo": "Live Grupo Pixote" , "canais": [{"nome":"Grupo Pixote", "_id": ObjectId("5ed981e2474ed51eb3dbb410")}], "subcategorias": [{"nome":"samba", "_id":ObjectId("5ed97cfc474ed51eb3dbb27a")}], "categorias":[{"_id":ObjectId("5ed979f4474ed51eb3dbb26b"), "nome":"Música", "url":"music"}], "dataHora": new Date("2020-05-16T17:00-0300"),   "largeimage": "https://instagram.fbhz1-1.fna.fbcdn.net/v/t51.2885-15/sh0.08/e35/s640x640/97157750_618633285402718_3091023683041336014_n.jpg?_nc_ht=instagram.fbhz1-1.fna.fbcdn.net&amp;_nc_cat=1&amp;_nc_ohc=fHk09x2Y9kQAX8_W3hH&amp;oh=cfec8c42dedad3f03ddec844b4fc6a4f&amp;oe=5EE6DE7A", "status": "offline", "videoId": "", "url": "https://www.youtube.com/channel/UC9nrzWIabr3QFpEPi2HQzzA"},</v>
      </c>
    </row>
    <row r="431" spans="1:23" x14ac:dyDescent="0.25">
      <c r="A431" t="s">
        <v>1716</v>
      </c>
      <c r="B431" t="s">
        <v>898</v>
      </c>
      <c r="C431" t="s">
        <v>899</v>
      </c>
      <c r="D431" t="str">
        <f>VLOOKUP(B431,canais!$A:$N,14,FALSE)</f>
        <v>5ed981e2474ed51eb3dbb411</v>
      </c>
      <c r="E431" s="10">
        <v>43967</v>
      </c>
      <c r="F431" t="s">
        <v>32</v>
      </c>
      <c r="G431" t="str">
        <f>VLOOKUP(F431,subcategorias!$E:$F,2,FALSE)</f>
        <v>ObjectId("5ed97cfc474ed51eb3dbb27c")</v>
      </c>
      <c r="H431" t="str">
        <f>VLOOKUP(G431,subcategorias!$F:$G,2,FALSE)</f>
        <v>ObjectId("5ed979f4474ed51eb3dbb26b")</v>
      </c>
      <c r="I431" t="str">
        <f>VLOOKUP(H431,categorias!$B:$D,2,FALSE)</f>
        <v>Música</v>
      </c>
      <c r="J431" t="str">
        <f>VLOOKUP(H431,categorias!$B:$D,3,FALSE)</f>
        <v>music</v>
      </c>
      <c r="K431" s="7">
        <v>0.75</v>
      </c>
      <c r="L431" s="7" t="str">
        <f t="shared" si="12"/>
        <v>new Date("2020-05-16T18:00-0300")</v>
      </c>
      <c r="M431" t="s">
        <v>3146</v>
      </c>
      <c r="N431" t="s">
        <v>937</v>
      </c>
      <c r="O431" t="s">
        <v>1717</v>
      </c>
      <c r="P431" t="s">
        <v>3147</v>
      </c>
      <c r="W431" t="str">
        <f t="shared" si="13"/>
        <v>{"titulo": "Live Sâmya Maia #PraRecordar - #FiqueEmCasa e Cante #Comigo" , "canais": [{"nome":"Sâmya Maia", "_id": ObjectId("5ed981e2474ed51eb3dbb411")}], "subcategorias": [{"nome":"forró", "_id":ObjectId("5ed97cfc474ed51eb3dbb27c")}], "categorias":[{"_id":ObjectId("5ed979f4474ed51eb3dbb26b"), "nome":"Música", "url":"music"}], "dataHora": new Date("2020-05-16T18:00-0300"),   "largeimage": "https://i.ytimg.com/vi/SqGVygvJjf0/mqdefault.jpg", "status": "offline", "videoId": "SqGVygvJjf0", "url": "https://www.youtube.com/watch?v=SqGVygvJjf0"},</v>
      </c>
    </row>
    <row r="432" spans="1:23" x14ac:dyDescent="0.25">
      <c r="A432" t="s">
        <v>1718</v>
      </c>
      <c r="B432" t="s">
        <v>900</v>
      </c>
      <c r="C432" t="s">
        <v>901</v>
      </c>
      <c r="D432" t="str">
        <f>VLOOKUP(B432,canais!$A:$N,14,FALSE)</f>
        <v>5ed981e2474ed51eb3dbb412</v>
      </c>
      <c r="E432" s="10">
        <v>43967</v>
      </c>
      <c r="F432" t="s">
        <v>33</v>
      </c>
      <c r="G432" t="str">
        <f>VLOOKUP(F432,subcategorias!$E:$F,2,FALSE)</f>
        <v>ObjectId("5ed97cfc474ed51eb3dbb27d")</v>
      </c>
      <c r="H432" t="str">
        <f>VLOOKUP(G432,subcategorias!$F:$G,2,FALSE)</f>
        <v>ObjectId("5ed979f4474ed51eb3dbb26b")</v>
      </c>
      <c r="I432" t="str">
        <f>VLOOKUP(H432,categorias!$B:$D,2,FALSE)</f>
        <v>Música</v>
      </c>
      <c r="J432" t="str">
        <f>VLOOKUP(H432,categorias!$B:$D,3,FALSE)</f>
        <v>music</v>
      </c>
      <c r="K432" s="7">
        <v>0.78125</v>
      </c>
      <c r="L432" s="7" t="str">
        <f t="shared" si="12"/>
        <v>new Date("2020-05-16T18:45-0300")</v>
      </c>
      <c r="M432" t="s">
        <v>3148</v>
      </c>
      <c r="N432" t="s">
        <v>937</v>
      </c>
      <c r="O432" t="s">
        <v>1719</v>
      </c>
      <c r="P432" t="s">
        <v>3149</v>
      </c>
      <c r="W432" t="str">
        <f t="shared" si="13"/>
        <v>{"titulo": "Live Olivia Ferreira - #FiqueEmCasa e cante #Comigo" , "canais": [{"nome":"Olivia Ferreira", "_id": ObjectId("5ed981e2474ed51eb3dbb412")}], "subcategorias": [{"nome":"gospel", "_id":ObjectId("5ed97cfc474ed51eb3dbb27d")}], "categorias":[{"_id":ObjectId("5ed979f4474ed51eb3dbb26b"), "nome":"Música", "url":"music"}], "dataHora": new Date("2020-05-16T18:45-0300"),   "largeimage": "https://i.ytimg.com/vi/Irv6RGx8Rck/mqdefault.jpg", "status": "offline", "videoId": "Irv6RGx8Rck", "url": "https://www.youtube.com/watch?v=Irv6RGx8Rck"},</v>
      </c>
    </row>
    <row r="433" spans="1:23" x14ac:dyDescent="0.25">
      <c r="A433" t="s">
        <v>1720</v>
      </c>
      <c r="B433" t="s">
        <v>902</v>
      </c>
      <c r="C433" t="s">
        <v>903</v>
      </c>
      <c r="D433" t="str">
        <f>VLOOKUP(B433,canais!$A:$N,14,FALSE)</f>
        <v>5ed981e2474ed51eb3dbb413</v>
      </c>
      <c r="E433" s="10">
        <v>43967</v>
      </c>
      <c r="F433" t="s">
        <v>29</v>
      </c>
      <c r="G433" t="str">
        <f>VLOOKUP(F433,subcategorias!$E:$F,2,FALSE)</f>
        <v>ObjectId("5ed97cfc474ed51eb3dbb279")</v>
      </c>
      <c r="H433" t="str">
        <f>VLOOKUP(G433,subcategorias!$F:$G,2,FALSE)</f>
        <v>ObjectId("5ed979f4474ed51eb3dbb26b")</v>
      </c>
      <c r="I433" t="str">
        <f>VLOOKUP(H433,categorias!$B:$D,2,FALSE)</f>
        <v>Música</v>
      </c>
      <c r="J433" t="str">
        <f>VLOOKUP(H433,categorias!$B:$D,3,FALSE)</f>
        <v>music</v>
      </c>
      <c r="K433" s="7">
        <v>0.91666666666666663</v>
      </c>
      <c r="L433" s="7" t="str">
        <f t="shared" si="12"/>
        <v>new Date("2020-05-16T22:00-0300")</v>
      </c>
      <c r="M433" t="s">
        <v>3150</v>
      </c>
      <c r="N433" t="s">
        <v>937</v>
      </c>
      <c r="O433" t="s">
        <v>1721</v>
      </c>
      <c r="P433" t="s">
        <v>3151</v>
      </c>
      <c r="W433" t="str">
        <f t="shared" si="13"/>
        <v>{"titulo": "Live da Furacão 2000" , "canais": [{"nome":"Furacão 2000", "_id": ObjectId("5ed981e2474ed51eb3dbb413")}], "subcategorias": [{"nome":"funk", "_id":ObjectId("5ed97cfc474ed51eb3dbb279")}], "categorias":[{"_id":ObjectId("5ed979f4474ed51eb3dbb26b"), "nome":"Música", "url":"music"}], "dataHora": new Date("2020-05-16T22:00-0300"),   "largeimage": "https://i.ytimg.com/vi/CMxX0URGbAY/mqdefault.jpg", "status": "offline", "videoId": "CMxX0URGbAY", "url": "https://www.youtube.com/watch?v=CMxX0URGbAY"},</v>
      </c>
    </row>
    <row r="434" spans="1:23" x14ac:dyDescent="0.25">
      <c r="A434" t="s">
        <v>1722</v>
      </c>
      <c r="B434" t="s">
        <v>904</v>
      </c>
      <c r="C434" t="s">
        <v>905</v>
      </c>
      <c r="D434" t="str">
        <f>VLOOKUP(B434,canais!$A:$N,14,FALSE)</f>
        <v>5ed981e2474ed51eb3dbb414</v>
      </c>
      <c r="E434" s="10">
        <v>43967</v>
      </c>
      <c r="F434" t="s">
        <v>21</v>
      </c>
      <c r="G434" t="str">
        <f>VLOOKUP(F434,subcategorias!$E:$F,2,FALSE)</f>
        <v>ObjectId("5ed97cfc474ed51eb3dbb271")</v>
      </c>
      <c r="H434" t="str">
        <f>VLOOKUP(G434,subcategorias!$F:$G,2,FALSE)</f>
        <v>ObjectId("5ed979f4474ed51eb3dbb26b")</v>
      </c>
      <c r="I434" t="str">
        <f>VLOOKUP(H434,categorias!$B:$D,2,FALSE)</f>
        <v>Música</v>
      </c>
      <c r="J434" t="str">
        <f>VLOOKUP(H434,categorias!$B:$D,3,FALSE)</f>
        <v>music</v>
      </c>
      <c r="K434" s="7">
        <v>0.58333333333333337</v>
      </c>
      <c r="L434" s="7" t="str">
        <f t="shared" si="12"/>
        <v>new Date("2020-05-16T14:00-0300")</v>
      </c>
      <c r="M434" t="s">
        <v>3152</v>
      </c>
      <c r="N434" t="s">
        <v>937</v>
      </c>
      <c r="O434" t="s">
        <v>1723</v>
      </c>
      <c r="P434" t="s">
        <v>3153</v>
      </c>
      <c r="W434" t="str">
        <f t="shared" si="13"/>
        <v>{"titulo": "Live Mariana e Mateus - #FiqueEmCasa e Cante #Comigo" , "canais": [{"nome":"Mariana e Mateus", "_id": ObjectId("5ed981e2474ed51eb3dbb414")}], "subcategorias": [{"nome":"sertanejo", "_id":ObjectId("5ed97cfc474ed51eb3dbb271")}], "categorias":[{"_id":ObjectId("5ed979f4474ed51eb3dbb26b"), "nome":"Música", "url":"music"}], "dataHora": new Date("2020-05-16T14:00-0300"),   "largeimage": "https://i.ytimg.com/vi/4HEcKZPv_L0/mqdefault.jpg", "status": "offline", "videoId": "4HEcKZPv_L0", "url": "https://www.youtube.com/watch?v=4HEcKZPv_L0"},</v>
      </c>
    </row>
    <row r="435" spans="1:23" x14ac:dyDescent="0.25">
      <c r="A435" t="s">
        <v>1724</v>
      </c>
      <c r="B435" t="s">
        <v>906</v>
      </c>
      <c r="C435" t="s">
        <v>907</v>
      </c>
      <c r="D435" t="str">
        <f>VLOOKUP(B435,canais!$A:$N,14,FALSE)</f>
        <v>5ed981e2474ed51eb3dbb415</v>
      </c>
      <c r="E435" s="10">
        <v>43967</v>
      </c>
      <c r="F435" t="s">
        <v>28</v>
      </c>
      <c r="G435" t="str">
        <f>VLOOKUP(F435,subcategorias!$E:$F,2,FALSE)</f>
        <v>ObjectId("5ed97cfc474ed51eb3dbb278")</v>
      </c>
      <c r="H435" t="str">
        <f>VLOOKUP(G435,subcategorias!$F:$G,2,FALSE)</f>
        <v>ObjectId("5ed979f4474ed51eb3dbb26b")</v>
      </c>
      <c r="I435" t="str">
        <f>VLOOKUP(H435,categorias!$B:$D,2,FALSE)</f>
        <v>Música</v>
      </c>
      <c r="J435" t="str">
        <f>VLOOKUP(H435,categorias!$B:$D,3,FALSE)</f>
        <v>music</v>
      </c>
      <c r="K435" s="7">
        <v>0.625</v>
      </c>
      <c r="L435" s="7" t="str">
        <f t="shared" si="12"/>
        <v>new Date("2020-05-16T15:00-0300")</v>
      </c>
      <c r="M435" t="s">
        <v>3154</v>
      </c>
      <c r="N435" t="s">
        <v>937</v>
      </c>
      <c r="O435" t="s">
        <v>1725</v>
      </c>
      <c r="P435" t="s">
        <v>3155</v>
      </c>
      <c r="W435" t="str">
        <f t="shared" si="13"/>
        <v>{"titulo": "Rafa Mesquita - Ensaios Frenéticos in Casa #2 | #FiqueEmCasa e Cante #Comigo" , "canais": [{"nome":"Rafa Mesquita", "_id": ObjectId("5ed981e2474ed51eb3dbb415")}], "subcategorias": [{"nome":"pagode", "_id":ObjectId("5ed97cfc474ed51eb3dbb278")}], "categorias":[{"_id":ObjectId("5ed979f4474ed51eb3dbb26b"), "nome":"Música", "url":"music"}], "dataHora": new Date("2020-05-16T15:00-0300"),   "largeimage": "https://i.ytimg.com/vi/qCfsqq8TwMo/mqdefault.jpg", "status": "offline", "videoId": "qCfsqq8TwMo", "url": "https://www.youtube.com/watch?v=qCfsqq8TwMo"},</v>
      </c>
    </row>
    <row r="436" spans="1:23" x14ac:dyDescent="0.25">
      <c r="A436" t="s">
        <v>1726</v>
      </c>
      <c r="B436" t="s">
        <v>908</v>
      </c>
      <c r="C436" t="s">
        <v>909</v>
      </c>
      <c r="D436" t="str">
        <f>VLOOKUP(B436,canais!$A:$N,14,FALSE)</f>
        <v>5ed981e2474ed51eb3dbb416</v>
      </c>
      <c r="E436" s="10">
        <v>43968</v>
      </c>
      <c r="F436" t="s">
        <v>34</v>
      </c>
      <c r="G436" t="str">
        <f>VLOOKUP(F436,subcategorias!$E:$F,2,FALSE)</f>
        <v>ObjectId("5ed97cfc474ed51eb3dbb27e")</v>
      </c>
      <c r="H436" t="str">
        <f>VLOOKUP(G436,subcategorias!$F:$G,2,FALSE)</f>
        <v>ObjectId("5ed979f4474ed51eb3dbb26b")</v>
      </c>
      <c r="I436" t="str">
        <f>VLOOKUP(H436,categorias!$B:$D,2,FALSE)</f>
        <v>Música</v>
      </c>
      <c r="J436" t="str">
        <f>VLOOKUP(H436,categorias!$B:$D,3,FALSE)</f>
        <v>music</v>
      </c>
      <c r="K436" s="7">
        <v>0.58333333333333337</v>
      </c>
      <c r="L436" s="7" t="str">
        <f t="shared" si="12"/>
        <v>new Date("2020-05-17T14:00-0300")</v>
      </c>
      <c r="M436" t="s">
        <v>3156</v>
      </c>
      <c r="N436" t="s">
        <v>937</v>
      </c>
      <c r="O436" t="s">
        <v>1727</v>
      </c>
      <c r="P436" t="s">
        <v>3157</v>
      </c>
      <c r="W436" t="str">
        <f t="shared" si="13"/>
        <v>{"titulo": "Babu Santana - Quintal Do Paizão #FiqueEmCasa" , "canais": [{"nome":"Babu Santana", "_id": ObjectId("5ed981e2474ed51eb3dbb416")}], "subcategorias": [{"nome":"mpb", "_id":ObjectId("5ed97cfc474ed51eb3dbb27e")}], "categorias":[{"_id":ObjectId("5ed979f4474ed51eb3dbb26b"), "nome":"Música", "url":"music"}], "dataHora": new Date("2020-05-17T14:00-0300"),   "largeimage": "https://i.ytimg.com/vi/xEg0VAw_kaY/mqdefault.jpg", "status": "offline", "videoId": "xEg0VAw_kaY", "url": "https://www.youtube.com/watch?v=xEg0VAw_kaY"},</v>
      </c>
    </row>
    <row r="437" spans="1:23" x14ac:dyDescent="0.25">
      <c r="A437" t="s">
        <v>1729</v>
      </c>
      <c r="B437" t="s">
        <v>910</v>
      </c>
      <c r="C437" t="s">
        <v>911</v>
      </c>
      <c r="D437" t="str">
        <f>VLOOKUP(B437,canais!$A:$N,14,FALSE)</f>
        <v>5ed981e2474ed51eb3dbb417</v>
      </c>
      <c r="E437" s="10">
        <v>43968</v>
      </c>
      <c r="F437" t="s">
        <v>21</v>
      </c>
      <c r="G437" t="str">
        <f>VLOOKUP(F437,subcategorias!$E:$F,2,FALSE)</f>
        <v>ObjectId("5ed97cfc474ed51eb3dbb271")</v>
      </c>
      <c r="H437" t="str">
        <f>VLOOKUP(G437,subcategorias!$F:$G,2,FALSE)</f>
        <v>ObjectId("5ed979f4474ed51eb3dbb26b")</v>
      </c>
      <c r="I437" t="str">
        <f>VLOOKUP(H437,categorias!$B:$D,2,FALSE)</f>
        <v>Música</v>
      </c>
      <c r="J437" t="str">
        <f>VLOOKUP(H437,categorias!$B:$D,3,FALSE)</f>
        <v>music</v>
      </c>
      <c r="K437" s="7">
        <v>0.58333333333333337</v>
      </c>
      <c r="L437" s="7" t="str">
        <f t="shared" si="12"/>
        <v>new Date("2020-05-17T14:00-0300")</v>
      </c>
      <c r="M437" t="s">
        <v>1728</v>
      </c>
      <c r="N437" t="s">
        <v>937</v>
      </c>
      <c r="P437" t="s">
        <v>3158</v>
      </c>
      <c r="W437" t="str">
        <f t="shared" si="13"/>
        <v>{"titulo": "#LiveAmizadeSincera | Renato Teixeira e Sérgio Reis" , "canais": [{"nome":"Sérgio Reis", "_id": ObjectId("5ed981e2474ed51eb3dbb417")}],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"https://instagram.fsdu11-1.fna.fbcdn.net/v/t51.2885-15/sh0.08/e35/p640x640/96946699_1130549760626783_5798125109326024563_n.jpg?_nc_ht=instagram.fsdu11-1.fna.fbcdn.net&amp;_nc_cat=111&amp;_nc_ohc=aqYOQGSG6mgAX-fTmSl&amp;oh=6fa1b2ec4fb4c07c7a70fb0bd752c7e9&amp;oe=5EEAAD84", "status": "offline", "videoId": "", "url": "https://www.youtube.com/channel/UCa2s7svVZrDm5NUZ3ExL6DA"},</v>
      </c>
    </row>
    <row r="438" spans="1:23" x14ac:dyDescent="0.25">
      <c r="A438" t="s">
        <v>1730</v>
      </c>
      <c r="B438" t="s">
        <v>912</v>
      </c>
      <c r="C438" t="s">
        <v>913</v>
      </c>
      <c r="D438" t="str">
        <f>VLOOKUP(B438,canais!$A:$N,14,FALSE)</f>
        <v>5ed981e2474ed51eb3dbb418</v>
      </c>
      <c r="E438" s="10">
        <v>43968</v>
      </c>
      <c r="F438" t="s">
        <v>30</v>
      </c>
      <c r="G438" t="str">
        <f>VLOOKUP(F438,subcategorias!$E:$F,2,FALSE)</f>
        <v>ObjectId("5ed97cfc474ed51eb3dbb27a")</v>
      </c>
      <c r="H438" t="str">
        <f>VLOOKUP(G438,subcategorias!$F:$G,2,FALSE)</f>
        <v>ObjectId("5ed979f4474ed51eb3dbb26b")</v>
      </c>
      <c r="I438" t="str">
        <f>VLOOKUP(H438,categorias!$B:$D,2,FALSE)</f>
        <v>Música</v>
      </c>
      <c r="J438" t="str">
        <f>VLOOKUP(H438,categorias!$B:$D,3,FALSE)</f>
        <v>music</v>
      </c>
      <c r="K438" s="7">
        <v>0.58333333333333337</v>
      </c>
      <c r="L438" s="7" t="str">
        <f t="shared" si="12"/>
        <v>new Date("2020-05-17T14:00-0300")</v>
      </c>
      <c r="M438" t="s">
        <v>3159</v>
      </c>
      <c r="N438" t="s">
        <v>937</v>
      </c>
      <c r="O438" t="s">
        <v>1731</v>
      </c>
      <c r="P438" t="s">
        <v>3160</v>
      </c>
      <c r="W438" t="str">
        <f t="shared" si="13"/>
        <v>{"titulo": "SAMBADM Live Roda de Boteco" , "canais": [{"nome":"SambAdm", "_id": ObjectId("5ed981e2474ed51eb3dbb418")}], "subcategorias": [{"nome":"samba", "_id":ObjectId("5ed97cfc474ed51eb3dbb27a")}], "categorias":[{"_id":ObjectId("5ed979f4474ed51eb3dbb26b"), "nome":"Música", "url":"music"}], "dataHora": new Date("2020-05-17T14:00-0300"),   "largeimage": "https://i.ytimg.com/vi/8rQvCPwsfBo/mqdefault.jpg", "status": "offline", "videoId": "8rQvCPwsfBo", "url": "https://www.youtube.com/watch?v=8rQvCPwsfBo"},</v>
      </c>
    </row>
    <row r="439" spans="1:23" x14ac:dyDescent="0.25">
      <c r="A439" t="s">
        <v>1732</v>
      </c>
      <c r="B439" t="s">
        <v>914</v>
      </c>
      <c r="C439" t="s">
        <v>915</v>
      </c>
      <c r="D439" t="str">
        <f>VLOOKUP(B439,canais!$A:$N,14,FALSE)</f>
        <v>5ed981e2474ed51eb3dbb419</v>
      </c>
      <c r="E439" s="10">
        <v>43968</v>
      </c>
      <c r="F439" t="s">
        <v>21</v>
      </c>
      <c r="G439" t="str">
        <f>VLOOKUP(F439,subcategorias!$E:$F,2,FALSE)</f>
        <v>ObjectId("5ed97cfc474ed51eb3dbb271")</v>
      </c>
      <c r="H439" t="str">
        <f>VLOOKUP(G439,subcategorias!$F:$G,2,FALSE)</f>
        <v>ObjectId("5ed979f4474ed51eb3dbb26b")</v>
      </c>
      <c r="I439" t="str">
        <f>VLOOKUP(H439,categorias!$B:$D,2,FALSE)</f>
        <v>Música</v>
      </c>
      <c r="J439" t="str">
        <f>VLOOKUP(H439,categorias!$B:$D,3,FALSE)</f>
        <v>music</v>
      </c>
      <c r="K439" s="7">
        <v>0.625</v>
      </c>
      <c r="L439" s="7" t="str">
        <f t="shared" si="12"/>
        <v>new Date("2020-05-17T15:00-0300")</v>
      </c>
      <c r="M439" t="s">
        <v>3161</v>
      </c>
      <c r="N439" t="s">
        <v>937</v>
      </c>
      <c r="O439" t="s">
        <v>1733</v>
      </c>
      <c r="P439" t="s">
        <v>3162</v>
      </c>
      <c r="W439" t="str">
        <f t="shared" si="13"/>
        <v>{"titulo": "Live dos Gordinhos - Zé Ricardo e Thiago l #FiqueEmCasa E #CanteComigo" , "canais": [{"nome":"Zé Ricardo e Thiago", "_id": ObjectId("5ed981e2474ed51eb3dbb419")}], "subcategorias": [{"nome":"sertanejo", "_id":ObjectId("5ed97cfc474ed51eb3dbb271")}], "categorias":[{"_id":ObjectId("5ed979f4474ed51eb3dbb26b"), "nome":"Música", "url":"music"}], "dataHora": new Date("2020-05-17T15:00-0300"),   "largeimage": "https://i.ytimg.com/vi/Q9c5HfscM0s/mqdefault.jpg", "status": "offline", "videoId": "Q9c5HfscM0s", "url": "https://www.youtube.com/watch?v=Q9c5HfscM0s"},</v>
      </c>
    </row>
    <row r="440" spans="1:23" x14ac:dyDescent="0.25">
      <c r="A440" t="s">
        <v>3163</v>
      </c>
      <c r="B440" t="s">
        <v>916</v>
      </c>
      <c r="C440" t="s">
        <v>917</v>
      </c>
      <c r="D440" t="str">
        <f>VLOOKUP(B440,canais!$A:$N,14,FALSE)</f>
        <v>5ed981e2474ed51eb3dbb41a</v>
      </c>
      <c r="E440" s="10">
        <v>43968</v>
      </c>
      <c r="F440" t="s">
        <v>21</v>
      </c>
      <c r="G440" t="str">
        <f>VLOOKUP(F440,subcategorias!$E:$F,2,FALSE)</f>
        <v>ObjectId("5ed97cfc474ed51eb3dbb271")</v>
      </c>
      <c r="H440" t="str">
        <f>VLOOKUP(G440,subcategorias!$F:$G,2,FALSE)</f>
        <v>ObjectId("5ed979f4474ed51eb3dbb26b")</v>
      </c>
      <c r="I440" t="str">
        <f>VLOOKUP(H440,categorias!$B:$D,2,FALSE)</f>
        <v>Música</v>
      </c>
      <c r="J440" t="str">
        <f>VLOOKUP(H440,categorias!$B:$D,3,FALSE)</f>
        <v>music</v>
      </c>
      <c r="K440" s="7">
        <v>0.66666666666666663</v>
      </c>
      <c r="L440" s="7" t="str">
        <f t="shared" si="12"/>
        <v>new Date("2020-05-17T16:00-0300")</v>
      </c>
      <c r="M440" t="s">
        <v>1734</v>
      </c>
      <c r="N440" t="s">
        <v>937</v>
      </c>
      <c r="P440" t="s">
        <v>3164</v>
      </c>
      <c r="W440" t="str">
        <f t="shared" si="13"/>
        <v>{"titulo": "Live Enzo Rabelo" , "canais": [{"nome":"Enzo Rabelo", "_id": ObjectId("5ed981e2474ed51eb3dbb41a")}], "subcategorias": [{"nome":"sertanejo", "_id":ObjectId("5ed97cfc474ed51eb3dbb271")}], "categorias":[{"_id":ObjectId("5ed979f4474ed51eb3dbb26b"), "nome":"Música", "url":"music"}], "dataHora": new Date("2020-05-17T16:00-0300"),   "largeimage": "https://instagram.fsdu11-1.fna.fbcdn.net/v/t51.2885-15/e35/95017848_1592667780908818_8281955579992853869_n.jpg?_nc_ht=instagram.fsdu11-1.fna.fbcdn.net&amp;_nc_cat=110&amp;_nc_ohc=S-wHXYadqpIAX8Ma96X&amp;oh=fdc2732daf2af34427842e5e9acf0363&amp;oe=5EC15659", "status": "offline", "videoId": "", "url": "https://www.youtube.com/channel/UCd03l2uhKmifkTDLdsP1kSw"},</v>
      </c>
    </row>
    <row r="441" spans="1:23" x14ac:dyDescent="0.25">
      <c r="A441" t="s">
        <v>1735</v>
      </c>
      <c r="B441" t="s">
        <v>918</v>
      </c>
      <c r="C441" t="s">
        <v>919</v>
      </c>
      <c r="D441" t="str">
        <f>VLOOKUP(B441,canais!$A:$N,14,FALSE)</f>
        <v>5ed981e2474ed51eb3dbb41b</v>
      </c>
      <c r="E441" s="10">
        <v>43968</v>
      </c>
      <c r="F441" t="s">
        <v>21</v>
      </c>
      <c r="G441" t="str">
        <f>VLOOKUP(F441,subcategorias!$E:$F,2,FALSE)</f>
        <v>ObjectId("5ed97cfc474ed51eb3dbb271")</v>
      </c>
      <c r="H441" t="str">
        <f>VLOOKUP(G441,subcategorias!$F:$G,2,FALSE)</f>
        <v>ObjectId("5ed979f4474ed51eb3dbb26b")</v>
      </c>
      <c r="I441" t="str">
        <f>VLOOKUP(H441,categorias!$B:$D,2,FALSE)</f>
        <v>Música</v>
      </c>
      <c r="J441" t="str">
        <f>VLOOKUP(H441,categorias!$B:$D,3,FALSE)</f>
        <v>music</v>
      </c>
      <c r="K441" s="7">
        <v>0.83333333333333337</v>
      </c>
      <c r="L441" s="7" t="str">
        <f t="shared" si="12"/>
        <v>new Date("2020-05-17T20:00-0300")</v>
      </c>
      <c r="M441" t="s">
        <v>3165</v>
      </c>
      <c r="N441" t="s">
        <v>937</v>
      </c>
      <c r="P441" t="s">
        <v>3166</v>
      </c>
      <c r="W441" t="str">
        <f t="shared" si="13"/>
        <v>{"titulo": "Live Show May &amp; Karen - #FiqueEmCasa e Cante #Comigo" , "canais": [{"nome":"May e Karen", "_id": ObjectId("5ed981e2474ed51eb3dbb41b")}], "subcategorias": [{"nome":"sertanejo", "_id":ObjectId("5ed97cfc474ed51eb3dbb271")}], "categorias":[{"_id":ObjectId("5ed979f4474ed51eb3dbb26b"), "nome":"Música", "url":"music"}], "dataHora": new Date("2020-05-17T20:00-0300"),   "largeimage": "https://i.ytimg.com/vi/-ncF7jrPeSE/mqdefault.jpg", "status": "offline", "videoId": "", "url": "https://www.youtube.com/watch?v=-ncF7jrPeSE"},</v>
      </c>
    </row>
    <row r="442" spans="1:23" x14ac:dyDescent="0.25">
      <c r="A442" t="s">
        <v>3167</v>
      </c>
      <c r="B442" t="s">
        <v>920</v>
      </c>
      <c r="C442" t="s">
        <v>921</v>
      </c>
      <c r="D442" t="str">
        <f>VLOOKUP(B442,canais!$A:$N,14,FALSE)</f>
        <v>5ed981e2474ed51eb3dbb41c</v>
      </c>
      <c r="E442" s="10">
        <v>43968</v>
      </c>
      <c r="F442" t="s">
        <v>21</v>
      </c>
      <c r="G442" t="str">
        <f>VLOOKUP(F442,subcategorias!$E:$F,2,FALSE)</f>
        <v>ObjectId("5ed97cfc474ed51eb3dbb271")</v>
      </c>
      <c r="H442" t="str">
        <f>VLOOKUP(G442,subcategorias!$F:$G,2,FALSE)</f>
        <v>ObjectId("5ed979f4474ed51eb3dbb26b")</v>
      </c>
      <c r="I442" t="str">
        <f>VLOOKUP(H442,categorias!$B:$D,2,FALSE)</f>
        <v>Música</v>
      </c>
      <c r="J442" t="str">
        <f>VLOOKUP(H442,categorias!$B:$D,3,FALSE)</f>
        <v>music</v>
      </c>
      <c r="K442" s="7">
        <v>0.58333333333333337</v>
      </c>
      <c r="L442" s="7" t="str">
        <f t="shared" si="12"/>
        <v>new Date("2020-05-17T14:00-0300")</v>
      </c>
      <c r="M442" t="s">
        <v>1736</v>
      </c>
      <c r="N442" t="s">
        <v>937</v>
      </c>
      <c r="P442" t="s">
        <v>3168</v>
      </c>
      <c r="W442" t="str">
        <f t="shared" si="13"/>
        <v>{"titulo": "Live Althaír e Alexandre" , "canais": [{"nome":"Althaír e Alexandre", "_id": ObjectId("5ed981e2474ed51eb3dbb41c")}],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"https://instagram.fsdu11-1.fna.fbcdn.net/v/t51.2885-15/sh0.08/e35/p640x640/97281411_308554790136893_8432943828396016964_n.jpg?_nc_ht=instagram.fsdu11-1.fna.fbcdn.net&amp;_nc_cat=105&amp;_nc_ohc=_QBd1p94gb4AX-NYeg6&amp;oh=a4d31f7182dfda423783d13d32c61f00&amp;oe=5EE96095", "status": "offline", "videoId": "", "url": "https://www.youtube.com/channel/UC_aqPIdlexTfC4zvclX-sDQ"},</v>
      </c>
    </row>
    <row r="443" spans="1:23" x14ac:dyDescent="0.25">
      <c r="A443" t="s">
        <v>1737</v>
      </c>
      <c r="B443" t="s">
        <v>922</v>
      </c>
      <c r="C443" t="s">
        <v>923</v>
      </c>
      <c r="D443" t="str">
        <f>VLOOKUP(B443,canais!$A:$N,14,FALSE)</f>
        <v>5ed981e2474ed51eb3dbb41d</v>
      </c>
      <c r="E443" s="10">
        <v>43968</v>
      </c>
      <c r="F443" t="s">
        <v>22</v>
      </c>
      <c r="G443" t="str">
        <f>VLOOKUP(F443,subcategorias!$E:$F,2,FALSE)</f>
        <v>ObjectId("5ed97cfc474ed51eb3dbb272")</v>
      </c>
      <c r="H443" t="str">
        <f>VLOOKUP(G443,subcategorias!$F:$G,2,FALSE)</f>
        <v>ObjectId("5ed979f4474ed51eb3dbb26b")</v>
      </c>
      <c r="I443" t="str">
        <f>VLOOKUP(H443,categorias!$B:$D,2,FALSE)</f>
        <v>Música</v>
      </c>
      <c r="J443" t="str">
        <f>VLOOKUP(H443,categorias!$B:$D,3,FALSE)</f>
        <v>music</v>
      </c>
      <c r="K443" s="7">
        <v>0.66666666666666663</v>
      </c>
      <c r="L443" s="7" t="str">
        <f t="shared" si="12"/>
        <v>new Date("2020-05-17T16:00-0300")</v>
      </c>
      <c r="M443" t="s">
        <v>3169</v>
      </c>
      <c r="N443" t="s">
        <v>937</v>
      </c>
      <c r="O443" t="s">
        <v>1738</v>
      </c>
      <c r="P443" t="s">
        <v>3170</v>
      </c>
      <c r="W443" t="str">
        <f t="shared" si="13"/>
        <v>{"titulo": "Extra Licks! The Rolling Stones - Live At The Fonda Theatre #ExtraLicks #StayHome rock #WithMe" , "canais": [{"nome":"The Rolling Stones", "_id": ObjectId("5ed981e2474ed51eb3dbb41d")}], "subcategorias": [{"nome":"rock", "_id":ObjectId("5ed97cfc474ed51eb3dbb272")}], "categorias":[{"_id":ObjectId("5ed979f4474ed51eb3dbb26b"), "nome":"Música", "url":"music"}], "dataHora": new Date("2020-05-17T16:00-0300"),   "largeimage": "https://i.ytimg.com/vi/f8RsYQp_hnc/mqdefault.jpg", "status": "offline", "videoId": "f8RsYQp_hnc", "url": "https://www.youtube.com/watch?v=f8RsYQp_hnc"},</v>
      </c>
    </row>
    <row r="444" spans="1:23" x14ac:dyDescent="0.25">
      <c r="A444" t="s">
        <v>3171</v>
      </c>
      <c r="B444" t="s">
        <v>924</v>
      </c>
      <c r="C444" t="s">
        <v>925</v>
      </c>
      <c r="D444" t="str">
        <f>VLOOKUP(B444,canais!$A:$N,14,FALSE)</f>
        <v>5ed981e2474ed51eb3dbb41e</v>
      </c>
      <c r="E444" s="10">
        <v>43968</v>
      </c>
      <c r="F444" t="s">
        <v>34</v>
      </c>
      <c r="G444" t="str">
        <f>VLOOKUP(F444,subcategorias!$E:$F,2,FALSE)</f>
        <v>ObjectId("5ed97cfc474ed51eb3dbb27e")</v>
      </c>
      <c r="H444" t="str">
        <f>VLOOKUP(G444,subcategorias!$F:$G,2,FALSE)</f>
        <v>ObjectId("5ed979f4474ed51eb3dbb26b")</v>
      </c>
      <c r="I444" t="str">
        <f>VLOOKUP(H444,categorias!$B:$D,2,FALSE)</f>
        <v>Música</v>
      </c>
      <c r="J444" t="str">
        <f>VLOOKUP(H444,categorias!$B:$D,3,FALSE)</f>
        <v>music</v>
      </c>
      <c r="K444" s="7">
        <v>0.70833333333333337</v>
      </c>
      <c r="L444" s="7" t="str">
        <f t="shared" si="12"/>
        <v>new Date("2020-05-17T17:00-0300")</v>
      </c>
      <c r="M444" t="s">
        <v>1739</v>
      </c>
      <c r="N444" t="s">
        <v>937</v>
      </c>
      <c r="P444" t="s">
        <v>3172</v>
      </c>
      <c r="W444" t="str">
        <f t="shared" si="13"/>
        <v>{"titulo": "Live Ana Gabriela" , "canais": [{"nome":"Ana Gabriela", "_id": ObjectId("5ed981e2474ed51eb3dbb41e")}], "subcategorias": [{"nome":"mpb", "_id":ObjectId("5ed97cfc474ed51eb3dbb27e")}], "categorias":[{"_id":ObjectId("5ed979f4474ed51eb3dbb26b"), "nome":"Música", "url":"music"}], "dataHora": new Date("2020-05-17T17:00-0300"),   "largeimage": "https://instagram.fsdu11-1.fna.fbcdn.net/v/t51.2885-15/sh0.08/e35/s640x640/95883278_1339592976236927_8254908985063827437_n.jpg?_nc_ht=instagram.fsdu11-1.fna.fbcdn.net&amp;_nc_cat=111&amp;_nc_ohc=gMUjYTtGkIEAX_uOpW7&amp;oh=210bd8d95faff5945a101a75c70a94ad&amp;oe=5EEC99AC", "status": "offline", "videoId": "", "url": "https://www.youtube.com/channel/UCtN63iegUVqBAxdYkZ-UslQ"},</v>
      </c>
    </row>
    <row r="445" spans="1:23" x14ac:dyDescent="0.25">
      <c r="A445" t="s">
        <v>3173</v>
      </c>
      <c r="B445" t="s">
        <v>926</v>
      </c>
      <c r="C445" t="s">
        <v>927</v>
      </c>
      <c r="D445" t="str">
        <f>VLOOKUP(B445,canais!$A:$N,14,FALSE)</f>
        <v>5ed981e2474ed51eb3dbb41f</v>
      </c>
      <c r="E445" s="10">
        <v>43968</v>
      </c>
      <c r="F445" t="s">
        <v>21</v>
      </c>
      <c r="G445" t="str">
        <f>VLOOKUP(F445,subcategorias!$E:$F,2,FALSE)</f>
        <v>ObjectId("5ed97cfc474ed51eb3dbb271")</v>
      </c>
      <c r="H445" t="str">
        <f>VLOOKUP(G445,subcategorias!$F:$G,2,FALSE)</f>
        <v>ObjectId("5ed979f4474ed51eb3dbb26b")</v>
      </c>
      <c r="I445" t="str">
        <f>VLOOKUP(H445,categorias!$B:$D,2,FALSE)</f>
        <v>Música</v>
      </c>
      <c r="J445" t="str">
        <f>VLOOKUP(H445,categorias!$B:$D,3,FALSE)</f>
        <v>music</v>
      </c>
      <c r="K445" s="7">
        <v>0.47916666666666669</v>
      </c>
      <c r="L445" s="7" t="str">
        <f t="shared" si="12"/>
        <v>new Date("2020-05-17T11:30-0300")</v>
      </c>
      <c r="M445" t="s">
        <v>1740</v>
      </c>
      <c r="N445" t="s">
        <v>937</v>
      </c>
      <c r="P445" t="s">
        <v>3174</v>
      </c>
      <c r="W445" t="str">
        <f t="shared" si="13"/>
        <v>{"titulo": "Live Maiara Coelho" , "canais": [{"nome":"Maiara Coelho", "_id": ObjectId("5ed981e2474ed51eb3dbb41f")}], "subcategorias": [{"nome":"sertanejo", "_id":ObjectId("5ed97cfc474ed51eb3dbb271")}], "categorias":[{"_id":ObjectId("5ed979f4474ed51eb3dbb26b"), "nome":"Música", "url":"music"}], "dataHora": new Date("2020-05-17T11:30-0300"),   "largeimage": "https://instagram.fsdu11-1.fna.fbcdn.net/v/t51.2885-15/sh0.08/e35/s640x640/97144399_173177927376390_8226894491313150223_n.jpg?_nc_ht=instagram.fsdu11-1.fna.fbcdn.net&amp;_nc_cat=106&amp;_nc_ohc=lbjRxTvh0tUAX_TdPbu&amp;oh=c0fb28e6460db81544b8762950845799&amp;oe=5EEB4C0D", "status": "offline", "videoId": "", "url": "https://www.youtube.com/channel/UCFefTtIYwcydVzoMnZEnu4w"},</v>
      </c>
    </row>
    <row r="446" spans="1:23" x14ac:dyDescent="0.25">
      <c r="A446" t="s">
        <v>3175</v>
      </c>
      <c r="B446" t="s">
        <v>928</v>
      </c>
      <c r="C446" t="s">
        <v>929</v>
      </c>
      <c r="D446" t="str">
        <f>VLOOKUP(B446,canais!$A:$N,14,FALSE)</f>
        <v>5ed981e2474ed51eb3dbb420</v>
      </c>
      <c r="E446" s="10">
        <v>43968</v>
      </c>
      <c r="F446" t="s">
        <v>21</v>
      </c>
      <c r="G446" t="str">
        <f>VLOOKUP(F446,subcategorias!$E:$F,2,FALSE)</f>
        <v>ObjectId("5ed97cfc474ed51eb3dbb271")</v>
      </c>
      <c r="H446" t="str">
        <f>VLOOKUP(G446,subcategorias!$F:$G,2,FALSE)</f>
        <v>ObjectId("5ed979f4474ed51eb3dbb26b")</v>
      </c>
      <c r="I446" t="str">
        <f>VLOOKUP(H446,categorias!$B:$D,2,FALSE)</f>
        <v>Música</v>
      </c>
      <c r="J446" t="str">
        <f>VLOOKUP(H446,categorias!$B:$D,3,FALSE)</f>
        <v>music</v>
      </c>
      <c r="K446" s="7">
        <v>0.58333333333333337</v>
      </c>
      <c r="L446" s="7" t="str">
        <f t="shared" si="12"/>
        <v>new Date("2020-05-17T14:00-0300")</v>
      </c>
      <c r="M446" t="s">
        <v>1741</v>
      </c>
      <c r="N446" t="s">
        <v>937</v>
      </c>
      <c r="P446" t="s">
        <v>3176</v>
      </c>
      <c r="W446" t="str">
        <f t="shared" si="13"/>
        <v>{"titulo": "Live Fábio Dunk" , "canais": [{"nome":"Fábio Dunk", "_id": ObjectId("5ed981e2474ed51eb3dbb420")}], "subcategorias": [{"nome":"sertanejo", "_id":ObjectId("5ed97cfc474ed51eb3dbb271")}], "categorias":[{"_id":ObjectId("5ed979f4474ed51eb3dbb26b"), "nome":"Música", "url":"music"}], "dataHora": new Date("2020-05-17T14:00-0300"),   "largeimage": "https://instagram.fsdu11-1.fna.fbcdn.net/v/t51.2885-15/sh0.08/e35/s640x640/97210356_247755029813925_4575202232761408406_n.jpg?_nc_ht=instagram.fsdu11-1.fna.fbcdn.net&amp;_nc_cat=109&amp;_nc_ohc=dSuXCRPEXIEAX9CXKti&amp;oh=72b6aba0721283e9f4524856ad24e0ff&amp;oe=5EE8EFF9", "status": "offline", "videoId": "", "url": "https://www.youtube.com/channel/UCRyG7pex13fphhSiZcIdHHg"},</v>
      </c>
    </row>
    <row r="447" spans="1:23" x14ac:dyDescent="0.25">
      <c r="A447" t="s">
        <v>3178</v>
      </c>
      <c r="B447" t="s">
        <v>930</v>
      </c>
      <c r="C447" t="s">
        <v>931</v>
      </c>
      <c r="D447" t="str">
        <f>VLOOKUP(B447,canais!$A:$N,14,FALSE)</f>
        <v>5ed981e2474ed51eb3dbb421</v>
      </c>
      <c r="E447" s="10">
        <v>43968</v>
      </c>
      <c r="F447" t="s">
        <v>35</v>
      </c>
      <c r="G447" t="str">
        <f>VLOOKUP(F447,subcategorias!$E:$F,2,FALSE)</f>
        <v>ObjectId("5ed97cfc474ed51eb3dbb27f")</v>
      </c>
      <c r="H447" t="str">
        <f>VLOOKUP(G447,subcategorias!$F:$G,2,FALSE)</f>
        <v>ObjectId("5ed979f4474ed51eb3dbb26b")</v>
      </c>
      <c r="I447" t="str">
        <f>VLOOKUP(H447,categorias!$B:$D,2,FALSE)</f>
        <v>Música</v>
      </c>
      <c r="J447" t="str">
        <f>VLOOKUP(H447,categorias!$B:$D,3,FALSE)</f>
        <v>music</v>
      </c>
      <c r="K447" s="7">
        <v>0.66666666666666663</v>
      </c>
      <c r="L447" s="7" t="str">
        <f t="shared" si="12"/>
        <v>new Date("2020-05-17T16:00-0300")</v>
      </c>
      <c r="M447" t="s">
        <v>3177</v>
      </c>
      <c r="N447" t="s">
        <v>937</v>
      </c>
      <c r="O447" t="s">
        <v>1742</v>
      </c>
      <c r="P447" t="s">
        <v>3179</v>
      </c>
      <c r="W447" t="str">
        <f t="shared" si="13"/>
        <v>{"titulo": "Live Rádio Mix FM" , "canais": [{"nome":"Rádio Mix FM", "_id": ObjectId("5ed981e2474ed51eb3dbb421")}], "subcategorias": [{"nome":"festival", "_id":ObjectId("5ed97cfc474ed51eb3dbb27f")}], "categorias":[{"_id":ObjectId("5ed979f4474ed51eb3dbb26b"), "nome":"Música", "url":"music"}], "dataHora": new Date("2020-05-17T16:00-0300"),   "largeimage": "https://i.ytimg.com/vi/06nTPZO1Zmg/mqdefault.jpg", "status": "offline", "videoId": "06nTPZO1Zmg", "url": "https://www.youtube.com/watch?v=06nTPZO1Zmg"},</v>
      </c>
    </row>
    <row r="448" spans="1:23" x14ac:dyDescent="0.25">
      <c r="A448" t="s">
        <v>3181</v>
      </c>
      <c r="B448" t="s">
        <v>1805</v>
      </c>
      <c r="C448" t="s">
        <v>1806</v>
      </c>
      <c r="D448" t="str">
        <f>VLOOKUP(B448,canais!$A:$N,14,FALSE)</f>
        <v>5ed981e2474ed51eb3dbb422</v>
      </c>
      <c r="E448" s="10">
        <v>43969</v>
      </c>
      <c r="F448" t="s">
        <v>22</v>
      </c>
      <c r="G448" t="str">
        <f>VLOOKUP(F448,subcategorias!$E:$F,2,FALSE)</f>
        <v>ObjectId("5ed97cfc474ed51eb3dbb272")</v>
      </c>
      <c r="H448" t="str">
        <f>VLOOKUP(G448,subcategorias!$F:$G,2,FALSE)</f>
        <v>ObjectId("5ed979f4474ed51eb3dbb26b")</v>
      </c>
      <c r="I448" t="str">
        <f>VLOOKUP(H448,categorias!$B:$D,2,FALSE)</f>
        <v>Música</v>
      </c>
      <c r="J448" t="str">
        <f>VLOOKUP(H448,categorias!$B:$D,3,FALSE)</f>
        <v>music</v>
      </c>
      <c r="K448" s="7">
        <v>0.625</v>
      </c>
      <c r="L448" s="7" t="str">
        <f t="shared" si="12"/>
        <v>new Date("2020-05-18T15:00-0300")</v>
      </c>
      <c r="M448" t="s">
        <v>3180</v>
      </c>
      <c r="N448" t="s">
        <v>937</v>
      </c>
      <c r="O448" t="s">
        <v>3182</v>
      </c>
      <c r="P448" t="s">
        <v>3183</v>
      </c>
      <c r="W448" t="str">
        <f t="shared" si="13"/>
        <v>{"titulo": "Club Joe Streaming Sessions #2 - Band Profile: Chickenfoot" , "canais": [{"nome":"Joe Satriani", "_id": ObjectId("5ed981e2474ed51eb3dbb422")}], "subcategorias": [{"nome":"rock", "_id":ObjectId("5ed97cfc474ed51eb3dbb272")}], "categorias":[{"_id":ObjectId("5ed979f4474ed51eb3dbb26b"), "nome":"Música", "url":"music"}], "dataHora": new Date("2020-05-18T15:00-0300"),   "largeimage": "https://i.ytimg.com/vi/FeCxGst-U2s/mqdefault.jpg", "status": "offline", "videoId": "FeCxGst-U2s", "url": "https://www.youtube.com/watch?v=FeCxGst-U2s"},</v>
      </c>
    </row>
    <row r="449" spans="1:23" x14ac:dyDescent="0.25">
      <c r="A449" t="s">
        <v>3185</v>
      </c>
      <c r="B449" t="s">
        <v>1807</v>
      </c>
      <c r="C449" t="s">
        <v>1808</v>
      </c>
      <c r="D449" t="str">
        <f>VLOOKUP(B449,canais!$A:$N,14,FALSE)</f>
        <v>5ed981e2474ed51eb3dbb423</v>
      </c>
      <c r="E449" s="10">
        <v>43969</v>
      </c>
      <c r="F449" t="s">
        <v>39</v>
      </c>
      <c r="G449" t="str">
        <f>VLOOKUP(F449,subcategorias!$E:$F,2,FALSE)</f>
        <v>ObjectId("5ed97cfc474ed51eb3dbb283")</v>
      </c>
      <c r="H449" t="str">
        <f>VLOOKUP(G449,subcategorias!$F:$G,2,FALSE)</f>
        <v>ObjectId("5ed979f4474ed51eb3dbb26b")</v>
      </c>
      <c r="I449" t="str">
        <f>VLOOKUP(H449,categorias!$B:$D,2,FALSE)</f>
        <v>Música</v>
      </c>
      <c r="J449" t="str">
        <f>VLOOKUP(H449,categorias!$B:$D,3,FALSE)</f>
        <v>music</v>
      </c>
      <c r="K449" s="7">
        <v>0.70833333333333337</v>
      </c>
      <c r="L449" s="7" t="str">
        <f t="shared" si="12"/>
        <v>new Date("2020-05-18T17:00-0300")</v>
      </c>
      <c r="M449" t="s">
        <v>3184</v>
      </c>
      <c r="N449" t="s">
        <v>937</v>
      </c>
      <c r="P449" t="s">
        <v>3186</v>
      </c>
      <c r="W449" t="str">
        <f t="shared" si="13"/>
        <v>{"titulo": "Live Whindersson Nunes" , "canais": [{"nome":"Whindersson Nunes", "_id": ObjectId("5ed981e2474ed51eb3dbb423")}], "subcategorias": [{"nome":"comédia", "_id":ObjectId("5ed97cfc474ed51eb3dbb283")}], "categorias":[{"_id":ObjectId("5ed979f4474ed51eb3dbb26b"), "nome":"Música", "url":"music"}], "dataHora": new Date("2020-05-18T17:00-0300"),   "largeimage": "https://yt3.ggpht.com/LBh7VO7C11bDeyKFfrmKSKna1dEhnjk3rilWi8CNy_FpoW779lt628ey9FIdVC2im3weA3lI=w1280-fcrop64=1,00000000ffffffff-k-c0xffffffff-no-nd-rj", "status": "offline", "videoId": "", "url": "https://www.youtube.com/channel/UC3KQ5GWANYF8lChqjZpXsQw"},</v>
      </c>
    </row>
    <row r="450" spans="1:23" x14ac:dyDescent="0.25">
      <c r="A450" t="s">
        <v>3188</v>
      </c>
      <c r="B450" t="s">
        <v>397</v>
      </c>
      <c r="C450" t="s">
        <v>398</v>
      </c>
      <c r="D450" t="str">
        <f>VLOOKUP(B450,canais!$A:$N,14,FALSE)</f>
        <v>5ed981e2474ed51eb3dbb311</v>
      </c>
      <c r="E450" s="10">
        <v>43969</v>
      </c>
      <c r="F450" t="s">
        <v>22</v>
      </c>
      <c r="G450" t="str">
        <f>VLOOKUP(F450,subcategorias!$E:$F,2,FALSE)</f>
        <v>ObjectId("5ed97cfc474ed51eb3dbb272")</v>
      </c>
      <c r="H450" t="str">
        <f>VLOOKUP(G450,subcategorias!$F:$G,2,FALSE)</f>
        <v>ObjectId("5ed979f4474ed51eb3dbb26b")</v>
      </c>
      <c r="I450" t="str">
        <f>VLOOKUP(H450,categorias!$B:$D,2,FALSE)</f>
        <v>Música</v>
      </c>
      <c r="J450" t="str">
        <f>VLOOKUP(H450,categorias!$B:$D,3,FALSE)</f>
        <v>music</v>
      </c>
      <c r="K450" s="7">
        <v>0.875</v>
      </c>
      <c r="L450" s="7" t="str">
        <f t="shared" si="12"/>
        <v>new Date("2020-05-18T21:00-0300")</v>
      </c>
      <c r="M450" t="s">
        <v>3187</v>
      </c>
      <c r="N450" t="s">
        <v>937</v>
      </c>
      <c r="O450" t="s">
        <v>3189</v>
      </c>
      <c r="P450" t="s">
        <v>3190</v>
      </c>
      <c r="W450" t="str">
        <f t="shared" si="13"/>
        <v>{"titulo": "Metallica: Live in Chicago, Illinois - August 12, 1983"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Date("2020-05-18T21:00-0300"),   "largeimage": "https://i.ytimg.com/vi/abDLUhw-53w/mqdefault.jpg", "status": "offline", "videoId": "abDLUhw-53w", "url": "https://www.youtube.com/watch?v=abDLUhw-53w"},</v>
      </c>
    </row>
    <row r="451" spans="1:23" x14ac:dyDescent="0.25">
      <c r="A451" t="s">
        <v>3192</v>
      </c>
      <c r="B451" t="s">
        <v>1809</v>
      </c>
      <c r="C451" t="s">
        <v>1810</v>
      </c>
      <c r="D451" t="str">
        <f>VLOOKUP(B451,canais!$A:$N,14,FALSE)</f>
        <v>5ed981e2474ed51eb3dbb424</v>
      </c>
      <c r="E451" s="10">
        <v>43969</v>
      </c>
      <c r="F451" t="s">
        <v>30</v>
      </c>
      <c r="G451" t="str">
        <f>VLOOKUP(F451,subcategorias!$E:$F,2,FALSE)</f>
        <v>ObjectId("5ed97cfc474ed51eb3dbb27a")</v>
      </c>
      <c r="H451" t="str">
        <f>VLOOKUP(G451,subcategorias!$F:$G,2,FALSE)</f>
        <v>ObjectId("5ed979f4474ed51eb3dbb26b")</v>
      </c>
      <c r="I451" t="str">
        <f>VLOOKUP(H451,categorias!$B:$D,2,FALSE)</f>
        <v>Música</v>
      </c>
      <c r="J451" t="str">
        <f>VLOOKUP(H451,categorias!$B:$D,3,FALSE)</f>
        <v>music</v>
      </c>
      <c r="K451" s="7">
        <v>0.75</v>
      </c>
      <c r="L451" s="7" t="str">
        <f t="shared" ref="L451:L514" si="14">CONCATENATE("new Date(""",TEXT(E451,"aaaa-mm-dd"),"T",TEXT(K451,"hh:MM"),"-0300"")")</f>
        <v>new Date("2020-05-18T18:00-0300")</v>
      </c>
      <c r="M451" t="s">
        <v>3191</v>
      </c>
      <c r="N451" t="s">
        <v>937</v>
      </c>
      <c r="P451" t="s">
        <v>3193</v>
      </c>
      <c r="W451" t="str">
        <f t="shared" ref="W451:W514" si="15">$A$1&amp;A451&amp;$B$1&amp;B451&amp;$D$1&amp;D451&amp;$F$1&amp;F451&amp;$G$1&amp;G451&amp;$H$1&amp;H451&amp;$I$1&amp;I451&amp;$J$1&amp;J451&amp;$L$1&amp;L451&amp;$M$1&amp;M451&amp;$N$1&amp;N451&amp;$O$1&amp;O451&amp;$P$1&amp;P451&amp;$Q$1</f>
        <v>{"titulo": "Live Cantor Braga" , "canais": [{"nome":"Cantor Braga", "_id": ObjectId("5ed981e2474ed51eb3dbb424")}], "subcategorias": [{"nome":"samba", "_id":ObjectId("5ed97cfc474ed51eb3dbb27a")}], "categorias":[{"_id":ObjectId("5ed979f4474ed51eb3dbb26b"), "nome":"Música", "url":"music"}], "dataHora": new Date("2020-05-18T18:00-0300"),   "largeimage": "https://yt3.ggpht.com/5R_WDkYosbRyPtPuVlfOisigrkXY47X1uJI8LZ9UnUaolBLboCFKzvotsN_qdBMKqAs-xZuB3Q=w1280-fcrop64=1,00000000ffffffff-k-c0xffffffff-no-nd-rj", "status": "offline", "videoId": "", "url": "https://www.youtube.com/channel/UC253VDRZvx3FQW9j_apj9UQ"},</v>
      </c>
    </row>
    <row r="452" spans="1:23" x14ac:dyDescent="0.25">
      <c r="A452" t="s">
        <v>3195</v>
      </c>
      <c r="B452" t="s">
        <v>1811</v>
      </c>
      <c r="C452" t="s">
        <v>1812</v>
      </c>
      <c r="D452" t="str">
        <f>VLOOKUP(B452,canais!$A:$N,14,FALSE)</f>
        <v>5ed981e2474ed51eb3dbb425</v>
      </c>
      <c r="E452" s="10">
        <v>43969</v>
      </c>
      <c r="F452" t="s">
        <v>33</v>
      </c>
      <c r="G452" t="str">
        <f>VLOOKUP(F452,subcategorias!$E:$F,2,FALSE)</f>
        <v>ObjectId("5ed97cfc474ed51eb3dbb27d")</v>
      </c>
      <c r="H452" t="str">
        <f>VLOOKUP(G452,subcategorias!$F:$G,2,FALSE)</f>
        <v>ObjectId("5ed979f4474ed51eb3dbb26b")</v>
      </c>
      <c r="I452" t="str">
        <f>VLOOKUP(H452,categorias!$B:$D,2,FALSE)</f>
        <v>Música</v>
      </c>
      <c r="J452" t="str">
        <f>VLOOKUP(H452,categorias!$B:$D,3,FALSE)</f>
        <v>music</v>
      </c>
      <c r="K452" s="7">
        <v>0.83333333333333337</v>
      </c>
      <c r="L452" s="7" t="str">
        <f t="shared" si="14"/>
        <v>new Date("2020-05-18T20:00-0300")</v>
      </c>
      <c r="M452" t="s">
        <v>3194</v>
      </c>
      <c r="N452" t="s">
        <v>937</v>
      </c>
      <c r="O452" t="s">
        <v>3196</v>
      </c>
      <c r="P452" t="s">
        <v>3197</v>
      </c>
      <c r="W452" t="str">
        <f t="shared" si="15"/>
        <v>{"titulo": "Live Cantor PG" , "canais": [{"nome":"Cantor PG", "_id": ObjectId("5ed981e2474ed51eb3dbb425")}], "subcategorias": [{"nome":"gospel", "_id":ObjectId("5ed97cfc474ed51eb3dbb27d")}], "categorias":[{"_id":ObjectId("5ed979f4474ed51eb3dbb26b"), "nome":"Música", "url":"music"}], "dataHora": new Date("2020-05-18T20:00-0300"),   "largeimage": "https://i.ytimg.com/vi/ne9nxWgyAB8/mqdefault.jpg", "status": "offline", "videoId": "ne9nxWgyAB8", "url": "https://www.youtube.com/watch?v=ne9nxWgyAB8"},</v>
      </c>
    </row>
    <row r="453" spans="1:23" x14ac:dyDescent="0.25">
      <c r="A453" t="s">
        <v>3199</v>
      </c>
      <c r="B453" t="s">
        <v>1813</v>
      </c>
      <c r="C453" t="s">
        <v>1814</v>
      </c>
      <c r="D453" t="str">
        <f>VLOOKUP(B453,canais!$A:$N,14,FALSE)</f>
        <v>5ed981e2474ed51eb3dbb426</v>
      </c>
      <c r="E453" s="10">
        <v>43969</v>
      </c>
      <c r="F453" t="s">
        <v>35</v>
      </c>
      <c r="G453" t="str">
        <f>VLOOKUP(F453,subcategorias!$E:$F,2,FALSE)</f>
        <v>ObjectId("5ed97cfc474ed51eb3dbb27f")</v>
      </c>
      <c r="H453" t="str">
        <f>VLOOKUP(G453,subcategorias!$F:$G,2,FALSE)</f>
        <v>ObjectId("5ed979f4474ed51eb3dbb26b")</v>
      </c>
      <c r="I453" t="str">
        <f>VLOOKUP(H453,categorias!$B:$D,2,FALSE)</f>
        <v>Música</v>
      </c>
      <c r="J453" t="str">
        <f>VLOOKUP(H453,categorias!$B:$D,3,FALSE)</f>
        <v>music</v>
      </c>
      <c r="K453" s="7">
        <v>0.45833333333333331</v>
      </c>
      <c r="L453" s="7" t="str">
        <f t="shared" si="14"/>
        <v>new Date("2020-05-18T11:00-0300")</v>
      </c>
      <c r="M453" t="s">
        <v>3198</v>
      </c>
      <c r="N453" t="s">
        <v>937</v>
      </c>
      <c r="O453" t="s">
        <v>3200</v>
      </c>
      <c r="P453" t="s">
        <v>3201</v>
      </c>
      <c r="W453" t="str">
        <f t="shared" si="15"/>
        <v>{"titulo": "Color Esperanza 2020" , "canais": [{"nome":"Global Citizen", "_id": ObjectId("5ed981e2474ed51eb3dbb426")}], "subcategorias": [{"nome":"festival", "_id":ObjectId("5ed97cfc474ed51eb3dbb27f")}], "categorias":[{"_id":ObjectId("5ed979f4474ed51eb3dbb26b"), "nome":"Música", "url":"music"}], "dataHora": new Date("2020-05-18T11:00-0300"),   "largeimage": "https://i.ytimg.com/vi/vlBidpc0-Hg/mqdefault.jpg", "status": "offline", "videoId": "vlBidpc0-Hg", "url": "https://www.youtube.com/watch?v=vlBidpc0-Hg"},</v>
      </c>
    </row>
    <row r="454" spans="1:23" x14ac:dyDescent="0.25">
      <c r="A454" t="s">
        <v>3203</v>
      </c>
      <c r="B454" t="s">
        <v>1815</v>
      </c>
      <c r="C454" t="s">
        <v>1816</v>
      </c>
      <c r="D454" t="str">
        <f>VLOOKUP(B454,canais!$A:$N,14,FALSE)</f>
        <v>5ed981e2474ed51eb3dbb427</v>
      </c>
      <c r="E454" s="10">
        <v>43974</v>
      </c>
      <c r="F454" t="s">
        <v>30</v>
      </c>
      <c r="G454" t="str">
        <f>VLOOKUP(F454,subcategorias!$E:$F,2,FALSE)</f>
        <v>ObjectId("5ed97cfc474ed51eb3dbb27a")</v>
      </c>
      <c r="H454" t="str">
        <f>VLOOKUP(G454,subcategorias!$F:$G,2,FALSE)</f>
        <v>ObjectId("5ed979f4474ed51eb3dbb26b")</v>
      </c>
      <c r="I454" t="str">
        <f>VLOOKUP(H454,categorias!$B:$D,2,FALSE)</f>
        <v>Música</v>
      </c>
      <c r="J454" t="str">
        <f>VLOOKUP(H454,categorias!$B:$D,3,FALSE)</f>
        <v>music</v>
      </c>
      <c r="K454" s="7">
        <v>0.625</v>
      </c>
      <c r="L454" s="7" t="str">
        <f t="shared" si="14"/>
        <v>new Date("2020-05-23T15:00-0300")</v>
      </c>
      <c r="M454" t="s">
        <v>3202</v>
      </c>
      <c r="N454" t="s">
        <v>937</v>
      </c>
      <c r="O454" t="s">
        <v>3204</v>
      </c>
      <c r="P454" t="s">
        <v>3205</v>
      </c>
      <c r="W454" t="str">
        <f t="shared" si="15"/>
        <v>{"titulo": "#RetratosIMAGINAsamba | #FiqueEmCasa e cante #Comigo" , "canais": [{"nome":"IMAGINAsamba", "_id": ObjectId("5ed981e2474ed51eb3dbb427")}], "subcategorias": [{"nome":"samba", "_id":ObjectId("5ed97cfc474ed51eb3dbb27a")}], "categorias":[{"_id":ObjectId("5ed979f4474ed51eb3dbb26b"), "nome":"Música", "url":"music"}], "dataHora": new Date("2020-05-23T15:00-0300"),   "largeimage": "https://i.ytimg.com/vi/xcwTCo6EGlk/mqdefault.jpg", "status": "offline", "videoId": "xcwTCo6EGlk", "url": "https://www.youtube.com/watch?v=xcwTCo6EGlk"},</v>
      </c>
    </row>
    <row r="455" spans="1:23" x14ac:dyDescent="0.25">
      <c r="A455" t="s">
        <v>3207</v>
      </c>
      <c r="B455" t="s">
        <v>1817</v>
      </c>
      <c r="C455" t="s">
        <v>1818</v>
      </c>
      <c r="D455" t="str">
        <f>VLOOKUP(B455,canais!$A:$N,14,FALSE)</f>
        <v>5ed981e2474ed51eb3dbb428</v>
      </c>
      <c r="E455" s="10">
        <v>43973</v>
      </c>
      <c r="F455" t="s">
        <v>33</v>
      </c>
      <c r="G455" t="str">
        <f>VLOOKUP(F455,subcategorias!$E:$F,2,FALSE)</f>
        <v>ObjectId("5ed97cfc474ed51eb3dbb27d")</v>
      </c>
      <c r="H455" t="str">
        <f>VLOOKUP(G455,subcategorias!$F:$G,2,FALSE)</f>
        <v>ObjectId("5ed979f4474ed51eb3dbb26b")</v>
      </c>
      <c r="I455" t="str">
        <f>VLOOKUP(H455,categorias!$B:$D,2,FALSE)</f>
        <v>Música</v>
      </c>
      <c r="J455" t="str">
        <f>VLOOKUP(H455,categorias!$B:$D,3,FALSE)</f>
        <v>music</v>
      </c>
      <c r="K455" s="7">
        <v>0.8125</v>
      </c>
      <c r="L455" s="7" t="str">
        <f t="shared" si="14"/>
        <v>new Date("2020-05-22T19:30-0300")</v>
      </c>
      <c r="M455" t="s">
        <v>3206</v>
      </c>
      <c r="N455" t="s">
        <v>937</v>
      </c>
      <c r="P455" t="s">
        <v>3208</v>
      </c>
      <c r="W455" t="str">
        <f t="shared" si="15"/>
        <v>{"titulo": "Live Cicero Oliveira" , "canais": [{"nome":"Cicero Oliveira", "_id": ObjectId("5ed981e2474ed51eb3dbb428")}], "subcategorias": [{"nome":"gospel", "_id":ObjectId("5ed97cfc474ed51eb3dbb27d")}], "categorias":[{"_id":ObjectId("5ed979f4474ed51eb3dbb26b"), "nome":"Música", "url":"music"}], "dataHora": new Date("2020-05-22T19:30-0300"),   "largeimage": "https://instagram.fsdu11-1.fna.fbcdn.net/v/t51.2885-15/sh0.08/e35/s640x640/97157017_961862147578191_1326104191347049077_n.jpg?_nc_ht=instagram.fsdu11-1.fna.fbcdn.net&amp;_nc_cat=103&amp;_nc_ohc=e92yncOC9RsAX-0NlSi&amp;oh=7d1bc064b518f50dd9e4c1dc0c719ef5&amp;oe=5EECC395", "status": "offline", "videoId": "", "url": "https://www.youtube.com/channel/UCPIPa36Hi1K0HU7Ns5BxhZw"},</v>
      </c>
    </row>
    <row r="456" spans="1:23" x14ac:dyDescent="0.25">
      <c r="A456" t="s">
        <v>3210</v>
      </c>
      <c r="B456" t="s">
        <v>1819</v>
      </c>
      <c r="C456" t="s">
        <v>1820</v>
      </c>
      <c r="D456" t="str">
        <f>VLOOKUP(B456,canais!$A:$N,14,FALSE)</f>
        <v>5ed981e2474ed51eb3dbb429</v>
      </c>
      <c r="E456" s="10">
        <v>43971</v>
      </c>
      <c r="F456" t="s">
        <v>22</v>
      </c>
      <c r="G456" t="str">
        <f>VLOOKUP(F456,subcategorias!$E:$F,2,FALSE)</f>
        <v>ObjectId("5ed97cfc474ed51eb3dbb272")</v>
      </c>
      <c r="H456" t="str">
        <f>VLOOKUP(G456,subcategorias!$F:$G,2,FALSE)</f>
        <v>ObjectId("5ed979f4474ed51eb3dbb26b")</v>
      </c>
      <c r="I456" t="str">
        <f>VLOOKUP(H456,categorias!$B:$D,2,FALSE)</f>
        <v>Música</v>
      </c>
      <c r="J456" t="str">
        <f>VLOOKUP(H456,categorias!$B:$D,3,FALSE)</f>
        <v>music</v>
      </c>
      <c r="K456" s="7">
        <v>0.83333333333333337</v>
      </c>
      <c r="L456" s="7" t="str">
        <f t="shared" si="14"/>
        <v>new Date("2020-05-20T20:00-0300")</v>
      </c>
      <c r="M456" t="s">
        <v>3209</v>
      </c>
      <c r="N456" t="s">
        <v>937</v>
      </c>
      <c r="O456" t="s">
        <v>3211</v>
      </c>
      <c r="P456" t="s">
        <v>3212</v>
      </c>
      <c r="W456" t="str">
        <f t="shared" si="15"/>
        <v>{"titulo": "Scalene - Pocket Show Em Casa" , "canais": [{"nome":"Scalene", "_id": ObjectId("5ed981e2474ed51eb3dbb429")}], "subcategorias": [{"nome":"rock", "_id":ObjectId("5ed97cfc474ed51eb3dbb272")}], "categorias":[{"_id":ObjectId("5ed979f4474ed51eb3dbb26b"), "nome":"Música", "url":"music"}], "dataHora": new Date("2020-05-20T20:00-0300"),   "largeimage": "https://i.ytimg.com/vi/dXph70vz4OQ/mqdefault.jpg", "status": "offline", "videoId": "dXph70vz4OQ", "url": "https://www.youtube.com/watch?v=dXph70vz4OQ"},</v>
      </c>
    </row>
    <row r="457" spans="1:23" x14ac:dyDescent="0.25">
      <c r="A457" t="s">
        <v>1294</v>
      </c>
      <c r="B457" t="s">
        <v>493</v>
      </c>
      <c r="C457" t="s">
        <v>494</v>
      </c>
      <c r="D457" t="str">
        <f>VLOOKUP(B457,canais!$A:$N,14,FALSE)</f>
        <v>5ed981e2474ed51eb3dbb343</v>
      </c>
      <c r="E457" s="10">
        <v>43974</v>
      </c>
      <c r="F457" t="s">
        <v>21</v>
      </c>
      <c r="G457" t="str">
        <f>VLOOKUP(F457,subcategorias!$E:$F,2,FALSE)</f>
        <v>ObjectId("5ed97cfc474ed51eb3dbb271")</v>
      </c>
      <c r="H457" t="str">
        <f>VLOOKUP(G457,subcategorias!$F:$G,2,FALSE)</f>
        <v>ObjectId("5ed979f4474ed51eb3dbb26b")</v>
      </c>
      <c r="I457" t="str">
        <f>VLOOKUP(H457,categorias!$B:$D,2,FALSE)</f>
        <v>Música</v>
      </c>
      <c r="J457" t="str">
        <f>VLOOKUP(H457,categorias!$B:$D,3,FALSE)</f>
        <v>music</v>
      </c>
      <c r="K457" s="7">
        <v>0.875</v>
      </c>
      <c r="L457" s="7" t="str">
        <f t="shared" si="14"/>
        <v>new Date("2020-05-23T21:00-0300")</v>
      </c>
      <c r="M457" t="s">
        <v>3213</v>
      </c>
      <c r="N457" t="s">
        <v>937</v>
      </c>
      <c r="O457" t="s">
        <v>3214</v>
      </c>
      <c r="P457" t="s">
        <v>3215</v>
      </c>
      <c r="W457" t="str">
        <f t="shared" si="15"/>
        <v>{"titulo": "Edson &amp; Hudson - Amor + Boteco [AO VIVO]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Date("2020-05-23T21:00-0300"),   "largeimage": "https://i.ytimg.com/vi/u1dkU08Rdrc/mqdefault.jpg", "status": "offline", "videoId": "u1dkU08Rdrc", "url": "https://www.youtube.com/watch?v=u1dkU08Rdrc"},</v>
      </c>
    </row>
    <row r="458" spans="1:23" x14ac:dyDescent="0.25">
      <c r="A458" t="s">
        <v>3217</v>
      </c>
      <c r="B458" t="s">
        <v>1821</v>
      </c>
      <c r="C458" t="s">
        <v>1822</v>
      </c>
      <c r="D458" t="str">
        <f>VLOOKUP(B458,canais!$A:$N,14,FALSE)</f>
        <v>5ed981e2474ed51eb3dbb42a</v>
      </c>
      <c r="E458" s="10">
        <v>43975</v>
      </c>
      <c r="F458" t="s">
        <v>27</v>
      </c>
      <c r="G458" t="str">
        <f>VLOOKUP(F458,subcategorias!$E:$F,2,FALSE)</f>
        <v>ObjectId("5ed97cfc474ed51eb3dbb277")</v>
      </c>
      <c r="H458" t="str">
        <f>VLOOKUP(G458,subcategorias!$F:$G,2,FALSE)</f>
        <v>ObjectId("5ed979f4474ed51eb3dbb26b")</v>
      </c>
      <c r="I458" t="str">
        <f>VLOOKUP(H458,categorias!$B:$D,2,FALSE)</f>
        <v>Música</v>
      </c>
      <c r="J458" t="str">
        <f>VLOOKUP(H458,categorias!$B:$D,3,FALSE)</f>
        <v>music</v>
      </c>
      <c r="K458" s="7">
        <v>0.83333333333333337</v>
      </c>
      <c r="L458" s="7" t="str">
        <f t="shared" si="14"/>
        <v>new Date("2020-05-24T20:00-0300")</v>
      </c>
      <c r="M458" t="s">
        <v>3216</v>
      </c>
      <c r="N458" t="s">
        <v>937</v>
      </c>
      <c r="O458" t="s">
        <v>3218</v>
      </c>
      <c r="P458" t="s">
        <v>3219</v>
      </c>
      <c r="W458" t="str">
        <f t="shared" si="15"/>
        <v>{"titulo": "Live Projota no Multishow | Festa Em Casa!" , "canais": [{"nome":"Projota", "_id": ObjectId("5ed981e2474ed51eb3dbb42a")}], "subcategorias": [{"nome":"rap", "_id":ObjectId("5ed97cfc474ed51eb3dbb277")}], "categorias":[{"_id":ObjectId("5ed979f4474ed51eb3dbb26b"), "nome":"Música", "url":"music"}], "dataHora": new Date("2020-05-24T20:00-0300"),   "largeimage": "https://i.ytimg.com/vi/Ci2daSeG6Zs/mqdefault.jpg", "status": "offline", "videoId": "Ci2daSeG6Zs", "url": "https://www.youtube.com/watch?v=Ci2daSeG6Zs"},</v>
      </c>
    </row>
    <row r="459" spans="1:23" x14ac:dyDescent="0.25">
      <c r="A459" t="s">
        <v>3221</v>
      </c>
      <c r="B459" t="s">
        <v>1823</v>
      </c>
      <c r="C459" t="s">
        <v>1824</v>
      </c>
      <c r="D459" t="str">
        <f>VLOOKUP(B459,canais!$A:$N,14,FALSE)</f>
        <v>5ed981e2474ed51eb3dbb42b</v>
      </c>
      <c r="E459" s="10">
        <v>43981</v>
      </c>
      <c r="F459" t="s">
        <v>31</v>
      </c>
      <c r="G459" t="str">
        <f>VLOOKUP(F459,subcategorias!$E:$F,2,FALSE)</f>
        <v>ObjectId("5ed97cfc474ed51eb3dbb27b")</v>
      </c>
      <c r="H459" t="str">
        <f>VLOOKUP(G459,subcategorias!$F:$G,2,FALSE)</f>
        <v>ObjectId("5ed979f4474ed51eb3dbb26b")</v>
      </c>
      <c r="I459" t="str">
        <f>VLOOKUP(H459,categorias!$B:$D,2,FALSE)</f>
        <v>Música</v>
      </c>
      <c r="J459" t="str">
        <f>VLOOKUP(H459,categorias!$B:$D,3,FALSE)</f>
        <v>music</v>
      </c>
      <c r="K459" s="7">
        <v>0.70833333333333337</v>
      </c>
      <c r="L459" s="7" t="str">
        <f t="shared" si="14"/>
        <v>new Date("2020-05-30T17:00-0300")</v>
      </c>
      <c r="M459" t="s">
        <v>3220</v>
      </c>
      <c r="N459" t="s">
        <v>937</v>
      </c>
      <c r="O459" t="s">
        <v>3222</v>
      </c>
      <c r="P459" t="s">
        <v>3223</v>
      </c>
      <c r="W459" t="str">
        <f t="shared" si="15"/>
        <v>{"titulo": "Live Maneva - Tudo Vira Reggae #FiqueEmCasa e cante #Comigo" , "canais": [{"nome":"Maneva", "_id": ObjectId("5ed981e2474ed51eb3dbb42b")}], "subcategorias": [{"nome":"reggae", "_id":ObjectId("5ed97cfc474ed51eb3dbb27b")}], "categorias":[{"_id":ObjectId("5ed979f4474ed51eb3dbb26b"), "nome":"Música", "url":"music"}], "dataHora": new Date("2020-05-30T17:00-0300"),   "largeimage": "https://i.ytimg.com/vi/jzrW-01iobI/mqdefault.jpg", "status": "offline", "videoId": "jzrW-01iobI", "url": "https://www.youtube.com/watch?v=jzrW-01iobI"},</v>
      </c>
    </row>
    <row r="460" spans="1:23" x14ac:dyDescent="0.25">
      <c r="A460" t="s">
        <v>3225</v>
      </c>
      <c r="B460" t="s">
        <v>187</v>
      </c>
      <c r="C460" t="s">
        <v>188</v>
      </c>
      <c r="D460" t="str">
        <f>VLOOKUP(B460,canais!$A:$N,14,FALSE)</f>
        <v>5ed981e2474ed51eb3dbb2b2</v>
      </c>
      <c r="E460" s="10">
        <v>43980</v>
      </c>
      <c r="F460" t="s">
        <v>21</v>
      </c>
      <c r="G460" t="str">
        <f>VLOOKUP(F460,subcategorias!$E:$F,2,FALSE)</f>
        <v>ObjectId("5ed97cfc474ed51eb3dbb271")</v>
      </c>
      <c r="H460" t="str">
        <f>VLOOKUP(G460,subcategorias!$F:$G,2,FALSE)</f>
        <v>ObjectId("5ed979f4474ed51eb3dbb26b")</v>
      </c>
      <c r="I460" t="str">
        <f>VLOOKUP(H460,categorias!$B:$D,2,FALSE)</f>
        <v>Música</v>
      </c>
      <c r="J460" t="str">
        <f>VLOOKUP(H460,categorias!$B:$D,3,FALSE)</f>
        <v>music</v>
      </c>
      <c r="K460" s="7">
        <v>0.94791666666666663</v>
      </c>
      <c r="L460" s="7" t="str">
        <f t="shared" si="14"/>
        <v>new Date("2020-05-29T22:45-0300")</v>
      </c>
      <c r="M460" t="s">
        <v>3224</v>
      </c>
      <c r="N460" t="s">
        <v>937</v>
      </c>
      <c r="O460" t="s">
        <v>3226</v>
      </c>
      <c r="P460" t="s">
        <v>3227</v>
      </c>
      <c r="W460" t="str">
        <f t="shared" si="15"/>
        <v>{"titulo": "Matheus &amp; Kauan - Live #MatheusEKauanEmCasa 3 - #FiqueEmCasa e Cante #Comigo" , "canais": [{"nome":"Matheus e Kauan", "_id": ObjectId("5ed981e2474ed51eb3dbb2b2")}], "subcategorias": [{"nome":"sertanejo", "_id":ObjectId("5ed97cfc474ed51eb3dbb271")}], "categorias":[{"_id":ObjectId("5ed979f4474ed51eb3dbb26b"), "nome":"Música", "url":"music"}], "dataHora": new Date("2020-05-29T22:45-0300"),   "largeimage": "https://i.ytimg.com/vi/WLFsW9TM2wc/mqdefault.jpg", "status": "offline", "videoId": "WLFsW9TM2wc", "url": "https://www.youtube.com/watch?v=WLFsW9TM2wc"},</v>
      </c>
    </row>
    <row r="461" spans="1:23" x14ac:dyDescent="0.25">
      <c r="A461" t="s">
        <v>3229</v>
      </c>
      <c r="B461" t="s">
        <v>1825</v>
      </c>
      <c r="C461" t="s">
        <v>1826</v>
      </c>
      <c r="D461" t="str">
        <f>VLOOKUP(B461,canais!$A:$N,14,FALSE)</f>
        <v>5ed981e2474ed51eb3dbb42c</v>
      </c>
      <c r="E461" s="10">
        <v>43978</v>
      </c>
      <c r="F461" t="s">
        <v>23</v>
      </c>
      <c r="G461" t="str">
        <f>VLOOKUP(F461,subcategorias!$E:$F,2,FALSE)</f>
        <v>ObjectId("5ed97cfc474ed51eb3dbb273")</v>
      </c>
      <c r="H461" t="str">
        <f>VLOOKUP(G461,subcategorias!$F:$G,2,FALSE)</f>
        <v>ObjectId("5ed979f4474ed51eb3dbb26b")</v>
      </c>
      <c r="I461" t="str">
        <f>VLOOKUP(H461,categorias!$B:$D,2,FALSE)</f>
        <v>Música</v>
      </c>
      <c r="J461" t="str">
        <f>VLOOKUP(H461,categorias!$B:$D,3,FALSE)</f>
        <v>music</v>
      </c>
      <c r="K461" s="7">
        <v>0.79166666666666663</v>
      </c>
      <c r="L461" s="7" t="str">
        <f t="shared" si="14"/>
        <v>new Date("2020-05-27T19:00-0300")</v>
      </c>
      <c r="M461" t="s">
        <v>3228</v>
      </c>
      <c r="N461" t="s">
        <v>937</v>
      </c>
      <c r="P461" t="s">
        <v>3230</v>
      </c>
      <c r="W461" t="str">
        <f t="shared" si="15"/>
        <v>{"titulo": "Live OrienteRJ" , "canais": [{"nome":"OrienteRJ", "_id": ObjectId("5ed981e2474ed51eb3dbb42c")}], "subcategorias": [{"nome":"hip-hop", "_id":ObjectId("5ed97cfc474ed51eb3dbb273")}], "categorias":[{"_id":ObjectId("5ed979f4474ed51eb3dbb26b"), "nome":"Música", "url":"music"}], "dataHora": new Date("2020-05-27T19:00-0300"),   "largeimage": "https://instagram.fsdu11-1.fna.fbcdn.net/v/t51.2885-15/sh0.08/e35/s640x640/97011181_104680817859665_6194803894848683089_n.jpg?_nc_ht=instagram.fsdu11-1.fna.fbcdn.net&amp;_nc_cat=105&amp;_nc_ohc=au3BLT2NPSMAX_trCnS&amp;oh=0ecda02ca0ed1127cd51c99238f180e7&amp;oe=5EEC90E2", "status": "offline", "videoId": "", "url": "https://www.youtube.com/channel/UC6-y8XiW6lEwz7J-j1a5FMA"},</v>
      </c>
    </row>
    <row r="462" spans="1:23" x14ac:dyDescent="0.25">
      <c r="A462" t="s">
        <v>3232</v>
      </c>
      <c r="B462" t="s">
        <v>1827</v>
      </c>
      <c r="C462" t="s">
        <v>1828</v>
      </c>
      <c r="D462" t="str">
        <f>VLOOKUP(B462,canais!$A:$N,14,FALSE)</f>
        <v>5ed981e2474ed51eb3dbb42d</v>
      </c>
      <c r="E462" s="10">
        <v>43980</v>
      </c>
      <c r="F462" t="s">
        <v>22</v>
      </c>
      <c r="G462" t="str">
        <f>VLOOKUP(F462,subcategorias!$E:$F,2,FALSE)</f>
        <v>ObjectId("5ed97cfc474ed51eb3dbb272")</v>
      </c>
      <c r="H462" t="str">
        <f>VLOOKUP(G462,subcategorias!$F:$G,2,FALSE)</f>
        <v>ObjectId("5ed979f4474ed51eb3dbb26b")</v>
      </c>
      <c r="I462" t="str">
        <f>VLOOKUP(H462,categorias!$B:$D,2,FALSE)</f>
        <v>Música</v>
      </c>
      <c r="J462" t="str">
        <f>VLOOKUP(H462,categorias!$B:$D,3,FALSE)</f>
        <v>music</v>
      </c>
      <c r="K462" s="7">
        <v>0.83333333333333337</v>
      </c>
      <c r="L462" s="7" t="str">
        <f t="shared" si="14"/>
        <v>new Date("2020-05-29T20:00-0300")</v>
      </c>
      <c r="M462" t="s">
        <v>3231</v>
      </c>
      <c r="N462" t="s">
        <v>937</v>
      </c>
      <c r="O462" t="s">
        <v>3233</v>
      </c>
      <c r="P462" t="s">
        <v>3234</v>
      </c>
      <c r="W462" t="str">
        <f t="shared" si="15"/>
        <v>{"titulo": "Live Solidária Rosa de Saron - Turnê Lunação" , "canais": [{"nome":"Rosa de Saron", "_id": ObjectId("5ed981e2474ed51eb3dbb42d")}], "subcategorias": [{"nome":"rock", "_id":ObjectId("5ed97cfc474ed51eb3dbb272")}], "categorias":[{"_id":ObjectId("5ed979f4474ed51eb3dbb26b"), "nome":"Música", "url":"music"}], "dataHora": new Date("2020-05-29T20:00-0300"),   "largeimage": "https://i.ytimg.com/vi/z0lG5ER6djo/mqdefault.jpg", "status": "offline", "videoId": "z0lG5ER6djo", "url": "https://www.youtube.com/watch?v=z0lG5ER6djo"},</v>
      </c>
    </row>
    <row r="463" spans="1:23" x14ac:dyDescent="0.25">
      <c r="A463" t="s">
        <v>3236</v>
      </c>
      <c r="B463" t="s">
        <v>275</v>
      </c>
      <c r="C463" t="s">
        <v>276</v>
      </c>
      <c r="D463" t="str">
        <f>VLOOKUP(B463,canais!$A:$N,14,FALSE)</f>
        <v>5ed981e2474ed51eb3dbb2d3</v>
      </c>
      <c r="E463" s="10">
        <v>43973</v>
      </c>
      <c r="F463" t="s">
        <v>29</v>
      </c>
      <c r="G463" t="str">
        <f>VLOOKUP(F463,subcategorias!$E:$F,2,FALSE)</f>
        <v>ObjectId("5ed97cfc474ed51eb3dbb279")</v>
      </c>
      <c r="H463" t="str">
        <f>VLOOKUP(G463,subcategorias!$F:$G,2,FALSE)</f>
        <v>ObjectId("5ed979f4474ed51eb3dbb26b")</v>
      </c>
      <c r="I463" t="str">
        <f>VLOOKUP(H463,categorias!$B:$D,2,FALSE)</f>
        <v>Música</v>
      </c>
      <c r="J463" t="str">
        <f>VLOOKUP(H463,categorias!$B:$D,3,FALSE)</f>
        <v>music</v>
      </c>
      <c r="K463" s="7">
        <v>0.83333333333333337</v>
      </c>
      <c r="L463" s="7" t="str">
        <f t="shared" si="14"/>
        <v>new Date("2020-05-22T20:00-0300")</v>
      </c>
      <c r="M463" t="s">
        <v>3235</v>
      </c>
      <c r="N463" t="s">
        <v>937</v>
      </c>
      <c r="O463" t="s">
        <v>3237</v>
      </c>
      <c r="P463" t="s">
        <v>3238</v>
      </c>
      <c r="W463" t="str">
        <f t="shared" si="15"/>
        <v>{"titulo": "Live da Pabllo - #AmstelEmCasa | #FiqueEmCasa e Cante #Comigo" , "canais": [{"nome":"Pabllo Vittar", "_id": ObjectId("5ed981e2474ed51eb3dbb2d3")}], "subcategorias": [{"nome":"funk", "_id":ObjectId("5ed97cfc474ed51eb3dbb279")}], "categorias":[{"_id":ObjectId("5ed979f4474ed51eb3dbb26b"), "nome":"Música", "url":"music"}], "dataHora": new Date("2020-05-22T20:00-0300"),   "largeimage": "https://i.ytimg.com/vi/8MHvXDgJ5Zs/mqdefault.jpg", "status": "offline", "videoId": "8MHvXDgJ5Zs", "url": "https://www.youtube.com/watch?v=8MHvXDgJ5Zs"},</v>
      </c>
    </row>
    <row r="464" spans="1:23" x14ac:dyDescent="0.25">
      <c r="A464" t="s">
        <v>3240</v>
      </c>
      <c r="B464" t="s">
        <v>297</v>
      </c>
      <c r="C464" t="s">
        <v>298</v>
      </c>
      <c r="D464" t="str">
        <f>VLOOKUP(B464,canais!$A:$N,14,FALSE)</f>
        <v>5ed981e2474ed51eb3dbb2de</v>
      </c>
      <c r="E464" s="10">
        <v>43974</v>
      </c>
      <c r="F464" t="s">
        <v>29</v>
      </c>
      <c r="G464" t="str">
        <f>VLOOKUP(F464,subcategorias!$E:$F,2,FALSE)</f>
        <v>ObjectId("5ed97cfc474ed51eb3dbb279")</v>
      </c>
      <c r="H464" t="str">
        <f>VLOOKUP(G464,subcategorias!$F:$G,2,FALSE)</f>
        <v>ObjectId("5ed979f4474ed51eb3dbb26b")</v>
      </c>
      <c r="I464" t="str">
        <f>VLOOKUP(H464,categorias!$B:$D,2,FALSE)</f>
        <v>Música</v>
      </c>
      <c r="J464" t="str">
        <f>VLOOKUP(H464,categorias!$B:$D,3,FALSE)</f>
        <v>music</v>
      </c>
      <c r="K464" s="7">
        <v>0.91666666666666663</v>
      </c>
      <c r="L464" s="7" t="str">
        <f t="shared" si="14"/>
        <v>new Date("2020-05-23T22:00-0300")</v>
      </c>
      <c r="M464" t="s">
        <v>3239</v>
      </c>
      <c r="N464" t="s">
        <v>937</v>
      </c>
      <c r="P464" t="s">
        <v>3241</v>
      </c>
      <c r="W464" t="str">
        <f t="shared" si="15"/>
        <v>{"titulo": "LiveEuSouORio | Kevin O Chris e AdPar" , "canais": [{"nome":"Kevin O Chris", "_id": ObjectId("5ed981e2474ed51eb3dbb2de")}], "subcategorias": [{"nome":"funk", "_id":ObjectId("5ed97cfc474ed51eb3dbb279")}], "categorias":[{"_id":ObjectId("5ed979f4474ed51eb3dbb26b"), "nome":"Música", "url":"music"}], "dataHora": new Date("2020-05-23T22:00-0300"),   "largeimage": "https://instagram.fsdu11-1.fna.fbcdn.net/v/t51.2885-15/sh0.08/e35/p640x640/97933545_114404800038634_1822239126238891000_n.jpg?_nc_ht=instagram.fsdu11-1.fna.fbcdn.net&amp;_nc_cat=110&amp;_nc_ohc=npweuwJS8d4AX_JyNyt&amp;oh=5f2a0ebe7651193a3b26d509345a8719&amp;oe=5EEA0A6B", "status": "offline", "videoId": "", "url": "https://www.youtube.com/channel/UCCx90zE99aHD2NCKXoCmmag"},</v>
      </c>
    </row>
    <row r="465" spans="1:23" x14ac:dyDescent="0.25">
      <c r="A465" t="s">
        <v>3243</v>
      </c>
      <c r="B465" t="s">
        <v>1829</v>
      </c>
      <c r="C465" t="s">
        <v>1830</v>
      </c>
      <c r="D465" t="str">
        <f>VLOOKUP(B465,canais!$A:$N,14,FALSE)</f>
        <v>5ed981e2474ed51eb3dbb42e</v>
      </c>
      <c r="E465" s="10">
        <v>43973</v>
      </c>
      <c r="F465" t="s">
        <v>21</v>
      </c>
      <c r="G465" t="str">
        <f>VLOOKUP(F465,subcategorias!$E:$F,2,FALSE)</f>
        <v>ObjectId("5ed97cfc474ed51eb3dbb271")</v>
      </c>
      <c r="H465" t="str">
        <f>VLOOKUP(G465,subcategorias!$F:$G,2,FALSE)</f>
        <v>ObjectId("5ed979f4474ed51eb3dbb26b")</v>
      </c>
      <c r="I465" t="str">
        <f>VLOOKUP(H465,categorias!$B:$D,2,FALSE)</f>
        <v>Música</v>
      </c>
      <c r="J465" t="str">
        <f>VLOOKUP(H465,categorias!$B:$D,3,FALSE)</f>
        <v>music</v>
      </c>
      <c r="K465" s="7">
        <v>0.79166666666666663</v>
      </c>
      <c r="L465" s="7" t="str">
        <f t="shared" si="14"/>
        <v>new Date("2020-05-22T19:00-0300")</v>
      </c>
      <c r="M465" t="s">
        <v>3242</v>
      </c>
      <c r="N465" t="s">
        <v>937</v>
      </c>
      <c r="P465" t="s">
        <v>3244</v>
      </c>
      <c r="W465" t="str">
        <f t="shared" si="15"/>
        <v>{"titulo": "Live Atitude 67" , "canais": [{"nome":"Atitude 67", "_id": ObjectId("5ed981e2474ed51eb3dbb42e")}], "subcategorias": [{"nome":"sertanejo", "_id":ObjectId("5ed97cfc474ed51eb3dbb271")}], "categorias":[{"_id":ObjectId("5ed979f4474ed51eb3dbb26b"), "nome":"Música", "url":"music"}], "dataHora": new Date("2020-05-22T19:00-0300"),   "largeimage": "https://instagram.fbhz1-1.fna.fbcdn.net/v/t51.2885-15/sh0.08/e35/s640x640/98600163_704764693400860_3760045825854566789_n.jpg?_nc_ht=instagram.fbhz1-1.fna.fbcdn.net&amp;_nc_cat=104&amp;_nc_ohc=f0WWt4lUnA8AX-UVbfq&amp;oh=178bd9b536ec2bfca40d2de698401fd9&amp;oe=5EED24E6", "status": "offline", "videoId": "", "url": "https://www.youtube.com/channel/UC7VUeIwBAc2ZtPGhzD-r2pA"},</v>
      </c>
    </row>
    <row r="466" spans="1:23" x14ac:dyDescent="0.25">
      <c r="A466" t="s">
        <v>3246</v>
      </c>
      <c r="B466" t="s">
        <v>1831</v>
      </c>
      <c r="C466" t="s">
        <v>1832</v>
      </c>
      <c r="D466" t="str">
        <f>VLOOKUP(B466,canais!$A:$N,14,FALSE)</f>
        <v>5ed981e2474ed51eb3dbb42f</v>
      </c>
      <c r="E466" s="10">
        <v>43973</v>
      </c>
      <c r="F466" t="s">
        <v>26</v>
      </c>
      <c r="G466" t="str">
        <f>VLOOKUP(F466,subcategorias!$E:$F,2,FALSE)</f>
        <v>ObjectId("5ed97cfc474ed51eb3dbb276")</v>
      </c>
      <c r="H466" t="str">
        <f>VLOOKUP(G466,subcategorias!$F:$G,2,FALSE)</f>
        <v>ObjectId("5ed979f4474ed51eb3dbb26b")</v>
      </c>
      <c r="I466" t="str">
        <f>VLOOKUP(H466,categorias!$B:$D,2,FALSE)</f>
        <v>Música</v>
      </c>
      <c r="J466" t="str">
        <f>VLOOKUP(H466,categorias!$B:$D,3,FALSE)</f>
        <v>music</v>
      </c>
      <c r="K466" s="7">
        <v>0.875</v>
      </c>
      <c r="L466" s="7" t="str">
        <f t="shared" si="14"/>
        <v>new Date("2020-05-22T21:00-0300")</v>
      </c>
      <c r="M466" t="s">
        <v>3245</v>
      </c>
      <c r="N466" t="s">
        <v>937</v>
      </c>
      <c r="O466" t="s">
        <v>3247</v>
      </c>
      <c r="P466" t="s">
        <v>3248</v>
      </c>
      <c r="W466" t="str">
        <f t="shared" si="15"/>
        <v>{"titulo": "Live AnaVitória no Multishow | Festa Em Casa!" , "canais": [{"nome":"ANAVITÓRIA", "_id": ObjectId("5ed981e2474ed51eb3dbb42f")}], "subcategorias": [{"nome":"pop", "_id":ObjectId("5ed97cfc474ed51eb3dbb276")}], "categorias":[{"_id":ObjectId("5ed979f4474ed51eb3dbb26b"), "nome":"Música", "url":"music"}], "dataHora": new Date("2020-05-22T21:00-0300"),   "largeimage": "https://i.ytimg.com/vi/aQfDRHMr7LU/mqdefault.jpg", "status": "offline", "videoId": "aQfDRHMr7LU", "url": "https://www.youtube.com/watch?v=aQfDRHMr7LU"},</v>
      </c>
    </row>
    <row r="467" spans="1:23" x14ac:dyDescent="0.25">
      <c r="A467" t="s">
        <v>3250</v>
      </c>
      <c r="B467" t="s">
        <v>694</v>
      </c>
      <c r="C467" t="s">
        <v>695</v>
      </c>
      <c r="D467" t="str">
        <f>VLOOKUP(B467,canais!$A:$N,14,FALSE)</f>
        <v>5ed981e2474ed51eb3dbb3a9</v>
      </c>
      <c r="E467" s="10">
        <v>43974</v>
      </c>
      <c r="F467" t="s">
        <v>25</v>
      </c>
      <c r="G467" t="str">
        <f>VLOOKUP(F467,subcategorias!$E:$F,2,FALSE)</f>
        <v>ObjectId("5ed97cfc474ed51eb3dbb275")</v>
      </c>
      <c r="H467" t="str">
        <f>VLOOKUP(G467,subcategorias!$F:$G,2,FALSE)</f>
        <v>ObjectId("5ed979f4474ed51eb3dbb26b")</v>
      </c>
      <c r="I467" t="str">
        <f>VLOOKUP(H467,categorias!$B:$D,2,FALSE)</f>
        <v>Música</v>
      </c>
      <c r="J467" t="str">
        <f>VLOOKUP(H467,categorias!$B:$D,3,FALSE)</f>
        <v>music</v>
      </c>
      <c r="K467" s="7">
        <v>0.91666666666666663</v>
      </c>
      <c r="L467" s="7" t="str">
        <f t="shared" si="14"/>
        <v>new Date("2020-05-23T22:00-0300")</v>
      </c>
      <c r="M467" t="s">
        <v>3249</v>
      </c>
      <c r="N467" t="s">
        <v>937</v>
      </c>
      <c r="P467" t="s">
        <v>3251</v>
      </c>
      <c r="W467" t="str">
        <f t="shared" si="15"/>
        <v>{"titulo": "Steve Aoki | Sweetest Prom Ever" , "canais": [{"nome":"Steve Aoki", "_id": ObjectId("5ed981e2474ed51eb3dbb3a9")}], "subcategorias": [{"nome":"eletrônica", "_id":ObjectId("5ed97cfc474ed51eb3dbb275")}], "categorias":[{"_id":ObjectId("5ed979f4474ed51eb3dbb26b"), "nome":"Música", "url":"music"}], "dataHora": new Date("2020-05-23T22:00-0300"),   "largeimage": "https://instagram.fsdu11-1.fna.fbcdn.net/v/t51.2885-15/sh0.08/e35/p640x640/96239349_141800344080288_393120241909106521_n.jpg?_nc_ht=instagram.fsdu11-1.fna.fbcdn.net&amp;_nc_cat=100&amp;_nc_ohc=gl4HbBLWaVUAX8wynkP&amp;oh=3a501823da29c71e2fafe0b952f5d163&amp;oe=5EE9A612", "status": "offline", "videoId": "", "url": "https://www.youtube.com/channel/UCALvGYb5h_MZCzW_vG8d8eQ"},</v>
      </c>
    </row>
    <row r="468" spans="1:23" x14ac:dyDescent="0.25">
      <c r="A468" t="s">
        <v>3253</v>
      </c>
      <c r="B468" t="s">
        <v>1833</v>
      </c>
      <c r="C468" t="s">
        <v>1834</v>
      </c>
      <c r="D468" t="str">
        <f>VLOOKUP(B468,canais!$A:$N,14,FALSE)</f>
        <v>5ed981e2474ed51eb3dbb430</v>
      </c>
      <c r="E468" s="10">
        <v>43969</v>
      </c>
      <c r="F468" t="s">
        <v>21</v>
      </c>
      <c r="G468" t="str">
        <f>VLOOKUP(F468,subcategorias!$E:$F,2,FALSE)</f>
        <v>ObjectId("5ed97cfc474ed51eb3dbb271")</v>
      </c>
      <c r="H468" t="str">
        <f>VLOOKUP(G468,subcategorias!$F:$G,2,FALSE)</f>
        <v>ObjectId("5ed979f4474ed51eb3dbb26b")</v>
      </c>
      <c r="I468" t="str">
        <f>VLOOKUP(H468,categorias!$B:$D,2,FALSE)</f>
        <v>Música</v>
      </c>
      <c r="J468" t="str">
        <f>VLOOKUP(H468,categorias!$B:$D,3,FALSE)</f>
        <v>music</v>
      </c>
      <c r="K468" s="7">
        <v>0.83333333333333337</v>
      </c>
      <c r="L468" s="7" t="str">
        <f t="shared" si="14"/>
        <v>new Date("2020-05-18T20:00-0300")</v>
      </c>
      <c r="M468" t="s">
        <v>3252</v>
      </c>
      <c r="N468" t="s">
        <v>937</v>
      </c>
      <c r="O468" t="s">
        <v>3254</v>
      </c>
      <c r="P468" t="s">
        <v>3255</v>
      </c>
      <c r="W468" t="str">
        <f t="shared" si="15"/>
        <v>{"titulo": "Luna e Vitória - #LuauEmCasa" , "canais": [{"nome":"Luna e Vitória", "_id": ObjectId("5ed981e2474ed51eb3dbb430")}], "subcategorias": [{"nome":"sertanejo", "_id":ObjectId("5ed97cfc474ed51eb3dbb271")}], "categorias":[{"_id":ObjectId("5ed979f4474ed51eb3dbb26b"), "nome":"Música", "url":"music"}], "dataHora": new Date("2020-05-18T20:00-0300"),   "largeimage": "https://i.ytimg.com/vi/Apqpj0ufXVk/mqdefault.jpg", "status": "offline", "videoId": "Apqpj0ufXVk", "url": "https://www.youtube.com/watch?v=Apqpj0ufXVk"},</v>
      </c>
    </row>
    <row r="469" spans="1:23" x14ac:dyDescent="0.25">
      <c r="A469" t="s">
        <v>3257</v>
      </c>
      <c r="B469" t="s">
        <v>549</v>
      </c>
      <c r="C469" t="s">
        <v>550</v>
      </c>
      <c r="D469" t="str">
        <f>VLOOKUP(B469,canais!$A:$N,14,FALSE)</f>
        <v>5ed981e2474ed51eb3dbb360</v>
      </c>
      <c r="E469" s="10">
        <v>43969</v>
      </c>
      <c r="F469" t="s">
        <v>41</v>
      </c>
      <c r="G469" t="str">
        <f>VLOOKUP(F469,subcategorias!$E:$F,2,FALSE)</f>
        <v>ObjectId("5ed97cfc474ed51eb3dbb285")</v>
      </c>
      <c r="H469" t="str">
        <f>VLOOKUP(G469,subcategorias!$F:$G,2,FALSE)</f>
        <v>ObjectId("5ed979f4474ed51eb3dbb270")</v>
      </c>
      <c r="I469" t="str">
        <f>VLOOKUP(H469,categorias!$B:$D,2,FALSE)</f>
        <v>Variedades</v>
      </c>
      <c r="J469" t="str">
        <f>VLOOKUP(H469,categorias!$B:$D,3,FALSE)</f>
        <v>variados</v>
      </c>
      <c r="K469" s="7">
        <v>0.70833333333333337</v>
      </c>
      <c r="L469" s="7" t="str">
        <f t="shared" si="14"/>
        <v>new Date("2020-05-18T17:00-0300")</v>
      </c>
      <c r="M469" t="s">
        <v>3256</v>
      </c>
      <c r="N469" t="s">
        <v>937</v>
      </c>
      <c r="P469" t="s">
        <v>3258</v>
      </c>
      <c r="W469" t="str">
        <f t="shared" si="15"/>
        <v>{"titulo": "Happy Talks | Empreendedorismo no melhor clube do mundo" , "canais": [{"nome":"Green Valley", "_id": ObjectId("5ed981e2474ed51eb3dbb360")}], "subcategorias": [{"nome":"outros", "_id":ObjectId("5ed97cfc474ed51eb3dbb285")}], "categorias":[{"_id":ObjectId("5ed979f4474ed51eb3dbb270"), "nome":"Variedades", "url":"variados"}], "dataHora": new Date("2020-05-18T17:00-0300"),   "largeimage": "https://instagram.fsdu11-1.fna.fbcdn.net/v/t51.2885-15/sh0.08/e35/s640x640/97872930_383365555882036_3512434647921647532_n.jpg?_nc_ht=instagram.fsdu11-1.fna.fbcdn.net&amp;_nc_cat=104&amp;_nc_ohc=THRaEGFZGNIAX-ePBRO&amp;oh=bfde6ab49b96645c9150b8e4a75c27ab&amp;oe=5EEDF392", "status": "offline", "videoId": "", "url": "https://www.instagram.com/greenvalleybr/"},</v>
      </c>
    </row>
    <row r="470" spans="1:23" x14ac:dyDescent="0.25">
      <c r="A470" t="s">
        <v>3260</v>
      </c>
      <c r="B470" t="s">
        <v>1835</v>
      </c>
      <c r="C470" t="s">
        <v>1836</v>
      </c>
      <c r="D470" t="str">
        <f>VLOOKUP(B470,canais!$A:$N,14,FALSE)</f>
        <v>5ed981e2474ed51eb3dbb431</v>
      </c>
      <c r="E470" s="10">
        <v>43969</v>
      </c>
      <c r="F470" t="s">
        <v>27</v>
      </c>
      <c r="G470" t="str">
        <f>VLOOKUP(F470,subcategorias!$E:$F,2,FALSE)</f>
        <v>ObjectId("5ed97cfc474ed51eb3dbb277")</v>
      </c>
      <c r="H470" t="str">
        <f>VLOOKUP(G470,subcategorias!$F:$G,2,FALSE)</f>
        <v>ObjectId("5ed979f4474ed51eb3dbb26b")</v>
      </c>
      <c r="I470" t="str">
        <f>VLOOKUP(H470,categorias!$B:$D,2,FALSE)</f>
        <v>Música</v>
      </c>
      <c r="J470" t="str">
        <f>VLOOKUP(H470,categorias!$B:$D,3,FALSE)</f>
        <v>music</v>
      </c>
      <c r="K470" s="7">
        <v>0.83333333333333337</v>
      </c>
      <c r="L470" s="7" t="str">
        <f t="shared" si="14"/>
        <v>new Date("2020-05-18T20:00-0300")</v>
      </c>
      <c r="M470" t="s">
        <v>3259</v>
      </c>
      <c r="N470" t="s">
        <v>937</v>
      </c>
      <c r="O470" t="s">
        <v>3261</v>
      </c>
      <c r="P470" t="s">
        <v>3262</v>
      </c>
      <c r="W470" t="str">
        <f t="shared" si="15"/>
        <v>{"titulo": "Negredo Live #ACUPULASOLIDARIA" , "canais": [{"nome":"Negredo", "_id": ObjectId("5ed981e2474ed51eb3dbb431")}], "subcategorias": [{"nome":"rap", "_id":ObjectId("5ed97cfc474ed51eb3dbb277")}], "categorias":[{"_id":ObjectId("5ed979f4474ed51eb3dbb26b"), "nome":"Música", "url":"music"}], "dataHora": new Date("2020-05-18T20:00-0300"),   "largeimage": "https://i.ytimg.com/vi/ykg2qrxk7n4/mqdefault.jpg", "status": "offline", "videoId": "ykg2qrxk7n4", "url": "https://www.youtube.com/watch?v=ykg2qrxk7n4"},</v>
      </c>
    </row>
    <row r="471" spans="1:23" x14ac:dyDescent="0.25">
      <c r="A471" t="s">
        <v>3264</v>
      </c>
      <c r="B471" t="s">
        <v>1837</v>
      </c>
      <c r="C471" t="s">
        <v>1838</v>
      </c>
      <c r="D471" t="str">
        <f>VLOOKUP(B471,canais!$A:$N,14,FALSE)</f>
        <v>5ed981e2474ed51eb3dbb432</v>
      </c>
      <c r="E471" s="10">
        <v>43969</v>
      </c>
      <c r="F471" t="s">
        <v>21</v>
      </c>
      <c r="G471" t="str">
        <f>VLOOKUP(F471,subcategorias!$E:$F,2,FALSE)</f>
        <v>ObjectId("5ed97cfc474ed51eb3dbb271")</v>
      </c>
      <c r="H471" t="str">
        <f>VLOOKUP(G471,subcategorias!$F:$G,2,FALSE)</f>
        <v>ObjectId("5ed979f4474ed51eb3dbb26b")</v>
      </c>
      <c r="I471" t="str">
        <f>VLOOKUP(H471,categorias!$B:$D,2,FALSE)</f>
        <v>Música</v>
      </c>
      <c r="J471" t="str">
        <f>VLOOKUP(H471,categorias!$B:$D,3,FALSE)</f>
        <v>music</v>
      </c>
      <c r="K471" s="7">
        <v>0.79166666666666663</v>
      </c>
      <c r="L471" s="7" t="str">
        <f t="shared" si="14"/>
        <v>new Date("2020-05-18T19:00-0300")</v>
      </c>
      <c r="M471" t="s">
        <v>3263</v>
      </c>
      <c r="N471" t="s">
        <v>937</v>
      </c>
      <c r="P471" t="s">
        <v>3265</v>
      </c>
      <c r="W471" t="str">
        <f t="shared" si="15"/>
        <v>{"titulo": "Live Wagner Barreto" , "canais": [{"nome":"Wagner Barreto", "_id": ObjectId("5ed981e2474ed51eb3dbb432")}], "subcategorias": [{"nome":"sertanejo", "_id":ObjectId("5ed97cfc474ed51eb3dbb271")}], "categorias":[{"_id":ObjectId("5ed979f4474ed51eb3dbb26b"), "nome":"Música", "url":"music"}], "dataHora": new Date("2020-05-18T19:00-0300"),   "largeimage": "https://i.ytimg.com/vi/YFZlmTRa7tA/mqdefault.jpg", "status": "offline", "videoId": "", "url": "https://www.youtube.com/channel/UC_XOK-q-tnetL0-p9umS6QA"},</v>
      </c>
    </row>
    <row r="472" spans="1:23" x14ac:dyDescent="0.25">
      <c r="A472" t="s">
        <v>3267</v>
      </c>
      <c r="B472" t="s">
        <v>1839</v>
      </c>
      <c r="C472" t="s">
        <v>1840</v>
      </c>
      <c r="D472" t="str">
        <f>VLOOKUP(B472,canais!$A:$N,14,FALSE)</f>
        <v>5ed981e2474ed51eb3dbb433</v>
      </c>
      <c r="E472" s="10">
        <v>43970</v>
      </c>
      <c r="F472" t="s">
        <v>30</v>
      </c>
      <c r="G472" t="str">
        <f>VLOOKUP(F472,subcategorias!$E:$F,2,FALSE)</f>
        <v>ObjectId("5ed97cfc474ed51eb3dbb27a")</v>
      </c>
      <c r="H472" t="str">
        <f>VLOOKUP(G472,subcategorias!$F:$G,2,FALSE)</f>
        <v>ObjectId("5ed979f4474ed51eb3dbb26b")</v>
      </c>
      <c r="I472" t="str">
        <f>VLOOKUP(H472,categorias!$B:$D,2,FALSE)</f>
        <v>Música</v>
      </c>
      <c r="J472" t="str">
        <f>VLOOKUP(H472,categorias!$B:$D,3,FALSE)</f>
        <v>music</v>
      </c>
      <c r="K472" s="7">
        <v>0.79166666666666663</v>
      </c>
      <c r="L472" s="7" t="str">
        <f t="shared" si="14"/>
        <v>new Date("2020-05-19T19:00-0300")</v>
      </c>
      <c r="M472" t="s">
        <v>3266</v>
      </c>
      <c r="N472" t="s">
        <v>937</v>
      </c>
      <c r="O472" t="s">
        <v>3268</v>
      </c>
      <c r="P472" t="s">
        <v>3269</v>
      </c>
      <c r="W472" t="str">
        <f t="shared" si="15"/>
        <v>{"titulo": "LIVE DO MANIA DE SER" , "canais": [{"nome":"Mania de Ser", "_id": ObjectId("5ed981e2474ed51eb3dbb433")}], "subcategorias": [{"nome":"samba", "_id":ObjectId("5ed97cfc474ed51eb3dbb27a")}], "categorias":[{"_id":ObjectId("5ed979f4474ed51eb3dbb26b"), "nome":"Música", "url":"music"}], "dataHora": new Date("2020-05-19T19:00-0300"),   "largeimage": "https://i.ytimg.com/vi/Mn1M2I0yoyQ/mqdefault.jpg", "status": "offline", "videoId": "Mn1M2I0yoyQ", "url": "https://www.youtube.com/watch?v=Mn1M2I0yoyQ"},</v>
      </c>
    </row>
    <row r="473" spans="1:23" x14ac:dyDescent="0.25">
      <c r="A473" t="s">
        <v>3271</v>
      </c>
      <c r="B473" t="s">
        <v>1841</v>
      </c>
      <c r="C473" t="s">
        <v>1842</v>
      </c>
      <c r="D473" t="str">
        <f>VLOOKUP(B473,canais!$A:$N,14,FALSE)</f>
        <v>5ed981e2474ed51eb3dbb434</v>
      </c>
      <c r="E473" s="10">
        <v>43971</v>
      </c>
      <c r="F473" t="s">
        <v>22</v>
      </c>
      <c r="G473" t="str">
        <f>VLOOKUP(F473,subcategorias!$E:$F,2,FALSE)</f>
        <v>ObjectId("5ed97cfc474ed51eb3dbb272")</v>
      </c>
      <c r="H473" t="str">
        <f>VLOOKUP(G473,subcategorias!$F:$G,2,FALSE)</f>
        <v>ObjectId("5ed979f4474ed51eb3dbb26b")</v>
      </c>
      <c r="I473" t="str">
        <f>VLOOKUP(H473,categorias!$B:$D,2,FALSE)</f>
        <v>Música</v>
      </c>
      <c r="J473" t="str">
        <f>VLOOKUP(H473,categorias!$B:$D,3,FALSE)</f>
        <v>music</v>
      </c>
      <c r="K473" s="7">
        <v>0.70833333333333337</v>
      </c>
      <c r="L473" s="7" t="str">
        <f t="shared" si="14"/>
        <v>new Date("2020-05-20T17:00-0300")</v>
      </c>
      <c r="M473" t="s">
        <v>3270</v>
      </c>
      <c r="N473" t="s">
        <v>937</v>
      </c>
      <c r="O473" t="s">
        <v>3272</v>
      </c>
      <c r="P473" t="s">
        <v>3273</v>
      </c>
      <c r="W473" t="str">
        <f t="shared" si="15"/>
        <v>{"titulo": "Gojira - Live at Red Rocks" , "canais": [{"nome":"Gojira", "_id": ObjectId("5ed981e2474ed51eb3dbb434")}], "subcategorias": [{"nome":"rock", "_id":ObjectId("5ed97cfc474ed51eb3dbb272")}], "categorias":[{"_id":ObjectId("5ed979f4474ed51eb3dbb26b"), "nome":"Música", "url":"music"}], "dataHora": new Date("2020-05-20T17:00-0300"),   "largeimage": "https://i.ytimg.com/vi/UjF-lg0na2E/mqdefault.jpg", "status": "offline", "videoId": "UjF-lg0na2E", "url": "https://www.youtube.com/watch?v=UjF-lg0na2E"},</v>
      </c>
    </row>
    <row r="474" spans="1:23" x14ac:dyDescent="0.25">
      <c r="A474" t="s">
        <v>3275</v>
      </c>
      <c r="B474" t="s">
        <v>1843</v>
      </c>
      <c r="C474" t="s">
        <v>1844</v>
      </c>
      <c r="D474" t="str">
        <f>VLOOKUP(B474,canais!$A:$N,14,FALSE)</f>
        <v>5ed981e2474ed51eb3dbb435</v>
      </c>
      <c r="E474" s="10">
        <v>43971</v>
      </c>
      <c r="F474" t="s">
        <v>26</v>
      </c>
      <c r="G474" t="str">
        <f>VLOOKUP(F474,subcategorias!$E:$F,2,FALSE)</f>
        <v>ObjectId("5ed97cfc474ed51eb3dbb276")</v>
      </c>
      <c r="H474" t="str">
        <f>VLOOKUP(G474,subcategorias!$F:$G,2,FALSE)</f>
        <v>ObjectId("5ed979f4474ed51eb3dbb26b")</v>
      </c>
      <c r="I474" t="str">
        <f>VLOOKUP(H474,categorias!$B:$D,2,FALSE)</f>
        <v>Música</v>
      </c>
      <c r="J474" t="str">
        <f>VLOOKUP(H474,categorias!$B:$D,3,FALSE)</f>
        <v>music</v>
      </c>
      <c r="K474" s="7">
        <v>0.83333333333333337</v>
      </c>
      <c r="L474" s="7" t="str">
        <f t="shared" si="14"/>
        <v>new Date("2020-05-20T20:00-0300")</v>
      </c>
      <c r="M474" t="s">
        <v>3274</v>
      </c>
      <c r="N474" t="s">
        <v>937</v>
      </c>
      <c r="O474" t="s">
        <v>3276</v>
      </c>
      <c r="P474" t="s">
        <v>3277</v>
      </c>
      <c r="W474" t="str">
        <f t="shared" si="15"/>
        <v>{"titulo": "Br'oz | #LiveDoBroz | #LeonoffnaLiveBroz | #FiqueEmCasa e cante #Comigo" , "canais": [{"nome":"Br'oZ", "_id": ObjectId("5ed981e2474ed51eb3dbb435")}], "subcategorias": [{"nome":"pop", "_id":ObjectId("5ed97cfc474ed51eb3dbb276")}], "categorias":[{"_id":ObjectId("5ed979f4474ed51eb3dbb26b"), "nome":"Música", "url":"music"}], "dataHora": new Date("2020-05-20T20:00-0300"),   "largeimage": "https://i.ytimg.com/vi/WH6hGks5KZY/mqdefault.jpg", "status": "offline", "videoId": "WH6hGks5KZY", "url": "https://www.youtube.com/watch?v=WH6hGks5KZY"},</v>
      </c>
    </row>
    <row r="475" spans="1:23" x14ac:dyDescent="0.25">
      <c r="A475" t="s">
        <v>1306</v>
      </c>
      <c r="B475" t="s">
        <v>505</v>
      </c>
      <c r="C475" t="s">
        <v>506</v>
      </c>
      <c r="D475" t="str">
        <f>VLOOKUP(B475,canais!$A:$N,14,FALSE)</f>
        <v>5ed981e2474ed51eb3dbb349</v>
      </c>
      <c r="E475" s="10">
        <v>43971</v>
      </c>
      <c r="F475" t="s">
        <v>36</v>
      </c>
      <c r="G475" t="str">
        <f>VLOOKUP(F475,subcategorias!$E:$F,2,FALSE)</f>
        <v>ObjectId("5ed97cfc474ed51eb3dbb280")</v>
      </c>
      <c r="H475" t="str">
        <f>VLOOKUP(G475,subcategorias!$F:$G,2,FALSE)</f>
        <v>ObjectId("5ed979f4474ed51eb3dbb26b")</v>
      </c>
      <c r="I475" t="str">
        <f>VLOOKUP(H475,categorias!$B:$D,2,FALSE)</f>
        <v>Música</v>
      </c>
      <c r="J475" t="str">
        <f>VLOOKUP(H475,categorias!$B:$D,3,FALSE)</f>
        <v>music</v>
      </c>
      <c r="K475" s="7">
        <v>0.66666666666666663</v>
      </c>
      <c r="L475" s="7" t="str">
        <f t="shared" si="14"/>
        <v>new Date("2020-05-20T16:00-0300")</v>
      </c>
      <c r="M475" t="s">
        <v>1305</v>
      </c>
      <c r="N475" t="s">
        <v>937</v>
      </c>
      <c r="P475" t="s">
        <v>2751</v>
      </c>
      <c r="W475" t="str">
        <f t="shared" si="15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Date("2020-05-20T16:00-0300"),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476" spans="1:23" x14ac:dyDescent="0.25">
      <c r="A476" t="s">
        <v>3279</v>
      </c>
      <c r="B476" t="s">
        <v>1845</v>
      </c>
      <c r="C476" t="s">
        <v>1846</v>
      </c>
      <c r="D476" t="str">
        <f>VLOOKUP(B476,canais!$A:$N,14,FALSE)</f>
        <v>5ed981e2474ed51eb3dbb436</v>
      </c>
      <c r="E476" s="10">
        <v>43972</v>
      </c>
      <c r="F476" t="s">
        <v>32</v>
      </c>
      <c r="G476" t="str">
        <f>VLOOKUP(F476,subcategorias!$E:$F,2,FALSE)</f>
        <v>ObjectId("5ed97cfc474ed51eb3dbb27c")</v>
      </c>
      <c r="H476" t="str">
        <f>VLOOKUP(G476,subcategorias!$F:$G,2,FALSE)</f>
        <v>ObjectId("5ed979f4474ed51eb3dbb26b")</v>
      </c>
      <c r="I476" t="str">
        <f>VLOOKUP(H476,categorias!$B:$D,2,FALSE)</f>
        <v>Música</v>
      </c>
      <c r="J476" t="str">
        <f>VLOOKUP(H476,categorias!$B:$D,3,FALSE)</f>
        <v>music</v>
      </c>
      <c r="K476" s="7">
        <v>0.70833333333333337</v>
      </c>
      <c r="L476" s="7" t="str">
        <f t="shared" si="14"/>
        <v>new Date("2020-05-21T17:00-0300")</v>
      </c>
      <c r="M476" t="s">
        <v>3278</v>
      </c>
      <c r="N476" t="s">
        <v>937</v>
      </c>
      <c r="P476" t="s">
        <v>3280</v>
      </c>
      <c r="W476" t="str">
        <f t="shared" si="15"/>
        <v>{"titulo": "Live Loirão" , "canais": [{"nome":"Loirão", "_id": ObjectId("5ed981e2474ed51eb3dbb436")}], "subcategorias": [{"nome":"forró", "_id":ObjectId("5ed97cfc474ed51eb3dbb27c")}], "categorias":[{"_id":ObjectId("5ed979f4474ed51eb3dbb26b"), "nome":"Música", "url":"music"}], "dataHora": new Date("2020-05-21T17:00-0300"),   "largeimage": "https://instagram.fsdu11-1.fna.fbcdn.net/v/t51.2885-15/sh0.08/e35/p640x640/96866960_1584100151738835_927682363462469097_n.jpg?_nc_ht=instagram.fsdu11-1.fna.fbcdn.net&amp;_nc_cat=103&amp;_nc_ohc=0-NcCe63at0AX_ch2e4&amp;oh=5055d12e018f810c1a96db505c6888d3&amp;oe=5EEB77F6", "status": "offline", "videoId": "", "url": "https://www.youtube.com/channel/UCzSKJaTqutL-GS7fiEL94Xw"},</v>
      </c>
    </row>
    <row r="477" spans="1:23" x14ac:dyDescent="0.25">
      <c r="A477" t="s">
        <v>3282</v>
      </c>
      <c r="B477" t="s">
        <v>462</v>
      </c>
      <c r="C477" t="s">
        <v>463</v>
      </c>
      <c r="D477" t="str">
        <f>VLOOKUP(B477,canais!$A:$N,14,FALSE)</f>
        <v>5ed981e2474ed51eb3dbb333</v>
      </c>
      <c r="E477" s="10">
        <v>43972</v>
      </c>
      <c r="F477" t="s">
        <v>26</v>
      </c>
      <c r="G477" t="str">
        <f>VLOOKUP(F477,subcategorias!$E:$F,2,FALSE)</f>
        <v>ObjectId("5ed97cfc474ed51eb3dbb276")</v>
      </c>
      <c r="H477" t="str">
        <f>VLOOKUP(G477,subcategorias!$F:$G,2,FALSE)</f>
        <v>ObjectId("5ed979f4474ed51eb3dbb26b")</v>
      </c>
      <c r="I477" t="str">
        <f>VLOOKUP(H477,categorias!$B:$D,2,FALSE)</f>
        <v>Música</v>
      </c>
      <c r="J477" t="str">
        <f>VLOOKUP(H477,categorias!$B:$D,3,FALSE)</f>
        <v>music</v>
      </c>
      <c r="K477" s="7">
        <v>0.79166666666666663</v>
      </c>
      <c r="L477" s="7" t="str">
        <f t="shared" si="14"/>
        <v>new Date("2020-05-21T19:00-0300")</v>
      </c>
      <c r="M477" t="s">
        <v>3281</v>
      </c>
      <c r="N477" t="s">
        <v>937</v>
      </c>
      <c r="O477" t="s">
        <v>3283</v>
      </c>
      <c r="P477" t="s">
        <v>3284</v>
      </c>
      <c r="W477" t="str">
        <f t="shared" si="15"/>
        <v>{"titulo": "#LIVE: Manu Gavassi e Letrux em: #HomeHourPoploadFestival por Tanqueray" , "canais": [{"nome":"Manu Gavassi", "_id": ObjectId("5ed981e2474ed51eb3dbb333")}], "subcategorias": [{"nome":"pop", "_id":ObjectId("5ed97cfc474ed51eb3dbb276")}], "categorias":[{"_id":ObjectId("5ed979f4474ed51eb3dbb26b"), "nome":"Música", "url":"music"}], "dataHora": new Date("2020-05-21T19:00-0300"),   "largeimage": "https://i.ytimg.com/vi/xqm5jWsCw-o/mqdefault.jpg", "status": "offline", "videoId": "xqm5jWsCw-o", "url": "https://www.youtube.com/watch?v=xqm5jWsCw-o"},</v>
      </c>
    </row>
    <row r="478" spans="1:23" x14ac:dyDescent="0.25">
      <c r="A478" t="s">
        <v>3286</v>
      </c>
      <c r="B478" t="s">
        <v>1847</v>
      </c>
      <c r="C478" t="s">
        <v>1848</v>
      </c>
      <c r="D478" t="str">
        <f>VLOOKUP(B478,canais!$A:$N,14,FALSE)</f>
        <v>5ed981e2474ed51eb3dbb437</v>
      </c>
      <c r="E478" s="10">
        <v>43972</v>
      </c>
      <c r="F478" t="s">
        <v>37</v>
      </c>
      <c r="G478" t="str">
        <f>VLOOKUP(F478,subcategorias!$E:$F,2,FALSE)</f>
        <v>ObjectId("5ed97cfc474ed51eb3dbb281")</v>
      </c>
      <c r="H478" t="str">
        <f>VLOOKUP(G478,subcategorias!$F:$G,2,FALSE)</f>
        <v>ObjectId("5ed979f4474ed51eb3dbb26b")</v>
      </c>
      <c r="I478" t="str">
        <f>VLOOKUP(H478,categorias!$B:$D,2,FALSE)</f>
        <v>Música</v>
      </c>
      <c r="J478" t="str">
        <f>VLOOKUP(H478,categorias!$B:$D,3,FALSE)</f>
        <v>music</v>
      </c>
      <c r="K478" s="7">
        <v>0.83333333333333337</v>
      </c>
      <c r="L478" s="7" t="str">
        <f t="shared" si="14"/>
        <v>new Date("2020-05-21T20:00-0300")</v>
      </c>
      <c r="M478" t="s">
        <v>3285</v>
      </c>
      <c r="N478" t="s">
        <v>937</v>
      </c>
      <c r="P478" t="s">
        <v>2828</v>
      </c>
      <c r="W478" t="str">
        <f t="shared" si="15"/>
        <v>{"titulo": "Jau no Macaco Gordo" , "canais": [{"nome":"Jau", "_id": ObjectId("5ed981e2474ed51eb3dbb437")}], "subcategorias": [{"nome":"axé", "_id":ObjectId("5ed97cfc474ed51eb3dbb281")}], "categorias":[{"_id":ObjectId("5ed979f4474ed51eb3dbb26b"), "nome":"Música", "url":"music"}], "dataHora": new Date("2020-05-21T20:00-0300"),   "largeimage": "https://instagram.fsdu11-1.fna.fbcdn.net/v/t51.2885-15/sh0.08/e35/s640x640/96721885_2613711625515721_1073250261581204787_n.jpg?_nc_ht=instagram.fsdu11-1.fna.fbcdn.net&amp;_nc_cat=101&amp;_nc_ohc=DKxzzCxiUqMAX-Badf3&amp;oh=6ed421c2d586825d36d43d0a9c50c48f&amp;oe=5EEC29C8", "status": "offline", "videoId": "", "url": "https://www.youtube.com/channel/UCkbzjlRH6LlP23iLSs-jmcA"},</v>
      </c>
    </row>
    <row r="479" spans="1:23" x14ac:dyDescent="0.25">
      <c r="A479" t="s">
        <v>3288</v>
      </c>
      <c r="B479" t="s">
        <v>1849</v>
      </c>
      <c r="C479" t="s">
        <v>1850</v>
      </c>
      <c r="D479" t="str">
        <f>VLOOKUP(B479,canais!$A:$N,14,FALSE)</f>
        <v>5ed981e2474ed51eb3dbb438</v>
      </c>
      <c r="E479" s="10">
        <v>43972</v>
      </c>
      <c r="F479" t="s">
        <v>25</v>
      </c>
      <c r="G479" t="str">
        <f>VLOOKUP(F479,subcategorias!$E:$F,2,FALSE)</f>
        <v>ObjectId("5ed97cfc474ed51eb3dbb275")</v>
      </c>
      <c r="H479" t="str">
        <f>VLOOKUP(G479,subcategorias!$F:$G,2,FALSE)</f>
        <v>ObjectId("5ed979f4474ed51eb3dbb26b")</v>
      </c>
      <c r="I479" t="str">
        <f>VLOOKUP(H479,categorias!$B:$D,2,FALSE)</f>
        <v>Música</v>
      </c>
      <c r="J479" t="str">
        <f>VLOOKUP(H479,categorias!$B:$D,3,FALSE)</f>
        <v>music</v>
      </c>
      <c r="K479" s="7">
        <v>0.95833333333333337</v>
      </c>
      <c r="L479" s="7" t="str">
        <f t="shared" si="14"/>
        <v>new Date("2020-05-21T23:00-0300")</v>
      </c>
      <c r="M479" t="s">
        <v>3287</v>
      </c>
      <c r="N479" t="s">
        <v>937</v>
      </c>
      <c r="O479" t="s">
        <v>3289</v>
      </c>
      <c r="P479" t="s">
        <v>3290</v>
      </c>
      <c r="W479" t="str">
        <f t="shared" si="15"/>
        <v>{"titulo": "Savio DJ - #FiqueEmCasa #Comigo" , "canais": [{"nome":"Savio DJ", "_id": ObjectId("5ed981e2474ed51eb3dbb438")}], "subcategorias": [{"nome":"eletrônica", "_id":ObjectId("5ed97cfc474ed51eb3dbb275")}], "categorias":[{"_id":ObjectId("5ed979f4474ed51eb3dbb26b"), "nome":"Música", "url":"music"}], "dataHora": new Date("2020-05-21T23:00-0300"),   "largeimage": "https://i.ytimg.com/vi/yZs0iEwf1MY/mqdefault.jpg", "status": "offline", "videoId": "yZs0iEwf1MY", "url": "https://www.youtube.com/watch?v=yZs0iEwf1MY"},</v>
      </c>
    </row>
    <row r="480" spans="1:23" x14ac:dyDescent="0.25">
      <c r="A480" t="s">
        <v>3292</v>
      </c>
      <c r="B480" t="s">
        <v>1851</v>
      </c>
      <c r="C480" t="s">
        <v>1852</v>
      </c>
      <c r="D480" t="str">
        <f>VLOOKUP(B480,canais!$A:$N,14,FALSE)</f>
        <v>5ed981e2474ed51eb3dbb439</v>
      </c>
      <c r="E480" s="10">
        <v>43973</v>
      </c>
      <c r="F480" t="s">
        <v>21</v>
      </c>
      <c r="G480" t="str">
        <f>VLOOKUP(F480,subcategorias!$E:$F,2,FALSE)</f>
        <v>ObjectId("5ed97cfc474ed51eb3dbb271")</v>
      </c>
      <c r="H480" t="str">
        <f>VLOOKUP(G480,subcategorias!$F:$G,2,FALSE)</f>
        <v>ObjectId("5ed979f4474ed51eb3dbb26b")</v>
      </c>
      <c r="I480" t="str">
        <f>VLOOKUP(H480,categorias!$B:$D,2,FALSE)</f>
        <v>Música</v>
      </c>
      <c r="J480" t="str">
        <f>VLOOKUP(H480,categorias!$B:$D,3,FALSE)</f>
        <v>music</v>
      </c>
      <c r="K480" s="7">
        <v>0.70833333333333337</v>
      </c>
      <c r="L480" s="7" t="str">
        <f t="shared" si="14"/>
        <v>new Date("2020-05-22T17:00-0300")</v>
      </c>
      <c r="M480" t="s">
        <v>3291</v>
      </c>
      <c r="N480" t="s">
        <v>937</v>
      </c>
      <c r="O480" t="s">
        <v>3293</v>
      </c>
      <c r="P480" t="s">
        <v>3294</v>
      </c>
      <c r="W480" t="str">
        <f t="shared" si="15"/>
        <v>{"titulo": "Israel &amp; Rodolffo - Live Leve | #FiqueemCasa e cante #Comigo" , "canais": [{"nome":"Israel e Rodolffo", "_id": ObjectId("5ed981e2474ed51eb3dbb439")}], "subcategorias": [{"nome":"sertanejo", "_id":ObjectId("5ed97cfc474ed51eb3dbb271")}], "categorias":[{"_id":ObjectId("5ed979f4474ed51eb3dbb26b"), "nome":"Música", "url":"music"}], "dataHora": new Date("2020-05-22T17:00-0300"),   "largeimage": "https://i.ytimg.com/vi/VeyqQpoL4O4/mqdefault.jpg", "status": "offline", "videoId": "VeyqQpoL4O4", "url": "https://www.youtube.com/watch?v=VeyqQpoL4O4"},</v>
      </c>
    </row>
    <row r="481" spans="1:23" x14ac:dyDescent="0.25">
      <c r="A481" t="s">
        <v>3296</v>
      </c>
      <c r="B481" t="s">
        <v>1853</v>
      </c>
      <c r="C481" t="s">
        <v>1854</v>
      </c>
      <c r="D481" t="str">
        <f>VLOOKUP(B481,canais!$A:$N,14,FALSE)</f>
        <v>5ed981e2474ed51eb3dbb43a</v>
      </c>
      <c r="E481" s="10">
        <v>43987</v>
      </c>
      <c r="F481" t="s">
        <v>21</v>
      </c>
      <c r="G481" t="str">
        <f>VLOOKUP(F481,subcategorias!$E:$F,2,FALSE)</f>
        <v>ObjectId("5ed97cfc474ed51eb3dbb271")</v>
      </c>
      <c r="H481" t="str">
        <f>VLOOKUP(G481,subcategorias!$F:$G,2,FALSE)</f>
        <v>ObjectId("5ed979f4474ed51eb3dbb26b")</v>
      </c>
      <c r="I481" t="str">
        <f>VLOOKUP(H481,categorias!$B:$D,2,FALSE)</f>
        <v>Música</v>
      </c>
      <c r="J481" t="str">
        <f>VLOOKUP(H481,categorias!$B:$D,3,FALSE)</f>
        <v>music</v>
      </c>
      <c r="K481" s="7">
        <v>0.83333333333333337</v>
      </c>
      <c r="L481" s="7" t="str">
        <f t="shared" si="14"/>
        <v>new Date("2020-06-05T20:00-0300")</v>
      </c>
      <c r="M481" t="s">
        <v>3295</v>
      </c>
      <c r="N481" t="s">
        <v>937</v>
      </c>
      <c r="O481" t="s">
        <v>3297</v>
      </c>
      <c r="P481" t="s">
        <v>3298</v>
      </c>
      <c r="W481" t="str">
        <f t="shared" si="15"/>
        <v>{"titulo": "LUÍZA E MAURÍLIO - LIVE SEXTOU COM S DE SAUDADE" , "canais": [{"nome":"Luiza e Maurílio", "_id": ObjectId("5ed981e2474ed51eb3dbb43a")}], "subcategorias": [{"nome":"sertanejo", "_id":ObjectId("5ed97cfc474ed51eb3dbb271")}], "categorias":[{"_id":ObjectId("5ed979f4474ed51eb3dbb26b"), "nome":"Música", "url":"music"}], "dataHora": new Date("2020-06-05T20:00-0300"),   "largeimage": "https://i.ytimg.com/vi/fG3FlkFwBcc/mqdefault.jpg", "status": "offline", "videoId": "fG3FlkFwBcc", "url": "https://www.youtube.com/watch?v=fG3FlkFwBcc"},</v>
      </c>
    </row>
    <row r="482" spans="1:23" x14ac:dyDescent="0.25">
      <c r="A482" t="s">
        <v>3300</v>
      </c>
      <c r="B482" t="s">
        <v>1855</v>
      </c>
      <c r="C482" t="s">
        <v>1856</v>
      </c>
      <c r="D482" t="str">
        <f>VLOOKUP(B482,canais!$A:$N,14,FALSE)</f>
        <v>5ed981e2474ed51eb3dbb43b</v>
      </c>
      <c r="E482" s="10">
        <v>43973</v>
      </c>
      <c r="F482" t="s">
        <v>41</v>
      </c>
      <c r="G482" t="str">
        <f>VLOOKUP(F482,subcategorias!$E:$F,2,FALSE)</f>
        <v>ObjectId("5ed97cfc474ed51eb3dbb285")</v>
      </c>
      <c r="H482" t="str">
        <f>VLOOKUP(G482,subcategorias!$F:$G,2,FALSE)</f>
        <v>ObjectId("5ed979f4474ed51eb3dbb270")</v>
      </c>
      <c r="I482" t="str">
        <f>VLOOKUP(H482,categorias!$B:$D,2,FALSE)</f>
        <v>Variedades</v>
      </c>
      <c r="J482" t="str">
        <f>VLOOKUP(H482,categorias!$B:$D,3,FALSE)</f>
        <v>variados</v>
      </c>
      <c r="K482" s="7">
        <v>0.79166666666666663</v>
      </c>
      <c r="L482" s="7" t="str">
        <f t="shared" si="14"/>
        <v>new Date("2020-05-22T19:00-0300")</v>
      </c>
      <c r="M482" t="s">
        <v>3299</v>
      </c>
      <c r="N482" t="s">
        <v>937</v>
      </c>
      <c r="O482" t="s">
        <v>3301</v>
      </c>
      <c r="P482" t="s">
        <v>3302</v>
      </c>
      <c r="W482" t="str">
        <f t="shared" si="15"/>
        <v>{"titulo": "Live ANIVERSÁRIO MAISA - #Maisa18 - #FiqueEmCasa #Comigo" , "canais": [{"nome":"Maisa", "_id": ObjectId("5ed981e2474ed51eb3dbb43b")}], "subcategorias": [{"nome":"outros", "_id":ObjectId("5ed97cfc474ed51eb3dbb285")}], "categorias":[{"_id":ObjectId("5ed979f4474ed51eb3dbb270"), "nome":"Variedades", "url":"variados"}], "dataHora": new Date("2020-05-22T19:00-0300"),   "largeimage": "https://i.ytimg.com/vi/tNeU0_yMsas/mqdefault.jpg", "status": "offline", "videoId": "tNeU0_yMsas", "url": "https://www.youtube.com/watch?v=tNeU0_yMsas"},</v>
      </c>
    </row>
    <row r="483" spans="1:23" x14ac:dyDescent="0.25">
      <c r="A483" t="s">
        <v>3304</v>
      </c>
      <c r="B483" t="s">
        <v>1857</v>
      </c>
      <c r="C483" t="s">
        <v>1858</v>
      </c>
      <c r="D483" t="str">
        <f>VLOOKUP(B483,canais!$A:$N,14,FALSE)</f>
        <v>5ed981e2474ed51eb3dbb43c</v>
      </c>
      <c r="E483" s="10">
        <v>43972</v>
      </c>
      <c r="F483" t="s">
        <v>31</v>
      </c>
      <c r="G483" t="str">
        <f>VLOOKUP(F483,subcategorias!$E:$F,2,FALSE)</f>
        <v>ObjectId("5ed97cfc474ed51eb3dbb27b")</v>
      </c>
      <c r="H483" t="str">
        <f>VLOOKUP(G483,subcategorias!$F:$G,2,FALSE)</f>
        <v>ObjectId("5ed979f4474ed51eb3dbb26b")</v>
      </c>
      <c r="I483" t="str">
        <f>VLOOKUP(H483,categorias!$B:$D,2,FALSE)</f>
        <v>Música</v>
      </c>
      <c r="J483" t="str">
        <f>VLOOKUP(H483,categorias!$B:$D,3,FALSE)</f>
        <v>music</v>
      </c>
      <c r="K483" s="7">
        <v>0.83333333333333337</v>
      </c>
      <c r="L483" s="7" t="str">
        <f t="shared" si="14"/>
        <v>new Date("2020-05-21T20:00-0300")</v>
      </c>
      <c r="M483" t="s">
        <v>3303</v>
      </c>
      <c r="N483" t="s">
        <v>937</v>
      </c>
      <c r="O483" t="s">
        <v>3305</v>
      </c>
      <c r="P483" t="s">
        <v>3306</v>
      </c>
      <c r="W483" t="str">
        <f t="shared" si="15"/>
        <v>{"titulo": "Kumbuka Live - DIAMBA LIVE" , "canais": [{"nome":"Diamba", "_id": ObjectId("5ed981e2474ed51eb3dbb43c")}], "subcategorias": [{"nome":"reggae", "_id":ObjectId("5ed97cfc474ed51eb3dbb27b")}], "categorias":[{"_id":ObjectId("5ed979f4474ed51eb3dbb26b"), "nome":"Música", "url":"music"}], "dataHora": new Date("2020-05-21T20:00-0300"),   "largeimage": "https://i.ytimg.com/vi/Rm1kQBpL904/mqdefault.jpg", "status": "offline", "videoId": "Rm1kQBpL904", "url": "https://www.youtube.com/watch?v=Rm1kQBpL904"},</v>
      </c>
    </row>
    <row r="484" spans="1:23" x14ac:dyDescent="0.25">
      <c r="A484" t="s">
        <v>3308</v>
      </c>
      <c r="B484" t="s">
        <v>1859</v>
      </c>
      <c r="C484" t="s">
        <v>1860</v>
      </c>
      <c r="D484" t="str">
        <f>VLOOKUP(B484,canais!$A:$N,14,FALSE)</f>
        <v>5ed981e2474ed51eb3dbb43d</v>
      </c>
      <c r="E484" s="10">
        <v>43970</v>
      </c>
      <c r="F484" t="s">
        <v>26</v>
      </c>
      <c r="G484" t="str">
        <f>VLOOKUP(F484,subcategorias!$E:$F,2,FALSE)</f>
        <v>ObjectId("5ed97cfc474ed51eb3dbb276")</v>
      </c>
      <c r="H484" t="str">
        <f>VLOOKUP(G484,subcategorias!$F:$G,2,FALSE)</f>
        <v>ObjectId("5ed979f4474ed51eb3dbb26b")</v>
      </c>
      <c r="I484" t="str">
        <f>VLOOKUP(H484,categorias!$B:$D,2,FALSE)</f>
        <v>Música</v>
      </c>
      <c r="J484" t="str">
        <f>VLOOKUP(H484,categorias!$B:$D,3,FALSE)</f>
        <v>music</v>
      </c>
      <c r="K484" s="7">
        <v>0.875</v>
      </c>
      <c r="L484" s="7" t="str">
        <f t="shared" si="14"/>
        <v>new Date("2020-05-19T21:00-0300")</v>
      </c>
      <c r="M484" t="s">
        <v>3307</v>
      </c>
      <c r="N484" t="s">
        <v>937</v>
      </c>
      <c r="O484" t="s">
        <v>3309</v>
      </c>
      <c r="P484" t="s">
        <v>3310</v>
      </c>
      <c r="W484" t="str">
        <f t="shared" si="15"/>
        <v>{"titulo": "You Live, You Learn: A Night With Alanis and Jagged Little Pill" , "canais": [{"nome":"Alanis Morissette", "_id": ObjectId("5ed981e2474ed51eb3dbb43d")}], "subcategorias": [{"nome":"pop", "_id":ObjectId("5ed97cfc474ed51eb3dbb276")}], "categorias":[{"_id":ObjectId("5ed979f4474ed51eb3dbb26b"), "nome":"Música", "url":"music"}], "dataHora": new Date("2020-05-19T21:00-0300"),   "largeimage": "https://i.ytimg.com/vi/d2J-bFWuxcs/mqdefault.jpg", "status": "offline", "videoId": "d2J-bFWuxcs", "url": "https://www.youtube.com/watch?v=d2J-bFWuxcs"},</v>
      </c>
    </row>
    <row r="485" spans="1:23" x14ac:dyDescent="0.25">
      <c r="A485" t="s">
        <v>3311</v>
      </c>
      <c r="B485" t="s">
        <v>753</v>
      </c>
      <c r="C485" t="s">
        <v>754</v>
      </c>
      <c r="D485" t="str">
        <f>VLOOKUP(B485,canais!$A:$N,14,FALSE)</f>
        <v>5ed981e2474ed51eb3dbb3c7</v>
      </c>
      <c r="E485" s="10">
        <v>43970</v>
      </c>
      <c r="F485" t="s">
        <v>34</v>
      </c>
      <c r="G485" t="str">
        <f>VLOOKUP(F485,subcategorias!$E:$F,2,FALSE)</f>
        <v>ObjectId("5ed97cfc474ed51eb3dbb27e")</v>
      </c>
      <c r="H485" t="str">
        <f>VLOOKUP(G485,subcategorias!$F:$G,2,FALSE)</f>
        <v>ObjectId("5ed979f4474ed51eb3dbb26b")</v>
      </c>
      <c r="I485" t="str">
        <f>VLOOKUP(H485,categorias!$B:$D,2,FALSE)</f>
        <v>Música</v>
      </c>
      <c r="J485" t="str">
        <f>VLOOKUP(H485,categorias!$B:$D,3,FALSE)</f>
        <v>music</v>
      </c>
      <c r="K485" s="7">
        <v>0.79166666666666663</v>
      </c>
      <c r="L485" s="7" t="str">
        <f t="shared" si="14"/>
        <v>new Date("2020-05-19T19:00-0300")</v>
      </c>
      <c r="M485" t="s">
        <v>1567</v>
      </c>
      <c r="N485" t="s">
        <v>937</v>
      </c>
      <c r="P485" t="s">
        <v>1581</v>
      </c>
      <c r="W485" t="str">
        <f t="shared" si="15"/>
        <v>{"titulo": "Tiê no #SescAoVivo" , "canais": [{"nome":"Tiê", "_id": ObjectId("5ed981e2474ed51eb3dbb3c7")}], "subcategorias": [{"nome":"mpb", "_id":ObjectId("5ed97cfc474ed51eb3dbb27e")}], "categorias":[{"_id":ObjectId("5ed979f4474ed51eb3dbb26b"), "nome":"Música", "url":"music"}], "dataHora": new Date("2020-05-19T19:00-0300"),   "largeimage": "https://yt3.ggpht.com/L2tl3C0TVsAALIAMx6d4A_q-7dODs7tMICG9u8ahUDLVNZoyW41iJ76cywY_P9Yl-gRZdYX8=w1280-fcrop64=1,00000000ffffffff-k-c0xffffffff-no-nd-rj", "status": "offline", "videoId": "", "url": "https://www.youtube.com/channel/UCESs365L1Ccnq4q3J5yZ7nQ"},</v>
      </c>
    </row>
    <row r="486" spans="1:23" x14ac:dyDescent="0.25">
      <c r="A486" t="s">
        <v>3313</v>
      </c>
      <c r="B486" t="s">
        <v>1861</v>
      </c>
      <c r="C486" t="s">
        <v>1862</v>
      </c>
      <c r="D486" t="str">
        <f>VLOOKUP(B486,canais!$A:$N,14,FALSE)</f>
        <v>5ed981e2474ed51eb3dbb43e</v>
      </c>
      <c r="E486" s="10">
        <v>43970</v>
      </c>
      <c r="F486" t="s">
        <v>33</v>
      </c>
      <c r="G486" t="str">
        <f>VLOOKUP(F486,subcategorias!$E:$F,2,FALSE)</f>
        <v>ObjectId("5ed97cfc474ed51eb3dbb27d")</v>
      </c>
      <c r="H486" t="str">
        <f>VLOOKUP(G486,subcategorias!$F:$G,2,FALSE)</f>
        <v>ObjectId("5ed979f4474ed51eb3dbb26b")</v>
      </c>
      <c r="I486" t="str">
        <f>VLOOKUP(H486,categorias!$B:$D,2,FALSE)</f>
        <v>Música</v>
      </c>
      <c r="J486" t="str">
        <f>VLOOKUP(H486,categorias!$B:$D,3,FALSE)</f>
        <v>music</v>
      </c>
      <c r="K486" s="7">
        <v>0.83333333333333337</v>
      </c>
      <c r="L486" s="7" t="str">
        <f t="shared" si="14"/>
        <v>new Date("2020-05-19T20:00-0300")</v>
      </c>
      <c r="M486" t="s">
        <v>3312</v>
      </c>
      <c r="N486" t="s">
        <v>937</v>
      </c>
      <c r="P486" t="s">
        <v>3314</v>
      </c>
      <c r="W486" t="str">
        <f t="shared" si="15"/>
        <v>{"titulo": "Live Álvaro Tito" , "canais": [{"nome":"Álvaro Tito", "_id": ObjectId("5ed981e2474ed51eb3dbb43e")}], "subcategorias": [{"nome":"gospel", "_id":ObjectId("5ed97cfc474ed51eb3dbb27d")}], "categorias":[{"_id":ObjectId("5ed979f4474ed51eb3dbb26b"), "nome":"Música", "url":"music"}], "dataHora": new Date("2020-05-19T20:00-0300"),   "largeimage": "https://yt3.ggpht.com/Nq1qo_N-hM0FIxlNKzBZuxyZ0wp-mxpUxSRiXR7uth52tFuHEJuGjcrhuv54evb7_H16owttTPk=w1280-fcrop64=1,00000000ffffffff-k-c0xffffffff-no-nd-rj", "status": "offline", "videoId": "", "url": "https://www.youtube.com/channel/UCbGZTHZCCSlHyD5L16ZX4zg"},</v>
      </c>
    </row>
    <row r="487" spans="1:23" x14ac:dyDescent="0.25">
      <c r="A487" t="s">
        <v>3316</v>
      </c>
      <c r="B487" t="s">
        <v>1863</v>
      </c>
      <c r="C487" t="s">
        <v>1864</v>
      </c>
      <c r="D487" t="str">
        <f>VLOOKUP(B487,canais!$A:$N,14,FALSE)</f>
        <v>5ed981e2474ed51eb3dbb43f</v>
      </c>
      <c r="E487" s="10">
        <v>43970</v>
      </c>
      <c r="F487" t="s">
        <v>28</v>
      </c>
      <c r="G487" t="str">
        <f>VLOOKUP(F487,subcategorias!$E:$F,2,FALSE)</f>
        <v>ObjectId("5ed97cfc474ed51eb3dbb278")</v>
      </c>
      <c r="H487" t="str">
        <f>VLOOKUP(G487,subcategorias!$F:$G,2,FALSE)</f>
        <v>ObjectId("5ed979f4474ed51eb3dbb26b")</v>
      </c>
      <c r="I487" t="str">
        <f>VLOOKUP(H487,categorias!$B:$D,2,FALSE)</f>
        <v>Música</v>
      </c>
      <c r="J487" t="str">
        <f>VLOOKUP(H487,categorias!$B:$D,3,FALSE)</f>
        <v>music</v>
      </c>
      <c r="K487" s="7">
        <v>0.79166666666666663</v>
      </c>
      <c r="L487" s="7" t="str">
        <f t="shared" si="14"/>
        <v>new Date("2020-05-19T19:00-0300")</v>
      </c>
      <c r="M487" t="s">
        <v>3315</v>
      </c>
      <c r="N487" t="s">
        <v>937</v>
      </c>
      <c r="O487" t="s">
        <v>3317</v>
      </c>
      <c r="P487" t="s">
        <v>3318</v>
      </c>
      <c r="W487" t="str">
        <f t="shared" si="15"/>
        <v>{"titulo": "Quem Ama Live Grupo APG #naomecansodecantar" , "canais": [{"nome":"Grupo APG", "_id": ObjectId("5ed981e2474ed51eb3dbb43f")}], "subcategorias": [{"nome":"pagode", "_id":ObjectId("5ed97cfc474ed51eb3dbb278")}], "categorias":[{"_id":ObjectId("5ed979f4474ed51eb3dbb26b"), "nome":"Música", "url":"music"}], "dataHora": new Date("2020-05-19T19:00-0300"),   "largeimage": "https://i.ytimg.com/vi/LiN_vh4T9ao/mqdefault.jpg", "status": "offline", "videoId": "LiN_vh4T9ao", "url": "https://www.youtube.com/watch?v=LiN_vh4T9ao"},</v>
      </c>
    </row>
    <row r="488" spans="1:23" x14ac:dyDescent="0.25">
      <c r="A488" t="s">
        <v>3320</v>
      </c>
      <c r="B488" t="s">
        <v>1865</v>
      </c>
      <c r="C488" t="s">
        <v>1866</v>
      </c>
      <c r="D488" t="str">
        <f>VLOOKUP(B488,canais!$A:$N,14,FALSE)</f>
        <v>5ed981e2474ed51eb3dbb440</v>
      </c>
      <c r="E488" s="10">
        <v>43970</v>
      </c>
      <c r="F488" t="s">
        <v>33</v>
      </c>
      <c r="G488" t="str">
        <f>VLOOKUP(F488,subcategorias!$E:$F,2,FALSE)</f>
        <v>ObjectId("5ed97cfc474ed51eb3dbb27d")</v>
      </c>
      <c r="H488" t="str">
        <f>VLOOKUP(G488,subcategorias!$F:$G,2,FALSE)</f>
        <v>ObjectId("5ed979f4474ed51eb3dbb26b")</v>
      </c>
      <c r="I488" t="str">
        <f>VLOOKUP(H488,categorias!$B:$D,2,FALSE)</f>
        <v>Música</v>
      </c>
      <c r="J488" t="str">
        <f>VLOOKUP(H488,categorias!$B:$D,3,FALSE)</f>
        <v>music</v>
      </c>
      <c r="K488" s="7">
        <v>0.79166666666666663</v>
      </c>
      <c r="L488" s="7" t="str">
        <f t="shared" si="14"/>
        <v>new Date("2020-05-19T19:00-0300")</v>
      </c>
      <c r="M488" t="s">
        <v>3319</v>
      </c>
      <c r="N488" t="s">
        <v>937</v>
      </c>
      <c r="O488" t="s">
        <v>3321</v>
      </c>
      <c r="P488" t="s">
        <v>3322</v>
      </c>
      <c r="W488" t="str">
        <f t="shared" si="15"/>
        <v>{"titulo": "Live Gabriela Gomes | #FiqueEmCasa e Adore #Comigo" , "canais": [{"nome":"Gabriela Gomes", "_id": ObjectId("5ed981e2474ed51eb3dbb440")}], "subcategorias": [{"nome":"gospel", "_id":ObjectId("5ed97cfc474ed51eb3dbb27d")}], "categorias":[{"_id":ObjectId("5ed979f4474ed51eb3dbb26b"), "nome":"Música", "url":"music"}], "dataHora": new Date("2020-05-19T19:00-0300"),   "largeimage": "https://i.ytimg.com/vi/LYASLgOiy1c/mqdefault.jpg", "status": "offline", "videoId": "LYASLgOiy1c", "url": "https://www.youtube.com/watch?v=LYASLgOiy1c"},</v>
      </c>
    </row>
    <row r="489" spans="1:23" x14ac:dyDescent="0.25">
      <c r="A489" t="s">
        <v>3324</v>
      </c>
      <c r="B489" t="s">
        <v>1867</v>
      </c>
      <c r="C489" t="s">
        <v>1868</v>
      </c>
      <c r="D489" t="str">
        <f>VLOOKUP(B489,canais!$A:$N,14,FALSE)</f>
        <v>5ed981e2474ed51eb3dbb441</v>
      </c>
      <c r="E489" s="10">
        <v>43970</v>
      </c>
      <c r="F489" t="s">
        <v>33</v>
      </c>
      <c r="G489" t="str">
        <f>VLOOKUP(F489,subcategorias!$E:$F,2,FALSE)</f>
        <v>ObjectId("5ed97cfc474ed51eb3dbb27d")</v>
      </c>
      <c r="H489" t="str">
        <f>VLOOKUP(G489,subcategorias!$F:$G,2,FALSE)</f>
        <v>ObjectId("5ed979f4474ed51eb3dbb26b")</v>
      </c>
      <c r="I489" t="str">
        <f>VLOOKUP(H489,categorias!$B:$D,2,FALSE)</f>
        <v>Música</v>
      </c>
      <c r="J489" t="str">
        <f>VLOOKUP(H489,categorias!$B:$D,3,FALSE)</f>
        <v>music</v>
      </c>
      <c r="K489" s="7">
        <v>0.83333333333333337</v>
      </c>
      <c r="L489" s="7" t="str">
        <f t="shared" si="14"/>
        <v>new Date("2020-05-19T20:00-0300")</v>
      </c>
      <c r="M489" t="s">
        <v>3323</v>
      </c>
      <c r="N489" t="s">
        <v>937</v>
      </c>
      <c r="O489" t="s">
        <v>3325</v>
      </c>
      <c r="P489" t="s">
        <v>3326</v>
      </c>
      <c r="W489" t="str">
        <f t="shared" si="15"/>
        <v>{"titulo": "LÉA MENDONÇA - Live #FiqueEmCasa Louve #Comigo #MaisPerto #MKnetwork" , "canais": [{"nome":"Léa Mendonça", "_id": ObjectId("5ed981e2474ed51eb3dbb441")}], "subcategorias": [{"nome":"gospel", "_id":ObjectId("5ed97cfc474ed51eb3dbb27d")}], "categorias":[{"_id":ObjectId("5ed979f4474ed51eb3dbb26b"), "nome":"Música", "url":"music"}], "dataHora": new Date("2020-05-19T20:00-0300"),   "largeimage": "https://i.ytimg.com/vi/vE6kKE6wqWg/mqdefault.jpg", "status": "offline", "videoId": "vE6kKE6wqWg", "url": "https://www.youtube.com/watch?v=vE6kKE6wqWg"},</v>
      </c>
    </row>
    <row r="490" spans="1:23" x14ac:dyDescent="0.25">
      <c r="A490" t="s">
        <v>3328</v>
      </c>
      <c r="B490" t="s">
        <v>1869</v>
      </c>
      <c r="C490" t="s">
        <v>1870</v>
      </c>
      <c r="D490" t="str">
        <f>VLOOKUP(B490,canais!$A:$N,14,FALSE)</f>
        <v>5ed981e2474ed51eb3dbb442</v>
      </c>
      <c r="E490" s="10">
        <v>43970</v>
      </c>
      <c r="F490" t="s">
        <v>21</v>
      </c>
      <c r="G490" t="str">
        <f>VLOOKUP(F490,subcategorias!$E:$F,2,FALSE)</f>
        <v>ObjectId("5ed97cfc474ed51eb3dbb271")</v>
      </c>
      <c r="H490" t="str">
        <f>VLOOKUP(G490,subcategorias!$F:$G,2,FALSE)</f>
        <v>ObjectId("5ed979f4474ed51eb3dbb26b")</v>
      </c>
      <c r="I490" t="str">
        <f>VLOOKUP(H490,categorias!$B:$D,2,FALSE)</f>
        <v>Música</v>
      </c>
      <c r="J490" t="str">
        <f>VLOOKUP(H490,categorias!$B:$D,3,FALSE)</f>
        <v>music</v>
      </c>
      <c r="K490" s="7">
        <v>0.83333333333333337</v>
      </c>
      <c r="L490" s="7" t="str">
        <f t="shared" si="14"/>
        <v>new Date("2020-05-19T20:00-0300")</v>
      </c>
      <c r="M490" t="s">
        <v>3327</v>
      </c>
      <c r="N490" t="s">
        <v>937</v>
      </c>
      <c r="O490" t="s">
        <v>3329</v>
      </c>
      <c r="P490" t="s">
        <v>3330</v>
      </c>
      <c r="W490" t="str">
        <f t="shared" si="15"/>
        <v>{"titulo": "Circuito Brahma Live - Breno e Lucas #4 | #Fiqueemcasa e cante #Comigo" , "canais": [{"nome":"Breno e Lucas", "_id": ObjectId("5ed981e2474ed51eb3dbb442")}], "subcategorias": [{"nome":"sertanejo", "_id":ObjectId("5ed97cfc474ed51eb3dbb271")}], "categorias":[{"_id":ObjectId("5ed979f4474ed51eb3dbb26b"), "nome":"Música", "url":"music"}], "dataHora": new Date("2020-05-19T20:00-0300"),   "largeimage": "https://i.ytimg.com/vi/fcQ4V_maZLY/mqdefault.jpg", "status": "offline", "videoId": "fcQ4V_maZLY", "url": "https://www.youtube.com/watch?v=fcQ4V_maZLY"},</v>
      </c>
    </row>
    <row r="491" spans="1:23" x14ac:dyDescent="0.25">
      <c r="A491" t="s">
        <v>3332</v>
      </c>
      <c r="B491" t="s">
        <v>1871</v>
      </c>
      <c r="C491" t="s">
        <v>1872</v>
      </c>
      <c r="D491" t="str">
        <f>VLOOKUP(B491,canais!$A:$N,14,FALSE)</f>
        <v>5ed981e2474ed51eb3dbb443</v>
      </c>
      <c r="E491" s="10">
        <v>43971</v>
      </c>
      <c r="F491" t="s">
        <v>26</v>
      </c>
      <c r="G491" t="str">
        <f>VLOOKUP(F491,subcategorias!$E:$F,2,FALSE)</f>
        <v>ObjectId("5ed97cfc474ed51eb3dbb276")</v>
      </c>
      <c r="H491" t="str">
        <f>VLOOKUP(G491,subcategorias!$F:$G,2,FALSE)</f>
        <v>ObjectId("5ed979f4474ed51eb3dbb26b")</v>
      </c>
      <c r="I491" t="str">
        <f>VLOOKUP(H491,categorias!$B:$D,2,FALSE)</f>
        <v>Música</v>
      </c>
      <c r="J491" t="str">
        <f>VLOOKUP(H491,categorias!$B:$D,3,FALSE)</f>
        <v>music</v>
      </c>
      <c r="K491" s="7">
        <v>0.70833333333333337</v>
      </c>
      <c r="L491" s="7" t="str">
        <f t="shared" si="14"/>
        <v>new Date("2020-05-20T17:00-0300")</v>
      </c>
      <c r="M491" t="s">
        <v>3331</v>
      </c>
      <c r="N491" t="s">
        <v>937</v>
      </c>
      <c r="O491" t="s">
        <v>3333</v>
      </c>
      <c r="P491" t="s">
        <v>3334</v>
      </c>
      <c r="W491" t="str">
        <f t="shared" si="15"/>
        <v>{"titulo": "Dermot Kennedy Sound Waves - Live From Home" , "canais": [{"nome":"Dermot Kennedy", "_id": ObjectId("5ed981e2474ed51eb3dbb443")}], "subcategorias": [{"nome":"pop", "_id":ObjectId("5ed97cfc474ed51eb3dbb276")}], "categorias":[{"_id":ObjectId("5ed979f4474ed51eb3dbb26b"), "nome":"Música", "url":"music"}], "dataHora": new Date("2020-05-20T17:00-0300"),   "largeimage": "https://i.ytimg.com/vi/j-7VMr0m3jo/mqdefault.jpg", "status": "offline", "videoId": "j-7VMr0m3jo", "url": "https://www.youtube.com/watch?v=j-7VMr0m3jo"},</v>
      </c>
    </row>
    <row r="492" spans="1:23" x14ac:dyDescent="0.25">
      <c r="A492" t="s">
        <v>3336</v>
      </c>
      <c r="B492" t="s">
        <v>1873</v>
      </c>
      <c r="C492" t="s">
        <v>1874</v>
      </c>
      <c r="D492" t="str">
        <f>VLOOKUP(B492,canais!$A:$N,14,FALSE)</f>
        <v>5ed981e2474ed51eb3dbb444</v>
      </c>
      <c r="E492" s="10">
        <v>43971</v>
      </c>
      <c r="F492" t="s">
        <v>26</v>
      </c>
      <c r="G492" t="str">
        <f>VLOOKUP(F492,subcategorias!$E:$F,2,FALSE)</f>
        <v>ObjectId("5ed97cfc474ed51eb3dbb276")</v>
      </c>
      <c r="H492" t="str">
        <f>VLOOKUP(G492,subcategorias!$F:$G,2,FALSE)</f>
        <v>ObjectId("5ed979f4474ed51eb3dbb26b")</v>
      </c>
      <c r="I492" t="str">
        <f>VLOOKUP(H492,categorias!$B:$D,2,FALSE)</f>
        <v>Música</v>
      </c>
      <c r="J492" t="str">
        <f>VLOOKUP(H492,categorias!$B:$D,3,FALSE)</f>
        <v>music</v>
      </c>
      <c r="K492" s="7">
        <v>0.70833333333333337</v>
      </c>
      <c r="L492" s="7" t="str">
        <f t="shared" si="14"/>
        <v>new Date("2020-05-20T17:00-0300")</v>
      </c>
      <c r="M492" t="s">
        <v>3335</v>
      </c>
      <c r="N492" t="s">
        <v>937</v>
      </c>
      <c r="P492" t="s">
        <v>3337</v>
      </c>
      <c r="W492" t="str">
        <f t="shared" si="15"/>
        <v>{"titulo": "Live Gretchen" , "canais": [{"nome":"Gretchen", "_id": ObjectId("5ed981e2474ed51eb3dbb444")}], "subcategorias": [{"nome":"pop", "_id":ObjectId("5ed97cfc474ed51eb3dbb276")}], "categorias":[{"_id":ObjectId("5ed979f4474ed51eb3dbb26b"), "nome":"Música", "url":"music"}], "dataHora": new Date("2020-05-20T17:00-0300"),   "largeimage": "https://instagram.fsdu11-1.fna.fbcdn.net/v/t51.2885-15/sh0.08/e35/s640x640/97548519_694670807767804_3655748168171795302_n.jpg?_nc_ht=instagram.fsdu11-1.fna.fbcdn.net&amp;_nc_cat=104&amp;_nc_ohc=WXLrV5xoBTwAX8MC4rV&amp;oh=93794ad2160ab29cdf05290253d3320b&amp;oe=5EEFC272", "status": "offline", "videoId": "", "url": "https://www.instagram.com/mariagretchen/"},</v>
      </c>
    </row>
    <row r="493" spans="1:23" x14ac:dyDescent="0.25">
      <c r="A493" t="s">
        <v>3339</v>
      </c>
      <c r="B493" t="s">
        <v>743</v>
      </c>
      <c r="C493" t="s">
        <v>744</v>
      </c>
      <c r="D493" t="str">
        <f>VLOOKUP(B493,canais!$A:$N,14,FALSE)</f>
        <v>5ed981e2474ed51eb3dbb3c2</v>
      </c>
      <c r="E493" s="10">
        <v>43971</v>
      </c>
      <c r="F493" t="s">
        <v>26</v>
      </c>
      <c r="G493" t="str">
        <f>VLOOKUP(F493,subcategorias!$E:$F,2,FALSE)</f>
        <v>ObjectId("5ed97cfc474ed51eb3dbb276")</v>
      </c>
      <c r="H493" t="str">
        <f>VLOOKUP(G493,subcategorias!$F:$G,2,FALSE)</f>
        <v>ObjectId("5ed979f4474ed51eb3dbb26b")</v>
      </c>
      <c r="I493" t="str">
        <f>VLOOKUP(H493,categorias!$B:$D,2,FALSE)</f>
        <v>Música</v>
      </c>
      <c r="J493" t="str">
        <f>VLOOKUP(H493,categorias!$B:$D,3,FALSE)</f>
        <v>music</v>
      </c>
      <c r="K493" s="7">
        <v>0.79166666666666663</v>
      </c>
      <c r="L493" s="7" t="str">
        <f t="shared" si="14"/>
        <v>new Date("2020-05-20T19:00-0300")</v>
      </c>
      <c r="M493" t="s">
        <v>3338</v>
      </c>
      <c r="N493" t="s">
        <v>937</v>
      </c>
      <c r="P493" t="s">
        <v>1581</v>
      </c>
      <c r="W493" t="str">
        <f t="shared" si="15"/>
        <v>{"titulo": "As Bahias e a Cozinha Mineira no #SescAoVivo" , "canais": [{"nome":"As Bahias e a Cozinha Mineira", "_id": ObjectId("5ed981e2474ed51eb3dbb3c2")}], "subcategorias": [{"nome":"pop", "_id":ObjectId("5ed97cfc474ed51eb3dbb276")}], "categorias":[{"_id":ObjectId("5ed979f4474ed51eb3dbb26b"), "nome":"Música", "url":"music"}], "dataHora": new Date("2020-05-20T19:00-0300"),   "largeimage": "https://instagram.fsdu11-1.fna.fbcdn.net/v/t51.2885-15/sh0.08/e35/s640x640/98047356_246826743092538_8653661555199835453_n.jpg?_nc_ht=instagram.fsdu11-1.fna.fbcdn.net&amp;_nc_cat=106&amp;_nc_ohc=az-i-sJxbx8AX_xJbW7&amp;oh=deb2de72fca59deab6580ad4a9b7d8b9&amp;oe=5EED0553", "status": "offline", "videoId": "", "url": "https://www.youtube.com/channel/UCESs365L1Ccnq4q3J5yZ7nQ"},</v>
      </c>
    </row>
    <row r="494" spans="1:23" x14ac:dyDescent="0.25">
      <c r="A494" t="s">
        <v>3341</v>
      </c>
      <c r="B494" t="s">
        <v>1875</v>
      </c>
      <c r="C494" t="s">
        <v>1876</v>
      </c>
      <c r="D494" t="str">
        <f>VLOOKUP(B494,canais!$A:$N,14,FALSE)</f>
        <v>5ed981e2474ed51eb3dbb445</v>
      </c>
      <c r="E494" s="10">
        <v>43971</v>
      </c>
      <c r="F494" t="s">
        <v>32</v>
      </c>
      <c r="G494" t="str">
        <f>VLOOKUP(F494,subcategorias!$E:$F,2,FALSE)</f>
        <v>ObjectId("5ed97cfc474ed51eb3dbb27c")</v>
      </c>
      <c r="H494" t="str">
        <f>VLOOKUP(G494,subcategorias!$F:$G,2,FALSE)</f>
        <v>ObjectId("5ed979f4474ed51eb3dbb26b")</v>
      </c>
      <c r="I494" t="str">
        <f>VLOOKUP(H494,categorias!$B:$D,2,FALSE)</f>
        <v>Música</v>
      </c>
      <c r="J494" t="str">
        <f>VLOOKUP(H494,categorias!$B:$D,3,FALSE)</f>
        <v>music</v>
      </c>
      <c r="K494" s="7">
        <v>0.83333333333333337</v>
      </c>
      <c r="L494" s="7" t="str">
        <f t="shared" si="14"/>
        <v>new Date("2020-05-20T20:00-0300")</v>
      </c>
      <c r="M494" t="s">
        <v>3340</v>
      </c>
      <c r="N494" t="s">
        <v>937</v>
      </c>
      <c r="P494" t="s">
        <v>3342</v>
      </c>
      <c r="W494" t="str">
        <f t="shared" si="15"/>
        <v>{"titulo": "Live Renno Poeta" , "canais": [{"nome":"Renno Poeta", "_id": ObjectId("5ed981e2474ed51eb3dbb445")}], "subcategorias": [{"nome":"forró", "_id":ObjectId("5ed97cfc474ed51eb3dbb27c")}], "categorias":[{"_id":ObjectId("5ed979f4474ed51eb3dbb26b"), "nome":"Música", "url":"music"}], "dataHora": new Date("2020-05-20T20:00-0300"),   "largeimage": "https://yt3.ggpht.com/PomiDNTo0bB96lcWOh7tbd44OBkKDInt_Otqj_5LJmy1O9-GKJ2fKvu7s40-pqG_6cEAns1Jrw=w1280-fcrop64=1,00000000ffffffff-k-c0xffffffff-no-nd-rj", "status": "offline", "videoId": "", "url": "https://www.youtube.com/channel/UCW1ps0MbXt5ekEWCSmRJc-A"},</v>
      </c>
    </row>
    <row r="495" spans="1:23" x14ac:dyDescent="0.25">
      <c r="A495" t="s">
        <v>3344</v>
      </c>
      <c r="B495" t="s">
        <v>507</v>
      </c>
      <c r="C495" t="s">
        <v>508</v>
      </c>
      <c r="D495" t="str">
        <f>VLOOKUP(B495,canais!$A:$N,14,FALSE)</f>
        <v>5ed981e2474ed51eb3dbb34a</v>
      </c>
      <c r="E495" s="10">
        <v>43971</v>
      </c>
      <c r="F495" t="s">
        <v>22</v>
      </c>
      <c r="G495" t="str">
        <f>VLOOKUP(F495,subcategorias!$E:$F,2,FALSE)</f>
        <v>ObjectId("5ed97cfc474ed51eb3dbb272")</v>
      </c>
      <c r="H495" t="str">
        <f>VLOOKUP(G495,subcategorias!$F:$G,2,FALSE)</f>
        <v>ObjectId("5ed979f4474ed51eb3dbb26b")</v>
      </c>
      <c r="I495" t="str">
        <f>VLOOKUP(H495,categorias!$B:$D,2,FALSE)</f>
        <v>Música</v>
      </c>
      <c r="J495" t="str">
        <f>VLOOKUP(H495,categorias!$B:$D,3,FALSE)</f>
        <v>music</v>
      </c>
      <c r="K495" s="7">
        <v>0.875</v>
      </c>
      <c r="L495" s="7" t="str">
        <f t="shared" si="14"/>
        <v>new Date("2020-05-20T21:00-0300")</v>
      </c>
      <c r="M495" t="s">
        <v>3343</v>
      </c>
      <c r="N495" t="s">
        <v>937</v>
      </c>
      <c r="P495" t="s">
        <v>3345</v>
      </c>
      <c r="W495" t="str">
        <f t="shared" si="15"/>
        <v>{"titulo": "Live Dave Matthews Band" , "canais": [{"nome":"Dave Matthews Band", "_id": ObjectId("5ed981e2474ed51eb3dbb34a")}], "subcategorias": [{"nome":"rock", "_id":ObjectId("5ed97cfc474ed51eb3dbb272")}], "categorias":[{"_id":ObjectId("5ed979f4474ed51eb3dbb26b"), "nome":"Música", "url":"music"}], "dataHora": new Date("2020-05-20T21:00-0300"),   "largeimage": "https://yt3.ggpht.com/GCOUGydfhD1dD2lvrHdAI5e5xsb341VhbjPnseDtLIzo98l-sLH6iyHKlqU6A7ATehHgw6-XMA=w1280-fcrop64=1,00000000ffffffff-k-c0xffffffff-no-nd-rj", "status": "offline", "videoId": "", "url": "https://www.youtube.com/channel/UCs9tH6M6AW16i3s8WabzAfA"},</v>
      </c>
    </row>
    <row r="496" spans="1:23" x14ac:dyDescent="0.25">
      <c r="A496" t="s">
        <v>3347</v>
      </c>
      <c r="B496" t="s">
        <v>365</v>
      </c>
      <c r="C496" t="s">
        <v>366</v>
      </c>
      <c r="D496" t="str">
        <f>VLOOKUP(B496,canais!$A:$N,14,FALSE)</f>
        <v>5ed981e2474ed51eb3dbb301</v>
      </c>
      <c r="E496" s="10">
        <v>43989</v>
      </c>
      <c r="F496" t="s">
        <v>21</v>
      </c>
      <c r="G496" t="str">
        <f>VLOOKUP(F496,subcategorias!$E:$F,2,FALSE)</f>
        <v>ObjectId("5ed97cfc474ed51eb3dbb271")</v>
      </c>
      <c r="H496" t="str">
        <f>VLOOKUP(G496,subcategorias!$F:$G,2,FALSE)</f>
        <v>ObjectId("5ed979f4474ed51eb3dbb26b")</v>
      </c>
      <c r="I496" t="str">
        <f>VLOOKUP(H496,categorias!$B:$D,2,FALSE)</f>
        <v>Música</v>
      </c>
      <c r="J496" t="str">
        <f>VLOOKUP(H496,categorias!$B:$D,3,FALSE)</f>
        <v>music</v>
      </c>
      <c r="K496" s="7">
        <v>0.625</v>
      </c>
      <c r="L496" s="7" t="str">
        <f t="shared" si="14"/>
        <v>new Date("2020-06-07T15:00-0300")</v>
      </c>
      <c r="M496" t="s">
        <v>3346</v>
      </c>
      <c r="N496" t="s">
        <v>937</v>
      </c>
      <c r="O496" t="s">
        <v>3348</v>
      </c>
      <c r="P496" t="s">
        <v>3349</v>
      </c>
      <c r="W496" t="str">
        <f t="shared" si="15"/>
        <v>{"titulo": "Lauana Prado - Live Na Varanda #LauanaPradoLIVE | #FiqueEmCasa e Cante #Comigo" , "canais": [{"nome":"Lauana Prado", "_id": ObjectId("5ed981e2474ed51eb3dbb301")}], "subcategorias": [{"nome":"sertanejo", "_id":ObjectId("5ed97cfc474ed51eb3dbb271")}], "categorias":[{"_id":ObjectId("5ed979f4474ed51eb3dbb26b"), "nome":"Música", "url":"music"}], "dataHora": new Date("2020-06-07T15:00-0300"),   "largeimage": "https://i.ytimg.com/vi/Y-5akpeqWqU/mqdefault.jpg", "status": "offline", "videoId": "Y-5akpeqWqU", "url": "https://www.youtube.com/watch?v=Y-5akpeqWqU"},</v>
      </c>
    </row>
    <row r="497" spans="1:23" x14ac:dyDescent="0.25">
      <c r="A497" t="s">
        <v>3351</v>
      </c>
      <c r="B497" t="s">
        <v>835</v>
      </c>
      <c r="C497" t="s">
        <v>836</v>
      </c>
      <c r="D497" t="str">
        <f>VLOOKUP(B497,canais!$A:$N,14,FALSE)</f>
        <v>5ed981e2474ed51eb3dbb3f1</v>
      </c>
      <c r="E497" s="10">
        <v>43973</v>
      </c>
      <c r="F497" t="s">
        <v>29</v>
      </c>
      <c r="G497" t="str">
        <f>VLOOKUP(F497,subcategorias!$E:$F,2,FALSE)</f>
        <v>ObjectId("5ed97cfc474ed51eb3dbb279")</v>
      </c>
      <c r="H497" t="str">
        <f>VLOOKUP(G497,subcategorias!$F:$G,2,FALSE)</f>
        <v>ObjectId("5ed979f4474ed51eb3dbb26b")</v>
      </c>
      <c r="I497" t="str">
        <f>VLOOKUP(H497,categorias!$B:$D,2,FALSE)</f>
        <v>Música</v>
      </c>
      <c r="J497" t="str">
        <f>VLOOKUP(H497,categorias!$B:$D,3,FALSE)</f>
        <v>music</v>
      </c>
      <c r="K497" s="7">
        <v>0.85416666666666663</v>
      </c>
      <c r="L497" s="7" t="str">
        <f t="shared" si="14"/>
        <v>new Date("2020-05-22T20:30-0300")</v>
      </c>
      <c r="M497" t="s">
        <v>3350</v>
      </c>
      <c r="N497" t="s">
        <v>937</v>
      </c>
      <c r="P497" t="s">
        <v>3010</v>
      </c>
      <c r="W497" t="str">
        <f t="shared" si="15"/>
        <v>{"titulo": "Live Dj Marlboro" , "canais": [{"nome":"Dj Marlboro", "_id": ObjectId("5ed981e2474ed51eb3dbb3f1")}], "subcategorias": [{"nome":"funk", "_id":ObjectId("5ed97cfc474ed51eb3dbb279")}], "categorias":[{"_id":ObjectId("5ed979f4474ed51eb3dbb26b"), "nome":"Música", "url":"music"}], "dataHora": new Date("2020-05-22T20:30-0300"),   "largeimage": "https://instagram.fbhz1-1.fna.fbcdn.net/v/t51.2885-15/sh0.08/e35/p640x640/97965811_256408308901309_3112197355530997610_n.jpg?_nc_ht=instagram.fbhz1-1.fna.fbcdn.net&amp;_nc_cat=101&amp;_nc_ohc=MtnXLwWgU44AX9esHdt&amp;oh=3e6bd0fa0cc38a3efc8788c043cd5f75&amp;oe=5EF032E7", "status": "offline", "videoId": "", "url": "https://www.youtube.com/channel/UCPE4XGBPvfRdtkgDfR97BFQ"},</v>
      </c>
    </row>
    <row r="498" spans="1:23" x14ac:dyDescent="0.25">
      <c r="A498" t="s">
        <v>3353</v>
      </c>
      <c r="B498" t="s">
        <v>127</v>
      </c>
      <c r="C498" t="s">
        <v>128</v>
      </c>
      <c r="D498" t="str">
        <f>VLOOKUP(B498,canais!$A:$N,14,FALSE)</f>
        <v>5ed981e2474ed51eb3dbb29e</v>
      </c>
      <c r="E498" s="10">
        <v>43974</v>
      </c>
      <c r="F498" t="s">
        <v>21</v>
      </c>
      <c r="G498" t="str">
        <f>VLOOKUP(F498,subcategorias!$E:$F,2,FALSE)</f>
        <v>ObjectId("5ed97cfc474ed51eb3dbb271")</v>
      </c>
      <c r="H498" t="str">
        <f>VLOOKUP(G498,subcategorias!$F:$G,2,FALSE)</f>
        <v>ObjectId("5ed979f4474ed51eb3dbb26b")</v>
      </c>
      <c r="I498" t="str">
        <f>VLOOKUP(H498,categorias!$B:$D,2,FALSE)</f>
        <v>Música</v>
      </c>
      <c r="J498" t="str">
        <f>VLOOKUP(H498,categorias!$B:$D,3,FALSE)</f>
        <v>music</v>
      </c>
      <c r="K498" s="7">
        <v>0.72916666666666663</v>
      </c>
      <c r="L498" s="7" t="str">
        <f t="shared" si="14"/>
        <v>new Date("2020-05-23T17:30-0300")</v>
      </c>
      <c r="M498" t="s">
        <v>3352</v>
      </c>
      <c r="N498" t="s">
        <v>937</v>
      </c>
      <c r="O498" t="s">
        <v>3354</v>
      </c>
      <c r="P498" t="s">
        <v>3355</v>
      </c>
      <c r="W498" t="str">
        <f t="shared" si="15"/>
        <v>{"titulo": "Simone e Simaria - Live das Coleguinhas 2 #FiqueEmCasa" , "canais": [{"nome":"Simone e Simaria", "_id": ObjectId("5ed981e2474ed51eb3dbb29e")}], "subcategorias": [{"nome":"sertanejo", "_id":ObjectId("5ed97cfc474ed51eb3dbb271")}], "categorias":[{"_id":ObjectId("5ed979f4474ed51eb3dbb26b"), "nome":"Música", "url":"music"}], "dataHora": new Date("2020-05-23T17:30-0300"),   "largeimage": "https://i.ytimg.com/vi/_YWIUZuP8P0/mqdefault.jpg", "status": "offline", "videoId": "_YWIUZuP8P0", "url": "https://www.youtube.com/watch?v=_YWIUZuP8P0"},</v>
      </c>
    </row>
    <row r="499" spans="1:23" x14ac:dyDescent="0.25">
      <c r="A499" t="s">
        <v>3357</v>
      </c>
      <c r="B499" t="s">
        <v>223</v>
      </c>
      <c r="C499" t="s">
        <v>224</v>
      </c>
      <c r="D499" t="str">
        <f>VLOOKUP(B499,canais!$A:$N,14,FALSE)</f>
        <v>5ed981e2474ed51eb3dbb2be</v>
      </c>
      <c r="E499" s="10">
        <v>43981</v>
      </c>
      <c r="F499" t="s">
        <v>28</v>
      </c>
      <c r="G499" t="str">
        <f>VLOOKUP(F499,subcategorias!$E:$F,2,FALSE)</f>
        <v>ObjectId("5ed97cfc474ed51eb3dbb278")</v>
      </c>
      <c r="H499" t="str">
        <f>VLOOKUP(G499,subcategorias!$F:$G,2,FALSE)</f>
        <v>ObjectId("5ed979f4474ed51eb3dbb26b")</v>
      </c>
      <c r="I499" t="str">
        <f>VLOOKUP(H499,categorias!$B:$D,2,FALSE)</f>
        <v>Música</v>
      </c>
      <c r="J499" t="str">
        <f>VLOOKUP(H499,categorias!$B:$D,3,FALSE)</f>
        <v>music</v>
      </c>
      <c r="K499" s="7">
        <v>0.66666666666666663</v>
      </c>
      <c r="L499" s="7" t="str">
        <f t="shared" si="14"/>
        <v>new Date("2020-05-30T16:00-0300")</v>
      </c>
      <c r="M499" t="s">
        <v>3356</v>
      </c>
      <c r="N499" t="s">
        <v>937</v>
      </c>
      <c r="O499" t="s">
        <v>3358</v>
      </c>
      <c r="P499" t="s">
        <v>3359</v>
      </c>
      <c r="W499" t="str">
        <f t="shared" si="15"/>
        <v>{"titulo": "Live Dilsinho - Sol, (A)mar e Lua I #FiqueEmCasa e Cante #Comigo" , "canais": [{"nome":"Dilsinho", "_id": ObjectId("5ed981e2474ed51eb3dbb2be")}], "subcategorias": [{"nome":"pagode", "_id":ObjectId("5ed97cfc474ed51eb3dbb278")}], "categorias":[{"_id":ObjectId("5ed979f4474ed51eb3dbb26b"), "nome":"Música", "url":"music"}], "dataHora": new Date("2020-05-30T16:00-0300"),   "largeimage": "https://i.ytimg.com/vi/opFywYQAPSM/mqdefault.jpg", "status": "offline", "videoId": "opFywYQAPSM", "url": "https://www.youtube.com/watch?v=opFywYQAPSM"},</v>
      </c>
    </row>
    <row r="500" spans="1:23" x14ac:dyDescent="0.25">
      <c r="A500" t="s">
        <v>3361</v>
      </c>
      <c r="B500" t="s">
        <v>1877</v>
      </c>
      <c r="C500" t="s">
        <v>1878</v>
      </c>
      <c r="D500" t="str">
        <f>VLOOKUP(B500,canais!$A:$N,14,FALSE)</f>
        <v>5ed981e2474ed51eb3dbb446</v>
      </c>
      <c r="E500" s="10">
        <v>43972</v>
      </c>
      <c r="F500" t="s">
        <v>21</v>
      </c>
      <c r="G500" t="str">
        <f>VLOOKUP(F500,subcategorias!$E:$F,2,FALSE)</f>
        <v>ObjectId("5ed97cfc474ed51eb3dbb271")</v>
      </c>
      <c r="H500" t="str">
        <f>VLOOKUP(G500,subcategorias!$F:$G,2,FALSE)</f>
        <v>ObjectId("5ed979f4474ed51eb3dbb26b")</v>
      </c>
      <c r="I500" t="str">
        <f>VLOOKUP(H500,categorias!$B:$D,2,FALSE)</f>
        <v>Música</v>
      </c>
      <c r="J500" t="str">
        <f>VLOOKUP(H500,categorias!$B:$D,3,FALSE)</f>
        <v>music</v>
      </c>
      <c r="K500" s="7">
        <v>0.83333333333333337</v>
      </c>
      <c r="L500" s="7" t="str">
        <f t="shared" si="14"/>
        <v>new Date("2020-05-21T20:00-0300")</v>
      </c>
      <c r="M500" t="s">
        <v>3360</v>
      </c>
      <c r="N500" t="s">
        <v>937</v>
      </c>
      <c r="P500" t="s">
        <v>3362</v>
      </c>
      <c r="W500" t="str">
        <f t="shared" si="15"/>
        <v>{"titulo": "Live Chanceller e Montenegro" , "canais": [{"nome":"Chanceller e Montenegro", "_id": ObjectId("5ed981e2474ed51eb3dbb446")}], "subcategorias": [{"nome":"sertanejo", "_id":ObjectId("5ed97cfc474ed51eb3dbb271")}], "categorias":[{"_id":ObjectId("5ed979f4474ed51eb3dbb26b"), "nome":"Música", "url":"music"}], "dataHora": new Date("2020-05-21T20:00-0300"),   "largeimage": "https://instagram.fsdu11-1.fna.fbcdn.net/v/t51.2885-15/sh0.08/e35/s640x640/97610247_274136910386261_5561150519291223921_n.jpg?_nc_ht=instagram.fsdu11-1.fna.fbcdn.net&amp;_nc_cat=105&amp;_nc_ohc=ocP6I-4d9REAX_Oj_cJ&amp;oh=c5bc90b5ed6e7ebb6992a439c9b516be&amp;oe=5EF02F41", "status": "offline", "videoId": "", "url": "https://www.youtube.com/channel/UC8NU4JG-kylFOBvHeOKwnkQ"},</v>
      </c>
    </row>
    <row r="501" spans="1:23" x14ac:dyDescent="0.25">
      <c r="A501" t="s">
        <v>3364</v>
      </c>
      <c r="B501" t="s">
        <v>1879</v>
      </c>
      <c r="C501" t="s">
        <v>1880</v>
      </c>
      <c r="D501" t="str">
        <f>VLOOKUP(B501,canais!$A:$N,14,FALSE)</f>
        <v>5ed981e2474ed51eb3dbb447</v>
      </c>
      <c r="E501" s="10">
        <v>43974</v>
      </c>
      <c r="F501" t="s">
        <v>28</v>
      </c>
      <c r="G501" t="str">
        <f>VLOOKUP(F501,subcategorias!$E:$F,2,FALSE)</f>
        <v>ObjectId("5ed97cfc474ed51eb3dbb278")</v>
      </c>
      <c r="H501" t="str">
        <f>VLOOKUP(G501,subcategorias!$F:$G,2,FALSE)</f>
        <v>ObjectId("5ed979f4474ed51eb3dbb26b")</v>
      </c>
      <c r="I501" t="str">
        <f>VLOOKUP(H501,categorias!$B:$D,2,FALSE)</f>
        <v>Música</v>
      </c>
      <c r="J501" t="str">
        <f>VLOOKUP(H501,categorias!$B:$D,3,FALSE)</f>
        <v>music</v>
      </c>
      <c r="K501" s="7">
        <v>0.58333333333333337</v>
      </c>
      <c r="L501" s="7" t="str">
        <f t="shared" si="14"/>
        <v>new Date("2020-05-23T14:00-0300")</v>
      </c>
      <c r="M501" t="s">
        <v>3363</v>
      </c>
      <c r="N501" t="s">
        <v>937</v>
      </c>
      <c r="O501" t="s">
        <v>3365</v>
      </c>
      <c r="P501" t="s">
        <v>3366</v>
      </c>
      <c r="W501" t="str">
        <f t="shared" si="15"/>
        <v>{"titulo": "LIVE - Wagninho" , "canais": [{"nome":"Wagninho", "_id": ObjectId("5ed981e2474ed51eb3dbb447")}], "subcategorias": [{"nome":"pagode", "_id":ObjectId("5ed97cfc474ed51eb3dbb278")}], "categorias":[{"_id":ObjectId("5ed979f4474ed51eb3dbb26b"), "nome":"Música", "url":"music"}], "dataHora": new Date("2020-05-23T14:00-0300"),   "largeimage": "https://i.ytimg.com/vi/5KwwYMLu0us/mqdefault.jpg", "status": "offline", "videoId": "5KwwYMLu0us", "url": "https://www.youtube.com/watch?v=5KwwYMLu0us"},</v>
      </c>
    </row>
    <row r="502" spans="1:23" x14ac:dyDescent="0.25">
      <c r="A502" t="s">
        <v>3368</v>
      </c>
      <c r="B502" t="s">
        <v>1881</v>
      </c>
      <c r="C502" t="s">
        <v>1882</v>
      </c>
      <c r="D502" t="str">
        <f>VLOOKUP(B502,canais!$A:$N,14,FALSE)</f>
        <v>5ed981e2474ed51eb3dbb448</v>
      </c>
      <c r="E502" s="10">
        <v>43982</v>
      </c>
      <c r="F502" t="s">
        <v>21</v>
      </c>
      <c r="G502" t="str">
        <f>VLOOKUP(F502,subcategorias!$E:$F,2,FALSE)</f>
        <v>ObjectId("5ed97cfc474ed51eb3dbb271")</v>
      </c>
      <c r="H502" t="str">
        <f>VLOOKUP(G502,subcategorias!$F:$G,2,FALSE)</f>
        <v>ObjectId("5ed979f4474ed51eb3dbb26b")</v>
      </c>
      <c r="I502" t="str">
        <f>VLOOKUP(H502,categorias!$B:$D,2,FALSE)</f>
        <v>Música</v>
      </c>
      <c r="J502" t="str">
        <f>VLOOKUP(H502,categorias!$B:$D,3,FALSE)</f>
        <v>music</v>
      </c>
      <c r="K502" s="7">
        <v>0.45833333333333331</v>
      </c>
      <c r="L502" s="7" t="str">
        <f t="shared" si="14"/>
        <v>new Date("2020-05-31T11:00-0300")</v>
      </c>
      <c r="M502" t="s">
        <v>3367</v>
      </c>
      <c r="N502" t="s">
        <v>937</v>
      </c>
      <c r="P502" t="s">
        <v>3369</v>
      </c>
      <c r="W502" t="str">
        <f t="shared" si="15"/>
        <v>{"titulo": "Live Trio Parada Dura" , "canais": [{"nome":"Trio Parada Dura", "_id": ObjectId("5ed981e2474ed51eb3dbb448")}], "subcategorias": [{"nome":"sertanejo", "_id":ObjectId("5ed97cfc474ed51eb3dbb271")}], "categorias":[{"_id":ObjectId("5ed979f4474ed51eb3dbb26b"), "nome":"Música", "url":"music"}], "dataHora": new Date("2020-05-31T11:00-0300"),   "largeimage": "https://instagram.fsdu11-1.fna.fbcdn.net/v/t51.2885-15/sh0.08/e35/p640x640/95300756_601716587106345_4965432454886449747_n.jpg?_nc_ht=instagram.fsdu11-1.fna.fbcdn.net&amp;_nc_cat=109&amp;_nc_ohc=ga6laP-tYm8AX_3IZgt&amp;oh=4f97cc95e1fa01ec146963cd0c9f6e7c&amp;oe=5EF06E6D", "status": "offline", "videoId": "", "url": "https://www.youtube.com/channel/UCD8uRI20qj16MKrMRi8OGcQ"},</v>
      </c>
    </row>
    <row r="503" spans="1:23" x14ac:dyDescent="0.25">
      <c r="A503" t="s">
        <v>3371</v>
      </c>
      <c r="B503" t="s">
        <v>1883</v>
      </c>
      <c r="C503" t="s">
        <v>1884</v>
      </c>
      <c r="D503" t="str">
        <f>VLOOKUP(B503,canais!$A:$N,14,FALSE)</f>
        <v>5ed981e2474ed51eb3dbb449</v>
      </c>
      <c r="E503" s="10">
        <v>43975</v>
      </c>
      <c r="F503" t="s">
        <v>25</v>
      </c>
      <c r="G503" t="str">
        <f>VLOOKUP(F503,subcategorias!$E:$F,2,FALSE)</f>
        <v>ObjectId("5ed97cfc474ed51eb3dbb275")</v>
      </c>
      <c r="H503" t="str">
        <f>VLOOKUP(G503,subcategorias!$F:$G,2,FALSE)</f>
        <v>ObjectId("5ed979f4474ed51eb3dbb26b")</v>
      </c>
      <c r="I503" t="str">
        <f>VLOOKUP(H503,categorias!$B:$D,2,FALSE)</f>
        <v>Música</v>
      </c>
      <c r="J503" t="str">
        <f>VLOOKUP(H503,categorias!$B:$D,3,FALSE)</f>
        <v>music</v>
      </c>
      <c r="K503" s="7">
        <v>0.625</v>
      </c>
      <c r="L503" s="7" t="str">
        <f t="shared" si="14"/>
        <v>new Date("2020-05-24T15:00-0300")</v>
      </c>
      <c r="M503" t="s">
        <v>3370</v>
      </c>
      <c r="N503" t="s">
        <v>937</v>
      </c>
      <c r="O503" t="s">
        <v>3372</v>
      </c>
      <c r="P503" t="s">
        <v>3373</v>
      </c>
      <c r="W503" t="str">
        <f t="shared" si="15"/>
        <v>{"titulo": "Submerged Sundays Live Stream!" , "canais": [{"nome":"Goldfish", "_id": ObjectId("5ed981e2474ed51eb3dbb449")}], "subcategorias": [{"nome":"eletrônica", "_id":ObjectId("5ed97cfc474ed51eb3dbb275")}], "categorias":[{"_id":ObjectId("5ed979f4474ed51eb3dbb26b"), "nome":"Música", "url":"music"}], "dataHora": new Date("2020-05-24T15:00-0300"),   "largeimage": "https://i.ytimg.com/vi/su3TIVSBNfE/mqdefault.jpg", "status": "offline", "videoId": "su3TIVSBNfE", "url": "https://www.youtube.com/watch?v=su3TIVSBNfE"},</v>
      </c>
    </row>
    <row r="504" spans="1:23" x14ac:dyDescent="0.25">
      <c r="A504" t="s">
        <v>3375</v>
      </c>
      <c r="B504" t="s">
        <v>499</v>
      </c>
      <c r="C504" t="s">
        <v>500</v>
      </c>
      <c r="D504" t="str">
        <f>VLOOKUP(B504,canais!$A:$N,14,FALSE)</f>
        <v>5ed981e2474ed51eb3dbb346</v>
      </c>
      <c r="E504" s="10">
        <v>43974</v>
      </c>
      <c r="F504" t="s">
        <v>26</v>
      </c>
      <c r="G504" t="str">
        <f>VLOOKUP(F504,subcategorias!$E:$F,2,FALSE)</f>
        <v>ObjectId("5ed97cfc474ed51eb3dbb276")</v>
      </c>
      <c r="H504" t="str">
        <f>VLOOKUP(G504,subcategorias!$F:$G,2,FALSE)</f>
        <v>ObjectId("5ed979f4474ed51eb3dbb26b")</v>
      </c>
      <c r="I504" t="str">
        <f>VLOOKUP(H504,categorias!$B:$D,2,FALSE)</f>
        <v>Música</v>
      </c>
      <c r="J504" t="str">
        <f>VLOOKUP(H504,categorias!$B:$D,3,FALSE)</f>
        <v>music</v>
      </c>
      <c r="K504" s="7">
        <v>0.83333333333333337</v>
      </c>
      <c r="L504" s="7" t="str">
        <f t="shared" si="14"/>
        <v>new Date("2020-05-23T20:00-0300")</v>
      </c>
      <c r="M504" t="s">
        <v>3374</v>
      </c>
      <c r="N504" t="s">
        <v>937</v>
      </c>
      <c r="P504" t="s">
        <v>3376</v>
      </c>
      <c r="W504" t="str">
        <f t="shared" si="15"/>
        <v>{"titulo": "Live Anitta" , "canais": [{"nome":"Anitta", "_id": ObjectId("5ed981e2474ed51eb3dbb346")}], "subcategorias": [{"nome":"pop", "_id":ObjectId("5ed97cfc474ed51eb3dbb276")}], "categorias":[{"_id":ObjectId("5ed979f4474ed51eb3dbb26b"), "nome":"Música", "url":"music"}], "dataHora": new Date("2020-05-23T20:00-0300"),   "largeimage": "https://instagram.fbhz1-1.fna.fbcdn.net/v/t51.2885-15/sh0.08/e35/s640x640/97562575_2643156005966106_5051207327493242909_n.jpg?_nc_ht=instagram.fbhz1-1.fna.fbcdn.net&amp;_nc_cat=1&amp;_nc_ohc=dbWEyNC8kEsAX_mbrmr&amp;oh=1fefc09307c6353f3d78a4ee312a52fe&amp;oe=5EEF37C7", "status": "offline", "videoId": "", "url": "https://www.youtube.com/user/skolbeats"},</v>
      </c>
    </row>
    <row r="505" spans="1:23" x14ac:dyDescent="0.25">
      <c r="A505" t="s">
        <v>3378</v>
      </c>
      <c r="B505" t="s">
        <v>1885</v>
      </c>
      <c r="C505" t="s">
        <v>1886</v>
      </c>
      <c r="D505" t="str">
        <f>VLOOKUP(B505,canais!$A:$N,14,FALSE)</f>
        <v>5ed981e2474ed51eb3dbb44a</v>
      </c>
      <c r="E505" s="10">
        <v>43978</v>
      </c>
      <c r="F505" t="s">
        <v>32</v>
      </c>
      <c r="G505" t="str">
        <f>VLOOKUP(F505,subcategorias!$E:$F,2,FALSE)</f>
        <v>ObjectId("5ed97cfc474ed51eb3dbb27c")</v>
      </c>
      <c r="H505" t="str">
        <f>VLOOKUP(G505,subcategorias!$F:$G,2,FALSE)</f>
        <v>ObjectId("5ed979f4474ed51eb3dbb26b")</v>
      </c>
      <c r="I505" t="str">
        <f>VLOOKUP(H505,categorias!$B:$D,2,FALSE)</f>
        <v>Música</v>
      </c>
      <c r="J505" t="str">
        <f>VLOOKUP(H505,categorias!$B:$D,3,FALSE)</f>
        <v>music</v>
      </c>
      <c r="K505" s="7">
        <v>0.83333333333333337</v>
      </c>
      <c r="L505" s="7" t="str">
        <f t="shared" si="14"/>
        <v>new Date("2020-05-27T20:00-0300")</v>
      </c>
      <c r="M505" t="s">
        <v>3377</v>
      </c>
      <c r="N505" t="s">
        <v>937</v>
      </c>
      <c r="P505" t="s">
        <v>3379</v>
      </c>
      <c r="W505" t="str">
        <f t="shared" si="15"/>
        <v>{"titulo": "Live Joelma" , "canais": [{"nome":"Joelma", "_id": ObjectId("5ed981e2474ed51eb3dbb44a")}], "subcategorias": [{"nome":"forró", "_id":ObjectId("5ed97cfc474ed51eb3dbb27c")}], "categorias":[{"_id":ObjectId("5ed979f4474ed51eb3dbb26b"), "nome":"Música", "url":"music"}], "dataHora": new Date("2020-05-27T20:00-0300"),   "largeimage": "https://instagram.fsdu11-1.fna.fbcdn.net/v/t51.2885-15/sh0.08/e35/s640x640/98331665_2988058477947858_1299831133967332303_n.jpg?_nc_ht=instagram.fsdu11-1.fna.fbcdn.net&amp;_nc_cat=106&amp;_nc_ohc=I5u441xE_O8AX_GU2SG&amp;oh=fb8aa2b8131b37c889a7df590bf28bd2&amp;oe=5EEFB98E", "status": "offline", "videoId": "", "url": "https://www.youtube.com/channel/UClPOJqFbYMKGyM2Nqst0NxA"},</v>
      </c>
    </row>
    <row r="506" spans="1:23" x14ac:dyDescent="0.25">
      <c r="A506" t="s">
        <v>3381</v>
      </c>
      <c r="B506" t="s">
        <v>868</v>
      </c>
      <c r="C506" t="s">
        <v>869</v>
      </c>
      <c r="D506" t="str">
        <f>VLOOKUP(B506,canais!$A:$N,14,FALSE)</f>
        <v>5ed981e2474ed51eb3dbb402</v>
      </c>
      <c r="E506" s="10">
        <v>43973</v>
      </c>
      <c r="F506" t="s">
        <v>35</v>
      </c>
      <c r="G506" t="str">
        <f>VLOOKUP(F506,subcategorias!$E:$F,2,FALSE)</f>
        <v>ObjectId("5ed97cfc474ed51eb3dbb27f")</v>
      </c>
      <c r="H506" t="str">
        <f>VLOOKUP(G506,subcategorias!$F:$G,2,FALSE)</f>
        <v>ObjectId("5ed979f4474ed51eb3dbb26b")</v>
      </c>
      <c r="I506" t="str">
        <f>VLOOKUP(H506,categorias!$B:$D,2,FALSE)</f>
        <v>Música</v>
      </c>
      <c r="J506" t="str">
        <f>VLOOKUP(H506,categorias!$B:$D,3,FALSE)</f>
        <v>music</v>
      </c>
      <c r="K506" s="7">
        <v>0.41666666666666669</v>
      </c>
      <c r="L506" s="7" t="str">
        <f t="shared" si="14"/>
        <v>new Date("2020-05-22T10:00-0300")</v>
      </c>
      <c r="M506" t="s">
        <v>3380</v>
      </c>
      <c r="N506" t="s">
        <v>937</v>
      </c>
      <c r="O506" t="s">
        <v>3382</v>
      </c>
      <c r="P506" t="s">
        <v>3383</v>
      </c>
      <c r="W506" t="str">
        <f t="shared" si="15"/>
        <v>{"titulo": "Defected Virtual Festival 6.0 - The Closing Party: #WithMe" , "canais": [{"nome":"Beat Port", "_id": ObjectId("5ed981e2474ed51eb3dbb402")}], "subcategorias": [{"nome":"festival", "_id":ObjectId("5ed97cfc474ed51eb3dbb27f")}], "categorias":[{"_id":ObjectId("5ed979f4474ed51eb3dbb26b"), "nome":"Música", "url":"music"}], "dataHora": new Date("2020-05-22T10:00-0300"),   "largeimage": "https://i.ytimg.com/vi/2oLoO70g_RM/mqdefault.jpg", "status": "offline", "videoId": "2oLoO70g_RM", "url": "https://www.youtube.com/watch?v=2oLoO70g_RM"},</v>
      </c>
    </row>
    <row r="507" spans="1:23" x14ac:dyDescent="0.25">
      <c r="A507" t="s">
        <v>3385</v>
      </c>
      <c r="B507" t="s">
        <v>184</v>
      </c>
      <c r="C507" t="s">
        <v>185</v>
      </c>
      <c r="D507" t="str">
        <f>VLOOKUP(B507,canais!$A:$N,14,FALSE)</f>
        <v>5ed981e2474ed51eb3dbb2b1</v>
      </c>
      <c r="E507" s="10">
        <v>43973</v>
      </c>
      <c r="F507" t="s">
        <v>21</v>
      </c>
      <c r="G507" t="str">
        <f>VLOOKUP(F507,subcategorias!$E:$F,2,FALSE)</f>
        <v>ObjectId("5ed97cfc474ed51eb3dbb271")</v>
      </c>
      <c r="H507" t="str">
        <f>VLOOKUP(G507,subcategorias!$F:$G,2,FALSE)</f>
        <v>ObjectId("5ed979f4474ed51eb3dbb26b")</v>
      </c>
      <c r="I507" t="str">
        <f>VLOOKUP(H507,categorias!$B:$D,2,FALSE)</f>
        <v>Música</v>
      </c>
      <c r="J507" t="str">
        <f>VLOOKUP(H507,categorias!$B:$D,3,FALSE)</f>
        <v>music</v>
      </c>
      <c r="K507" s="7">
        <v>0.83333333333333337</v>
      </c>
      <c r="L507" s="7" t="str">
        <f t="shared" si="14"/>
        <v>new Date("2020-05-22T20:00-0300")</v>
      </c>
      <c r="M507" t="s">
        <v>3384</v>
      </c>
      <c r="N507" t="s">
        <v>937</v>
      </c>
      <c r="O507" t="s">
        <v>3386</v>
      </c>
      <c r="P507" t="s">
        <v>3387</v>
      </c>
      <c r="W507" t="str">
        <f t="shared" si="15"/>
        <v>{"titulo": "Chitãozinho &amp; Xororó [Live In House] - 22/05#FiqueEmCasa e Cante #Comigo" , "canais": [{"nome":"Chitãozinho e Xororó", "_id": ObjectId("5ed981e2474ed51eb3dbb2b1")}], "subcategorias": [{"nome":"sertanejo", "_id":ObjectId("5ed97cfc474ed51eb3dbb271")}], "categorias":[{"_id":ObjectId("5ed979f4474ed51eb3dbb26b"), "nome":"Música", "url":"music"}], "dataHora": new Date("2020-05-22T20:00-0300"),   "largeimage": "https://i.ytimg.com/vi/LEDFGT8jgU0/mqdefault.jpg", "status": "offline", "videoId": "LEDFGT8jgU0", "url": "https://www.youtube.com/watch?v=LEDFGT8jgU0"},</v>
      </c>
    </row>
    <row r="508" spans="1:23" x14ac:dyDescent="0.25">
      <c r="A508" t="s">
        <v>3389</v>
      </c>
      <c r="B508">
        <v>3030</v>
      </c>
      <c r="C508" t="s">
        <v>1887</v>
      </c>
      <c r="D508" t="str">
        <f>VLOOKUP(B508,canais!$A:$N,14,FALSE)</f>
        <v>5ed981e2474ed51eb3dbb44b</v>
      </c>
      <c r="E508" s="10">
        <v>43992</v>
      </c>
      <c r="F508" t="s">
        <v>33</v>
      </c>
      <c r="G508" t="str">
        <f>VLOOKUP(F508,subcategorias!$E:$F,2,FALSE)</f>
        <v>ObjectId("5ed97cfc474ed51eb3dbb27d")</v>
      </c>
      <c r="H508" t="str">
        <f>VLOOKUP(G508,subcategorias!$F:$G,2,FALSE)</f>
        <v>ObjectId("5ed979f4474ed51eb3dbb26b")</v>
      </c>
      <c r="I508" t="str">
        <f>VLOOKUP(H508,categorias!$B:$D,2,FALSE)</f>
        <v>Música</v>
      </c>
      <c r="J508" t="str">
        <f>VLOOKUP(H508,categorias!$B:$D,3,FALSE)</f>
        <v>music</v>
      </c>
      <c r="K508" s="7">
        <v>0.83333333333333337</v>
      </c>
      <c r="L508" s="7" t="str">
        <f t="shared" si="14"/>
        <v>new Date("2020-06-10T20:00-0300")</v>
      </c>
      <c r="M508" t="s">
        <v>3388</v>
      </c>
      <c r="N508" t="s">
        <v>937</v>
      </c>
      <c r="P508" t="s">
        <v>3390</v>
      </c>
      <c r="W508" t="str">
        <f t="shared" si="15"/>
        <v>{"titulo": "Live 3030" , "canais": [{"nome":"3030", "_id": ObjectId("5ed981e2474ed51eb3dbb44b")}], "subcategorias": [{"nome":"gospel", "_id":ObjectId("5ed97cfc474ed51eb3dbb27d")}], "categorias":[{"_id":ObjectId("5ed979f4474ed51eb3dbb26b"), "nome":"Música", "url":"music"}], "dataHora": new Date("2020-06-10T20:00-0300"),   "largeimage": "https://instagram.fsdu11-1.fna.fbcdn.net/v/t51.2885-15/sh0.08/e35/s640x640/97280397_231022264868082_1477270574656445816_n.jpg?_nc_ht=instagram.fsdu11-1.fna.fbcdn.net&amp;_nc_cat=106&amp;_nc_ohc=oVhZ2rQjMhIAX9fomm4&amp;oh=3e493a03562e7bd6e4af42c5fd5e27d0&amp;oe=5EEDA9D1", "status": "offline", "videoId": "", "url": "https://www.youtube.com/channel/UCaN8-vWQ5Pas7sku6ob8sUQ"},</v>
      </c>
    </row>
    <row r="509" spans="1:23" x14ac:dyDescent="0.25">
      <c r="A509" t="s">
        <v>3392</v>
      </c>
      <c r="B509" t="s">
        <v>379</v>
      </c>
      <c r="C509" t="s">
        <v>380</v>
      </c>
      <c r="D509" t="str">
        <f>VLOOKUP(B509,canais!$A:$N,14,FALSE)</f>
        <v>5ed981e2474ed51eb3dbb308</v>
      </c>
      <c r="E509" s="10">
        <v>43994</v>
      </c>
      <c r="F509" t="s">
        <v>21</v>
      </c>
      <c r="G509" t="str">
        <f>VLOOKUP(F509,subcategorias!$E:$F,2,FALSE)</f>
        <v>ObjectId("5ed97cfc474ed51eb3dbb271")</v>
      </c>
      <c r="H509" t="str">
        <f>VLOOKUP(G509,subcategorias!$F:$G,2,FALSE)</f>
        <v>ObjectId("5ed979f4474ed51eb3dbb26b")</v>
      </c>
      <c r="I509" t="str">
        <f>VLOOKUP(H509,categorias!$B:$D,2,FALSE)</f>
        <v>Música</v>
      </c>
      <c r="J509" t="str">
        <f>VLOOKUP(H509,categorias!$B:$D,3,FALSE)</f>
        <v>music</v>
      </c>
      <c r="K509" s="7">
        <v>0.79166666666666663</v>
      </c>
      <c r="L509" s="7" t="str">
        <f t="shared" si="14"/>
        <v>new Date("2020-06-12T19:00-0300")</v>
      </c>
      <c r="M509" t="s">
        <v>3391</v>
      </c>
      <c r="N509" t="s">
        <v>937</v>
      </c>
      <c r="P509" t="s">
        <v>3393</v>
      </c>
      <c r="W509" t="str">
        <f t="shared" si="15"/>
        <v>{"titulo": "A FORÇA DO AMOR - LIVE Especial Dia Dos Namorados" , "canais": [{"nome":"Daniel", "_id": ObjectId("5ed981e2474ed51eb3dbb308")}], "subcategorias": [{"nome":"sertanejo", "_id":ObjectId("5ed97cfc474ed51eb3dbb271")}], "categorias":[{"_id":ObjectId("5ed979f4474ed51eb3dbb26b"), "nome":"Música", "url":"music"}], "dataHora": new Date("2020-06-12T19:00-0300"),   "largeimage": "https://instagram.fsdu11-1.fna.fbcdn.net/v/t51.2885-15/e35/97060335_694240828006983_8247826347249239072_n.jpg?_nc_ht=instagram.fsdu11-1.fna.fbcdn.net&amp;_nc_cat=103&amp;_nc_ohc=b_ZyviY5oykAX-5Hj6_&amp;oh=1e4a4d6ee6ba42644fa114c119e99415&amp;oe=5EC83374", "status": "offline", "videoId": "", "url": "https://www.youtube.com/channel/UCZ9yRhwZxdiz6kF09quMZHQ"},</v>
      </c>
    </row>
    <row r="510" spans="1:23" x14ac:dyDescent="0.25">
      <c r="A510" t="s">
        <v>3395</v>
      </c>
      <c r="B510" t="s">
        <v>295</v>
      </c>
      <c r="C510" t="s">
        <v>296</v>
      </c>
      <c r="D510" t="str">
        <f>VLOOKUP(B510,canais!$A:$N,14,FALSE)</f>
        <v>5ed981e2474ed51eb3dbb2dd</v>
      </c>
      <c r="E510" s="10">
        <v>43994</v>
      </c>
      <c r="F510" t="s">
        <v>26</v>
      </c>
      <c r="G510" t="str">
        <f>VLOOKUP(F510,subcategorias!$E:$F,2,FALSE)</f>
        <v>ObjectId("5ed97cfc474ed51eb3dbb276")</v>
      </c>
      <c r="H510" t="str">
        <f>VLOOKUP(G510,subcategorias!$F:$G,2,FALSE)</f>
        <v>ObjectId("5ed979f4474ed51eb3dbb26b")</v>
      </c>
      <c r="I510" t="str">
        <f>VLOOKUP(H510,categorias!$B:$D,2,FALSE)</f>
        <v>Música</v>
      </c>
      <c r="J510" t="str">
        <f>VLOOKUP(H510,categorias!$B:$D,3,FALSE)</f>
        <v>music</v>
      </c>
      <c r="K510" s="7">
        <v>0.89583333333333337</v>
      </c>
      <c r="L510" s="7" t="str">
        <f t="shared" si="14"/>
        <v>new Date("2020-06-12T21:30-0300")</v>
      </c>
      <c r="M510" t="s">
        <v>3394</v>
      </c>
      <c r="N510" t="s">
        <v>937</v>
      </c>
      <c r="P510" t="s">
        <v>3396</v>
      </c>
      <c r="W510" t="str">
        <f t="shared" si="15"/>
        <v>{"titulo": "#LoveLuluLive" , "canais": [{"nome":"Lulu Santos", "_id": ObjectId("5ed981e2474ed51eb3dbb2dd")}], "subcategorias": [{"nome":"pop", "_id":ObjectId("5ed97cfc474ed51eb3dbb276")}], "categorias":[{"_id":ObjectId("5ed979f4474ed51eb3dbb26b"), "nome":"Música", "url":"music"}], "dataHora": new Date("2020-06-12T21:30-0300"),   "largeimage": "https://instagram.fsdu11-1.fna.fbcdn.net/v/t51.2885-15/sh0.08/e35/s640x640/97342095_2596654160434108_1924871938609456384_n.jpg?_nc_ht=instagram.fsdu11-1.fna.fbcdn.net&amp;_nc_cat=104&amp;_nc_ohc=keXrt5xTwpIAX8Gl_kG&amp;oh=ab2afee6bb93f9eeb74d405d85689746&amp;oe=5EEF3824", "status": "offline", "videoId": "", "url": "https://www.youtube.com/channel/UCJwX84TxnxhO-lAnIbLdoBw"},</v>
      </c>
    </row>
    <row r="511" spans="1:23" x14ac:dyDescent="0.25">
      <c r="A511" t="s">
        <v>3398</v>
      </c>
      <c r="B511" t="s">
        <v>1888</v>
      </c>
      <c r="C511" t="s">
        <v>1889</v>
      </c>
      <c r="D511" t="str">
        <f>VLOOKUP(B511,canais!$A:$N,14,FALSE)</f>
        <v>5ed981e2474ed51eb3dbb44c</v>
      </c>
      <c r="E511" s="10">
        <v>43974</v>
      </c>
      <c r="F511" t="s">
        <v>35</v>
      </c>
      <c r="G511" t="str">
        <f>VLOOKUP(F511,subcategorias!$E:$F,2,FALSE)</f>
        <v>ObjectId("5ed97cfc474ed51eb3dbb27f")</v>
      </c>
      <c r="H511" t="str">
        <f>VLOOKUP(G511,subcategorias!$F:$G,2,FALSE)</f>
        <v>ObjectId("5ed979f4474ed51eb3dbb26b")</v>
      </c>
      <c r="I511" t="str">
        <f>VLOOKUP(H511,categorias!$B:$D,2,FALSE)</f>
        <v>Música</v>
      </c>
      <c r="J511" t="str">
        <f>VLOOKUP(H511,categorias!$B:$D,3,FALSE)</f>
        <v>music</v>
      </c>
      <c r="K511" s="7">
        <v>0.75</v>
      </c>
      <c r="L511" s="7" t="str">
        <f t="shared" si="14"/>
        <v>new Date("2020-05-23T18:00-0300")</v>
      </c>
      <c r="M511" t="s">
        <v>3397</v>
      </c>
      <c r="N511" t="s">
        <v>937</v>
      </c>
      <c r="P511" t="s">
        <v>3399</v>
      </c>
      <c r="W511" t="str">
        <f t="shared" si="15"/>
        <v>{"titulo": "Live Sunset Faz Bem" , "canais": [{"nome":"Sunset Faz Bem", "_id": ObjectId("5ed981e2474ed51eb3dbb44c")}], "subcategorias": [{"nome":"festival", "_id":ObjectId("5ed97cfc474ed51eb3dbb27f")}], "categorias":[{"_id":ObjectId("5ed979f4474ed51eb3dbb26b"), "nome":"Música", "url":"music"}], "dataHora": new Date("2020-05-23T18:00-0300"),   "largeimage": "https://instagram.fsdu11-1.fna.fbcdn.net/v/t51.2885-15/sh0.08/e35/s640x640/97943776_686730238758583_853653187972148988_n.jpg?_nc_ht=instagram.fsdu11-1.fna.fbcdn.net&amp;_nc_cat=107&amp;_nc_ohc=5MTbWsLrXV4AX-v1q1q&amp;oh=730a901b19bafde9dcaa2e03e30160d8&amp;oe=5EEF4FBB", "status": "offline", "videoId": "", "url": "https://www.youtube.com/channel/UCW9bhurB8GHleAYooIt5g5A"},</v>
      </c>
    </row>
    <row r="512" spans="1:23" x14ac:dyDescent="0.25">
      <c r="A512" t="s">
        <v>3401</v>
      </c>
      <c r="B512" t="s">
        <v>288</v>
      </c>
      <c r="C512" t="s">
        <v>289</v>
      </c>
      <c r="D512" t="str">
        <f>VLOOKUP(B512,canais!$A:$N,14,FALSE)</f>
        <v>5ed981e2474ed51eb3dbb2d9</v>
      </c>
      <c r="E512" s="10">
        <v>43993</v>
      </c>
      <c r="F512" t="s">
        <v>28</v>
      </c>
      <c r="G512" t="str">
        <f>VLOOKUP(F512,subcategorias!$E:$F,2,FALSE)</f>
        <v>ObjectId("5ed97cfc474ed51eb3dbb278")</v>
      </c>
      <c r="H512" t="str">
        <f>VLOOKUP(G512,subcategorias!$F:$G,2,FALSE)</f>
        <v>ObjectId("5ed979f4474ed51eb3dbb26b")</v>
      </c>
      <c r="I512" t="str">
        <f>VLOOKUP(H512,categorias!$B:$D,2,FALSE)</f>
        <v>Música</v>
      </c>
      <c r="J512" t="str">
        <f>VLOOKUP(H512,categorias!$B:$D,3,FALSE)</f>
        <v>music</v>
      </c>
      <c r="K512" s="7">
        <v>0.66666666666666663</v>
      </c>
      <c r="L512" s="7" t="str">
        <f t="shared" si="14"/>
        <v>new Date("2020-06-11T16:00-0300")</v>
      </c>
      <c r="M512" t="s">
        <v>3400</v>
      </c>
      <c r="N512" t="s">
        <v>937</v>
      </c>
      <c r="P512" t="s">
        <v>2506</v>
      </c>
      <c r="W512" t="str">
        <f t="shared" si="15"/>
        <v>{"titulo": "Live Xande de Pilares" , "canais": [{"nome":"Xande de Pilares", "_id": ObjectId("5ed981e2474ed51eb3dbb2d9")}], "subcategorias": [{"nome":"pagode", "_id":ObjectId("5ed97cfc474ed51eb3dbb278")}], "categorias":[{"_id":ObjectId("5ed979f4474ed51eb3dbb26b"), "nome":"Música", "url":"music"}], "dataHora": new Date("2020-06-11T16:00-0300"),   "largeimage": "https://instagram.fsdu11-1.fna.fbcdn.net/v/t51.2885-15/sh0.08/e35/s640x640/96705812_119462683089823_9221741516264947680_n.jpg?_nc_ht=instagram.fsdu11-1.fna.fbcdn.net&amp;_nc_cat=107&amp;_nc_ohc=OrwF219KpWQAX-RInXM&amp;oh=5fbfab1c12124d09537bdfaa9c77cc91&amp;oe=5EEF301F", "status": "offline", "videoId": "", "url": "https://www.youtube.com/channel/UC6Bct7Jf_s9BBMvreXel_6g"},</v>
      </c>
    </row>
    <row r="513" spans="1:23" x14ac:dyDescent="0.25">
      <c r="A513" t="s">
        <v>3403</v>
      </c>
      <c r="B513" t="s">
        <v>124</v>
      </c>
      <c r="C513" t="s">
        <v>125</v>
      </c>
      <c r="D513" t="str">
        <f>VLOOKUP(B513,canais!$A:$N,14,FALSE)</f>
        <v>5ed981e2474ed51eb3dbb29d</v>
      </c>
      <c r="E513" s="10">
        <v>43995</v>
      </c>
      <c r="F513" t="s">
        <v>21</v>
      </c>
      <c r="G513" t="str">
        <f>VLOOKUP(F513,subcategorias!$E:$F,2,FALSE)</f>
        <v>ObjectId("5ed97cfc474ed51eb3dbb271")</v>
      </c>
      <c r="H513" t="str">
        <f>VLOOKUP(G513,subcategorias!$F:$G,2,FALSE)</f>
        <v>ObjectId("5ed979f4474ed51eb3dbb26b")</v>
      </c>
      <c r="I513" t="str">
        <f>VLOOKUP(H513,categorias!$B:$D,2,FALSE)</f>
        <v>Música</v>
      </c>
      <c r="J513" t="str">
        <f>VLOOKUP(H513,categorias!$B:$D,3,FALSE)</f>
        <v>music</v>
      </c>
      <c r="K513" s="7">
        <v>0.70833333333333337</v>
      </c>
      <c r="L513" s="7" t="str">
        <f t="shared" si="14"/>
        <v>new Date("2020-06-13T17:00-0300")</v>
      </c>
      <c r="M513" t="s">
        <v>3402</v>
      </c>
      <c r="N513" t="s">
        <v>937</v>
      </c>
      <c r="P513" t="s">
        <v>3404</v>
      </c>
      <c r="W513" t="str">
        <f t="shared" si="15"/>
        <v>{"titulo": "Live Diego e Victor Hugo" , "canais": [{"nome":"Diego e Victor Hugo", "_id": ObjectId("5ed981e2474ed51eb3dbb29d")}], "subcategorias": [{"nome":"sertanejo", "_id":ObjectId("5ed97cfc474ed51eb3dbb271")}], "categorias":[{"_id":ObjectId("5ed979f4474ed51eb3dbb26b"), "nome":"Música", "url":"music"}], "dataHora": new Date("2020-06-13T17:00-0300"),   "largeimage": "https://instagram.fsdu11-1.fna.fbcdn.net/v/t51.2885-15/sh0.08/e35/s640x640/97097556_126193949064642_6311447973355091861_n.jpg?_nc_ht=instagram.fsdu11-1.fna.fbcdn.net&amp;_nc_cat=106&amp;_nc_ohc=QFDF3vzWEEgAX81cysp&amp;oh=b74059255ec9ab0a9c6a4ba5f5df29aa&amp;oe=5EF02105", "status": "offline", "videoId": "", "url": "https://www.youtube.com/channel/UCJZMKO4pCeNf8jVifCGxFjw"},</v>
      </c>
    </row>
    <row r="514" spans="1:23" x14ac:dyDescent="0.25">
      <c r="A514" t="s">
        <v>3406</v>
      </c>
      <c r="B514" t="s">
        <v>1890</v>
      </c>
      <c r="C514" t="s">
        <v>1891</v>
      </c>
      <c r="D514" t="str">
        <f>VLOOKUP(B514,canais!$A:$N,14,FALSE)</f>
        <v>5ed981e2474ed51eb3dbb44d</v>
      </c>
      <c r="E514" s="10">
        <v>43975</v>
      </c>
      <c r="F514" t="s">
        <v>30</v>
      </c>
      <c r="G514" t="str">
        <f>VLOOKUP(F514,subcategorias!$E:$F,2,FALSE)</f>
        <v>ObjectId("5ed97cfc474ed51eb3dbb27a")</v>
      </c>
      <c r="H514" t="str">
        <f>VLOOKUP(G514,subcategorias!$F:$G,2,FALSE)</f>
        <v>ObjectId("5ed979f4474ed51eb3dbb26b")</v>
      </c>
      <c r="I514" t="str">
        <f>VLOOKUP(H514,categorias!$B:$D,2,FALSE)</f>
        <v>Música</v>
      </c>
      <c r="J514" t="str">
        <f>VLOOKUP(H514,categorias!$B:$D,3,FALSE)</f>
        <v>music</v>
      </c>
      <c r="K514" s="7">
        <v>0.72916666666666663</v>
      </c>
      <c r="L514" s="7" t="str">
        <f t="shared" si="14"/>
        <v>new Date("2020-05-24T17:30-0300")</v>
      </c>
      <c r="M514" t="s">
        <v>3405</v>
      </c>
      <c r="N514" t="s">
        <v>937</v>
      </c>
      <c r="O514" t="s">
        <v>3407</v>
      </c>
      <c r="P514" t="s">
        <v>3408</v>
      </c>
      <c r="W514" t="str">
        <f t="shared" si="15"/>
        <v>{"titulo": "#SSNAREDE - A Live do SambaShow - #fiqueemcasaecantecomigo" , "canais": [{"nome":"Samba Show", "_id": ObjectId("5ed981e2474ed51eb3dbb44d")}], "subcategorias": [{"nome":"samba", "_id":ObjectId("5ed97cfc474ed51eb3dbb27a")}], "categorias":[{"_id":ObjectId("5ed979f4474ed51eb3dbb26b"), "nome":"Música", "url":"music"}], "dataHora": new Date("2020-05-24T17:30-0300"),   "largeimage": "https://i.ytimg.com/vi/yb5It5HlrTg/mqdefault.jpg", "status": "offline", "videoId": "yb5It5HlrTg", "url": "https://www.youtube.com/watch?v=yb5It5HlrTg"},</v>
      </c>
    </row>
    <row r="515" spans="1:23" x14ac:dyDescent="0.25">
      <c r="A515" t="s">
        <v>3410</v>
      </c>
      <c r="B515" t="s">
        <v>1892</v>
      </c>
      <c r="C515" t="s">
        <v>1893</v>
      </c>
      <c r="D515" t="str">
        <f>VLOOKUP(B515,canais!$A:$N,14,FALSE)</f>
        <v>5ed981e2474ed51eb3dbb44e</v>
      </c>
      <c r="E515" s="10">
        <v>43975</v>
      </c>
      <c r="F515" t="s">
        <v>21</v>
      </c>
      <c r="G515" t="str">
        <f>VLOOKUP(F515,subcategorias!$E:$F,2,FALSE)</f>
        <v>ObjectId("5ed97cfc474ed51eb3dbb271")</v>
      </c>
      <c r="H515" t="str">
        <f>VLOOKUP(G515,subcategorias!$F:$G,2,FALSE)</f>
        <v>ObjectId("5ed979f4474ed51eb3dbb26b")</v>
      </c>
      <c r="I515" t="str">
        <f>VLOOKUP(H515,categorias!$B:$D,2,FALSE)</f>
        <v>Música</v>
      </c>
      <c r="J515" t="str">
        <f>VLOOKUP(H515,categorias!$B:$D,3,FALSE)</f>
        <v>music</v>
      </c>
      <c r="K515" s="7">
        <v>0.66666666666666663</v>
      </c>
      <c r="L515" s="7" t="str">
        <f t="shared" ref="L515:L578" si="16">CONCATENATE("new Date(""",TEXT(E515,"aaaa-mm-dd"),"T",TEXT(K515,"hh:MM"),"-0300"")")</f>
        <v>new Date("2020-05-24T16:00-0300")</v>
      </c>
      <c r="M515" t="s">
        <v>3409</v>
      </c>
      <c r="N515" t="s">
        <v>937</v>
      </c>
      <c r="O515" t="s">
        <v>3411</v>
      </c>
      <c r="P515" t="s">
        <v>3412</v>
      </c>
      <c r="W515" t="str">
        <f t="shared" ref="W515:W578" si="17">$A$1&amp;A515&amp;$B$1&amp;B515&amp;$D$1&amp;D515&amp;$F$1&amp;F515&amp;$G$1&amp;G515&amp;$H$1&amp;H515&amp;$I$1&amp;I515&amp;$J$1&amp;J515&amp;$L$1&amp;L515&amp;$M$1&amp;M515&amp;$N$1&amp;N515&amp;$O$1&amp;O515&amp;$P$1&amp;P515&amp;$Q$1</f>
        <v>{"titulo": "Live João Alyson e Adriano | #FiqueEmCasa e Cante #Comigo" , "canais": [{"nome":"João Alyson e Adriano", "_id": ObjectId("5ed981e2474ed51eb3dbb44e")}], "subcategorias": [{"nome":"sertanejo", "_id":ObjectId("5ed97cfc474ed51eb3dbb271")}], "categorias":[{"_id":ObjectId("5ed979f4474ed51eb3dbb26b"), "nome":"Música", "url":"music"}], "dataHora": new Date("2020-05-24T16:00-0300"),   "largeimage": "https://i.ytimg.com/vi/fKiZ-kuR_Qg/mqdefault.jpg", "status": "offline", "videoId": "fKiZ-kuR_Qg", "url": "https://www.youtube.com/watch?v=fKiZ-kuR_Qg"},</v>
      </c>
    </row>
    <row r="516" spans="1:23" x14ac:dyDescent="0.25">
      <c r="A516" t="s">
        <v>3414</v>
      </c>
      <c r="B516" t="s">
        <v>1894</v>
      </c>
      <c r="C516" t="s">
        <v>1895</v>
      </c>
      <c r="D516" t="str">
        <f>VLOOKUP(B516,canais!$A:$N,14,FALSE)</f>
        <v>5ed981e2474ed51eb3dbb44f</v>
      </c>
      <c r="E516" s="10">
        <v>43972</v>
      </c>
      <c r="F516" t="s">
        <v>25</v>
      </c>
      <c r="G516" t="str">
        <f>VLOOKUP(F516,subcategorias!$E:$F,2,FALSE)</f>
        <v>ObjectId("5ed97cfc474ed51eb3dbb275")</v>
      </c>
      <c r="H516" t="str">
        <f>VLOOKUP(G516,subcategorias!$F:$G,2,FALSE)</f>
        <v>ObjectId("5ed979f4474ed51eb3dbb26b")</v>
      </c>
      <c r="I516" t="str">
        <f>VLOOKUP(H516,categorias!$B:$D,2,FALSE)</f>
        <v>Música</v>
      </c>
      <c r="J516" t="str">
        <f>VLOOKUP(H516,categorias!$B:$D,3,FALSE)</f>
        <v>music</v>
      </c>
      <c r="K516" s="7">
        <v>0.69791666666666663</v>
      </c>
      <c r="L516" s="7" t="str">
        <f t="shared" si="16"/>
        <v>new Date("2020-05-21T16:45-0300")</v>
      </c>
      <c r="M516" t="s">
        <v>3413</v>
      </c>
      <c r="N516" t="s">
        <v>937</v>
      </c>
      <c r="P516" t="s">
        <v>3415</v>
      </c>
      <c r="W516" t="str">
        <f t="shared" si="17"/>
        <v>{"titulo": "Live 7SenseLive" , "canais": [{"nome":"7SenseLive", "_id": ObjectId("5ed981e2474ed51eb3dbb44f")}], "subcategorias": [{"nome":"eletrônica", "_id":ObjectId("5ed97cfc474ed51eb3dbb275")}], "categorias":[{"_id":ObjectId("5ed979f4474ed51eb3dbb26b"), "nome":"Música", "url":"music"}], "dataHora": new Date("2020-05-21T16:45-0300"),   "largeimage": "https://instagram.fsdu11-1.fna.fbcdn.net/v/t51.2885-15/sh0.08/e35/s640x640/97272561_907564346426002_1307058791627759787_n.jpg?_nc_ht=instagram.fsdu11-1.fna.fbcdn.net&amp;_nc_cat=110&amp;_nc_ohc=CeDxyEfTGvQAX8MFJml&amp;oh=b2a353e0decfc20befe5d5257b2b1dea&amp;oe=5EF0706A", "status": "offline", "videoId": "", "url": "https://www.youtube.com/channel/UCrCsPier-zh_CT-qaNxzENg"},</v>
      </c>
    </row>
    <row r="517" spans="1:23" x14ac:dyDescent="0.25">
      <c r="A517" t="s">
        <v>3417</v>
      </c>
      <c r="B517" t="s">
        <v>529</v>
      </c>
      <c r="C517" t="s">
        <v>530</v>
      </c>
      <c r="D517" t="str">
        <f>VLOOKUP(B517,canais!$A:$N,14,FALSE)</f>
        <v>5ed981e2474ed51eb3dbb356</v>
      </c>
      <c r="E517" s="10">
        <v>43974</v>
      </c>
      <c r="F517" t="s">
        <v>25</v>
      </c>
      <c r="G517" t="str">
        <f>VLOOKUP(F517,subcategorias!$E:$F,2,FALSE)</f>
        <v>ObjectId("5ed97cfc474ed51eb3dbb275")</v>
      </c>
      <c r="H517" t="str">
        <f>VLOOKUP(G517,subcategorias!$F:$G,2,FALSE)</f>
        <v>ObjectId("5ed979f4474ed51eb3dbb26b")</v>
      </c>
      <c r="I517" t="str">
        <f>VLOOKUP(H517,categorias!$B:$D,2,FALSE)</f>
        <v>Música</v>
      </c>
      <c r="J517" t="str">
        <f>VLOOKUP(H517,categorias!$B:$D,3,FALSE)</f>
        <v>music</v>
      </c>
      <c r="K517" s="7">
        <v>0.91666666666666663</v>
      </c>
      <c r="L517" s="7" t="str">
        <f t="shared" si="16"/>
        <v>new Date("2020-05-23T22:00-0300")</v>
      </c>
      <c r="M517" t="s">
        <v>3416</v>
      </c>
      <c r="N517" t="s">
        <v>937</v>
      </c>
      <c r="P517" t="s">
        <v>2772</v>
      </c>
      <c r="W517" t="str">
        <f t="shared" si="17"/>
        <v>{"titulo": "DogParty Live" , "canais": [{"nome":"Dubdogz", "_id": ObjectId("5ed981e2474ed51eb3dbb356")}], "subcategorias": [{"nome":"eletrônica", "_id":ObjectId("5ed97cfc474ed51eb3dbb275")}], "categorias":[{"_id":ObjectId("5ed979f4474ed51eb3dbb26b"), "nome":"Música", "url":"music"}], "dataHora": new Date("2020-05-23T22:00-0300"),   "largeimage": "https://i.ytimg.com/vi/rcKl6ksRYLo/mqdefault.jpg", "status": "offline", "videoId": "", "url": "https://www.youtube.com/channel/UCnEJYGEXs33Zaomfdgc050Q"},</v>
      </c>
    </row>
    <row r="518" spans="1:23" x14ac:dyDescent="0.25">
      <c r="A518" t="s">
        <v>1896</v>
      </c>
      <c r="B518" t="s">
        <v>1896</v>
      </c>
      <c r="C518">
        <v>0</v>
      </c>
      <c r="D518" t="str">
        <f>VLOOKUP(B518,canais!$A:$N,14,FALSE)</f>
        <v>5ed981e2474ed51eb3dbb450</v>
      </c>
      <c r="E518" s="10">
        <v>43974</v>
      </c>
      <c r="F518" t="s">
        <v>33</v>
      </c>
      <c r="G518" t="str">
        <f>VLOOKUP(F518,subcategorias!$E:$F,2,FALSE)</f>
        <v>ObjectId("5ed97cfc474ed51eb3dbb27d")</v>
      </c>
      <c r="H518" t="str">
        <f>VLOOKUP(G518,subcategorias!$F:$G,2,FALSE)</f>
        <v>ObjectId("5ed979f4474ed51eb3dbb26b")</v>
      </c>
      <c r="I518" t="str">
        <f>VLOOKUP(H518,categorias!$B:$D,2,FALSE)</f>
        <v>Música</v>
      </c>
      <c r="J518" t="str">
        <f>VLOOKUP(H518,categorias!$B:$D,3,FALSE)</f>
        <v>music</v>
      </c>
      <c r="K518" s="7">
        <v>0.83333333333333337</v>
      </c>
      <c r="L518" s="7" t="str">
        <f t="shared" si="16"/>
        <v>new Date("2020-05-23T20:00-0300")</v>
      </c>
      <c r="M518" t="s">
        <v>3418</v>
      </c>
      <c r="N518" t="s">
        <v>937</v>
      </c>
      <c r="P518" t="s">
        <v>3419</v>
      </c>
      <c r="W518" t="str">
        <f t="shared" si="17"/>
        <v>{"titulo": "Groove Seco Band" , "canais": [{"nome":"Groove Seco Band", "_id": ObjectId("5ed981e2474ed51eb3dbb450")}], "subcategorias": [{"nome":"gospel", "_id":ObjectId("5ed97cfc474ed51eb3dbb27d")}], "categorias":[{"_id":ObjectId("5ed979f4474ed51eb3dbb26b"), "nome":"Música", "url":"music"}], "dataHora": new Date("2020-05-23T20:00-0300"),   "largeimage": "https://instagram.fsdu11-1.fna.fbcdn.net/v/t51.2885-15/e35/97923819_299830411047283_7278057794330881338_n.jpg?_nc_ht=instagram.fsdu11-1.fna.fbcdn.net&amp;_nc_cat=107&amp;_nc_ohc=VSckBzkmUa4AX847gCw&amp;oh=dac8982ee251f1634234c528071a44fc&amp;oe=5EC80370", "status": "offline", "videoId": "", "url": "https://www.youtube.com/channel/UCvgDu-kCj2GLpB1yLXy4fCA"},</v>
      </c>
    </row>
    <row r="519" spans="1:23" x14ac:dyDescent="0.25">
      <c r="A519" t="s">
        <v>3421</v>
      </c>
      <c r="B519" t="s">
        <v>1897</v>
      </c>
      <c r="C519" t="s">
        <v>1898</v>
      </c>
      <c r="D519" t="str">
        <f>VLOOKUP(B519,canais!$A:$N,14,FALSE)</f>
        <v>5ed981e2474ed51eb3dbb451</v>
      </c>
      <c r="E519" s="10">
        <v>43978</v>
      </c>
      <c r="F519" t="s">
        <v>31</v>
      </c>
      <c r="G519" t="str">
        <f>VLOOKUP(F519,subcategorias!$E:$F,2,FALSE)</f>
        <v>ObjectId("5ed97cfc474ed51eb3dbb27b")</v>
      </c>
      <c r="H519" t="str">
        <f>VLOOKUP(G519,subcategorias!$F:$G,2,FALSE)</f>
        <v>ObjectId("5ed979f4474ed51eb3dbb26b")</v>
      </c>
      <c r="I519" t="str">
        <f>VLOOKUP(H519,categorias!$B:$D,2,FALSE)</f>
        <v>Música</v>
      </c>
      <c r="J519" t="str">
        <f>VLOOKUP(H519,categorias!$B:$D,3,FALSE)</f>
        <v>music</v>
      </c>
      <c r="K519" s="7">
        <v>0.83333333333333337</v>
      </c>
      <c r="L519" s="7" t="str">
        <f t="shared" si="16"/>
        <v>new Date("2020-05-27T20:00-0300")</v>
      </c>
      <c r="M519" t="s">
        <v>3420</v>
      </c>
      <c r="N519" t="s">
        <v>937</v>
      </c>
      <c r="P519" t="s">
        <v>3422</v>
      </c>
      <c r="W519" t="str">
        <f t="shared" si="17"/>
        <v>{"titulo": "Live Naguetta" , "canais": [{"nome":"Naguetta", "_id": ObjectId("5ed981e2474ed51eb3dbb451")}], "subcategorias": [{"nome":"reggae", "_id":ObjectId("5ed97cfc474ed51eb3dbb27b")}], "categorias":[{"_id":ObjectId("5ed979f4474ed51eb3dbb26b"), "nome":"Música", "url":"music"}], "dataHora": new Date("2020-05-27T20:00-0300"),   "largeimage": "https://instagram.fsdu11-1.fna.fbcdn.net/v/t51.2885-15/sh0.08/e35/p640x640/97913829_245261523592069_4781355229246143473_n.jpg?_nc_ht=instagram.fsdu11-1.fna.fbcdn.net&amp;_nc_cat=101&amp;_nc_ohc=fAk0s2WkMtgAX8IoiAv&amp;oh=15b752f853177e7bc92f516d05ee6800&amp;oe=5EEDB11B", "status": "offline", "videoId": "", "url": "https://www.youtube.com/channel/UCRWLRatdl6itQgCxEm8yLAQ"},</v>
      </c>
    </row>
    <row r="520" spans="1:23" x14ac:dyDescent="0.25">
      <c r="A520" t="s">
        <v>3424</v>
      </c>
      <c r="B520" t="s">
        <v>145</v>
      </c>
      <c r="C520" t="s">
        <v>146</v>
      </c>
      <c r="D520" t="str">
        <f>VLOOKUP(B520,canais!$A:$N,14,FALSE)</f>
        <v>5ed981e2474ed51eb3dbb2a4</v>
      </c>
      <c r="E520" s="10">
        <v>43988</v>
      </c>
      <c r="F520" t="s">
        <v>37</v>
      </c>
      <c r="G520" t="str">
        <f>VLOOKUP(F520,subcategorias!$E:$F,2,FALSE)</f>
        <v>ObjectId("5ed97cfc474ed51eb3dbb281")</v>
      </c>
      <c r="H520" t="str">
        <f>VLOOKUP(G520,subcategorias!$F:$G,2,FALSE)</f>
        <v>ObjectId("5ed979f4474ed51eb3dbb26b")</v>
      </c>
      <c r="I520" t="str">
        <f>VLOOKUP(H520,categorias!$B:$D,2,FALSE)</f>
        <v>Música</v>
      </c>
      <c r="J520" t="str">
        <f>VLOOKUP(H520,categorias!$B:$D,3,FALSE)</f>
        <v>music</v>
      </c>
      <c r="K520" s="7">
        <v>0.75</v>
      </c>
      <c r="L520" s="7" t="str">
        <f t="shared" si="16"/>
        <v>new Date("2020-06-06T18:00-0300")</v>
      </c>
      <c r="M520" t="s">
        <v>3423</v>
      </c>
      <c r="N520" t="s">
        <v>937</v>
      </c>
      <c r="O520" t="s">
        <v>3425</v>
      </c>
      <c r="P520" t="s">
        <v>3426</v>
      </c>
      <c r="W520" t="str">
        <f t="shared" si="17"/>
        <v>{"titulo": "Live Arraiá Bell Marques - #FiqueEmCasa e #Cante #Comigo" , "canais": [{"nome":"Bell Marques", "_id": ObjectId("5ed981e2474ed51eb3dbb2a4")}], "subcategorias": [{"nome":"axé", "_id":ObjectId("5ed97cfc474ed51eb3dbb281")}], "categorias":[{"_id":ObjectId("5ed979f4474ed51eb3dbb26b"), "nome":"Música", "url":"music"}], "dataHora": new Date("2020-06-06T18:00-0300"),   "largeimage": "https://i.ytimg.com/vi/fBcVlEEy4O4/mqdefault.jpg", "status": "offline", "videoId": "fBcVlEEy4O4", "url": "https://www.youtube.com/watch?v=fBcVlEEy4O4"},</v>
      </c>
    </row>
    <row r="521" spans="1:23" x14ac:dyDescent="0.25">
      <c r="A521" t="s">
        <v>3428</v>
      </c>
      <c r="B521" t="s">
        <v>1899</v>
      </c>
      <c r="C521" t="s">
        <v>1900</v>
      </c>
      <c r="D521" t="str">
        <f>VLOOKUP(B521,canais!$A:$N,14,FALSE)</f>
        <v>5ed981e2474ed51eb3dbb452</v>
      </c>
      <c r="E521" s="10">
        <v>43981</v>
      </c>
      <c r="F521" t="s">
        <v>22</v>
      </c>
      <c r="G521" t="str">
        <f>VLOOKUP(F521,subcategorias!$E:$F,2,FALSE)</f>
        <v>ObjectId("5ed97cfc474ed51eb3dbb272")</v>
      </c>
      <c r="H521" t="str">
        <f>VLOOKUP(G521,subcategorias!$F:$G,2,FALSE)</f>
        <v>ObjectId("5ed979f4474ed51eb3dbb26b")</v>
      </c>
      <c r="I521" t="str">
        <f>VLOOKUP(H521,categorias!$B:$D,2,FALSE)</f>
        <v>Música</v>
      </c>
      <c r="J521" t="str">
        <f>VLOOKUP(H521,categorias!$B:$D,3,FALSE)</f>
        <v>music</v>
      </c>
      <c r="K521" s="7">
        <v>0.79166666666666663</v>
      </c>
      <c r="L521" s="7" t="str">
        <f t="shared" si="16"/>
        <v>new Date("2020-05-30T19:00-0300")</v>
      </c>
      <c r="M521" t="s">
        <v>3427</v>
      </c>
      <c r="N521" t="s">
        <v>937</v>
      </c>
      <c r="P521" t="s">
        <v>3429</v>
      </c>
      <c r="W521" t="str">
        <f t="shared" si="17"/>
        <v>{"titulo": "Live Venosa" , "canais": [{"nome":"Venosa", "_id": ObjectId("5ed981e2474ed51eb3dbb452")}], "subcategorias": [{"nome":"rock", "_id":ObjectId("5ed97cfc474ed51eb3dbb272")}], "categorias":[{"_id":ObjectId("5ed979f4474ed51eb3dbb26b"), "nome":"Música", "url":"music"}], "dataHora": new Date("2020-05-30T19:00-0300"),   "largeimage": "https://instagram.fsdu11-1.fna.fbcdn.net/v/t51.2885-15/sh0.08/e35/s640x640/98169026_2989599544440734_889014998855030745_n.jpg?_nc_ht=instagram.fsdu11-1.fna.fbcdn.net&amp;_nc_cat=102&amp;_nc_ohc=JOJC-3f8pDMAX9c6DMZ&amp;oh=c2d4cf7a820ccca6f5a2137fc21357f5&amp;oe=5EEF7E63", "status": "offline", "videoId": "", "url": "https://www.youtube.com/channel/UCnQ93GyUHNfDX1WjH0-EkFw"},</v>
      </c>
    </row>
    <row r="522" spans="1:23" x14ac:dyDescent="0.25">
      <c r="A522" t="s">
        <v>3431</v>
      </c>
      <c r="B522" t="s">
        <v>1901</v>
      </c>
      <c r="C522" t="s">
        <v>1902</v>
      </c>
      <c r="D522" t="str">
        <f>VLOOKUP(B522,canais!$A:$N,14,FALSE)</f>
        <v>5ed981e2474ed51eb3dbb453</v>
      </c>
      <c r="E522" s="10">
        <v>43979</v>
      </c>
      <c r="F522" t="s">
        <v>25</v>
      </c>
      <c r="G522" t="str">
        <f>VLOOKUP(F522,subcategorias!$E:$F,2,FALSE)</f>
        <v>ObjectId("5ed97cfc474ed51eb3dbb275")</v>
      </c>
      <c r="H522" t="str">
        <f>VLOOKUP(G522,subcategorias!$F:$G,2,FALSE)</f>
        <v>ObjectId("5ed979f4474ed51eb3dbb26b")</v>
      </c>
      <c r="I522" t="str">
        <f>VLOOKUP(H522,categorias!$B:$D,2,FALSE)</f>
        <v>Música</v>
      </c>
      <c r="J522" t="str">
        <f>VLOOKUP(H522,categorias!$B:$D,3,FALSE)</f>
        <v>music</v>
      </c>
      <c r="K522" s="7">
        <v>0.83333333333333337</v>
      </c>
      <c r="L522" s="7" t="str">
        <f t="shared" si="16"/>
        <v>new Date("2020-05-28T20:00-0300")</v>
      </c>
      <c r="M522" t="s">
        <v>3430</v>
      </c>
      <c r="N522" t="s">
        <v>937</v>
      </c>
      <c r="P522" t="s">
        <v>3432</v>
      </c>
      <c r="W522" t="str">
        <f t="shared" si="17"/>
        <v>{"titulo": "Live Vitor Cezarani" , "canais": [{"nome":"Vitor Cezarani", "_id": ObjectId("5ed981e2474ed51eb3dbb453")}], "subcategorias": [{"nome":"eletrônica", "_id":ObjectId("5ed97cfc474ed51eb3dbb275")}], "categorias":[{"_id":ObjectId("5ed979f4474ed51eb3dbb26b"), "nome":"Música", "url":"music"}], "dataHora": new Date("2020-05-28T20:00-0300"),   "largeimage": "https://instagram.fsdu11-1.fna.fbcdn.net/v/t51.2885-15/sh0.08/e35/s640x640/97535537_2597364533835770_1573342116271668241_n.jpg?_nc_ht=instagram.fsdu11-1.fna.fbcdn.net&amp;_nc_cat=102&amp;_nc_ohc=-61aVpeGcjEAX9MiQmX&amp;oh=24935b1f75fc4a44ca00f163fe933d6f&amp;oe=5EEEBFB7", "status": "offline", "videoId": "", "url": "https://www.youtube.com/channel/UCY_K041A1jLmaxUSTHW8DPw"},</v>
      </c>
    </row>
    <row r="523" spans="1:23" x14ac:dyDescent="0.25">
      <c r="A523" t="s">
        <v>3434</v>
      </c>
      <c r="B523" t="s">
        <v>1903</v>
      </c>
      <c r="C523" t="s">
        <v>1904</v>
      </c>
      <c r="D523" t="str">
        <f>VLOOKUP(B523,canais!$A:$N,14,FALSE)</f>
        <v>5ed981e2474ed51eb3dbb454</v>
      </c>
      <c r="E523" s="10">
        <v>43980</v>
      </c>
      <c r="F523" t="s">
        <v>27</v>
      </c>
      <c r="G523" t="str">
        <f>VLOOKUP(F523,subcategorias!$E:$F,2,FALSE)</f>
        <v>ObjectId("5ed97cfc474ed51eb3dbb277")</v>
      </c>
      <c r="H523" t="str">
        <f>VLOOKUP(G523,subcategorias!$F:$G,2,FALSE)</f>
        <v>ObjectId("5ed979f4474ed51eb3dbb26b")</v>
      </c>
      <c r="I523" t="str">
        <f>VLOOKUP(H523,categorias!$B:$D,2,FALSE)</f>
        <v>Música</v>
      </c>
      <c r="J523" t="str">
        <f>VLOOKUP(H523,categorias!$B:$D,3,FALSE)</f>
        <v>music</v>
      </c>
      <c r="K523" s="7">
        <v>0.875</v>
      </c>
      <c r="L523" s="7" t="str">
        <f t="shared" si="16"/>
        <v>new Date("2020-05-29T21:00-0300")</v>
      </c>
      <c r="M523" t="s">
        <v>3433</v>
      </c>
      <c r="N523" t="s">
        <v>937</v>
      </c>
      <c r="P523" t="s">
        <v>3435</v>
      </c>
      <c r="W523" t="str">
        <f t="shared" si="17"/>
        <v>{"titulo": "Duelo na Tela | Primeira Chave"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Date("2020-05-29T21:00-0300"),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4" spans="1:23" x14ac:dyDescent="0.25">
      <c r="A524" t="s">
        <v>3436</v>
      </c>
      <c r="B524" t="s">
        <v>1903</v>
      </c>
      <c r="C524" t="s">
        <v>1904</v>
      </c>
      <c r="D524" t="str">
        <f>VLOOKUP(B524,canais!$A:$N,14,FALSE)</f>
        <v>5ed981e2474ed51eb3dbb454</v>
      </c>
      <c r="E524" s="10">
        <v>43987</v>
      </c>
      <c r="F524" t="s">
        <v>27</v>
      </c>
      <c r="G524" t="str">
        <f>VLOOKUP(F524,subcategorias!$E:$F,2,FALSE)</f>
        <v>ObjectId("5ed97cfc474ed51eb3dbb277")</v>
      </c>
      <c r="H524" t="str">
        <f>VLOOKUP(G524,subcategorias!$F:$G,2,FALSE)</f>
        <v>ObjectId("5ed979f4474ed51eb3dbb26b")</v>
      </c>
      <c r="I524" t="str">
        <f>VLOOKUP(H524,categorias!$B:$D,2,FALSE)</f>
        <v>Música</v>
      </c>
      <c r="J524" t="str">
        <f>VLOOKUP(H524,categorias!$B:$D,3,FALSE)</f>
        <v>music</v>
      </c>
      <c r="K524" s="7">
        <v>0.875</v>
      </c>
      <c r="L524" s="7" t="str">
        <f t="shared" si="16"/>
        <v>new Date("2020-06-05T21:00-0300")</v>
      </c>
      <c r="M524" t="s">
        <v>3433</v>
      </c>
      <c r="N524" t="s">
        <v>937</v>
      </c>
      <c r="P524" t="s">
        <v>3435</v>
      </c>
      <c r="W524" t="str">
        <f t="shared" si="17"/>
        <v>{"titulo": "Duelo na Tela | Segunda Chave"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Date("2020-06-05T21:00-0300"),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5" spans="1:23" x14ac:dyDescent="0.25">
      <c r="A525" t="s">
        <v>3437</v>
      </c>
      <c r="B525" t="s">
        <v>1903</v>
      </c>
      <c r="C525" t="s">
        <v>1904</v>
      </c>
      <c r="D525" t="str">
        <f>VLOOKUP(B525,canais!$A:$N,14,FALSE)</f>
        <v>5ed981e2474ed51eb3dbb454</v>
      </c>
      <c r="E525" s="10">
        <v>43994</v>
      </c>
      <c r="F525" t="s">
        <v>27</v>
      </c>
      <c r="G525" t="str">
        <f>VLOOKUP(F525,subcategorias!$E:$F,2,FALSE)</f>
        <v>ObjectId("5ed97cfc474ed51eb3dbb277")</v>
      </c>
      <c r="H525" t="str">
        <f>VLOOKUP(G525,subcategorias!$F:$G,2,FALSE)</f>
        <v>ObjectId("5ed979f4474ed51eb3dbb26b")</v>
      </c>
      <c r="I525" t="str">
        <f>VLOOKUP(H525,categorias!$B:$D,2,FALSE)</f>
        <v>Música</v>
      </c>
      <c r="J525" t="str">
        <f>VLOOKUP(H525,categorias!$B:$D,3,FALSE)</f>
        <v>music</v>
      </c>
      <c r="K525" s="7">
        <v>0.875</v>
      </c>
      <c r="L525" s="7" t="str">
        <f t="shared" si="16"/>
        <v>new Date("2020-06-12T21:00-0300")</v>
      </c>
      <c r="M525" t="s">
        <v>3433</v>
      </c>
      <c r="N525" t="s">
        <v>937</v>
      </c>
      <c r="P525" t="s">
        <v>3435</v>
      </c>
      <c r="W525" t="str">
        <f t="shared" si="17"/>
        <v>{"titulo": "Duelo na Tela | Final" , "canais": [{"nome":"Família de Rua", "_id": ObjectId("5ed981e2474ed51eb3dbb454")}], "subcategorias": [{"nome":"rap", "_id":ObjectId("5ed97cfc474ed51eb3dbb277")}], "categorias":[{"_id":ObjectId("5ed979f4474ed51eb3dbb26b"), "nome":"Música", "url":"music"}], "dataHora": new Date("2020-06-12T21:00-0300"),   "largeimage": "https://instagram.fsdu11-1.fna.fbcdn.net/v/t51.2885-15/sh0.08/e35/p640x640/97301215_776580232877313_7332088782583257862_n.jpg?_nc_ht=instagram.fsdu11-1.fna.fbcdn.net&amp;_nc_cat=109&amp;_nc_ohc=gWh0op2O_m4AX-YBtvC&amp;oh=4291bb7ee84f593ffbd48e1ef538245b&amp;oe=5EF0B554", "status": "offline", "videoId": "", "url": "https://www.youtube.com/channel/UCqp2cHbPqdDdNz96HO4m7AQ"},</v>
      </c>
    </row>
    <row r="526" spans="1:23" x14ac:dyDescent="0.25">
      <c r="A526" t="s">
        <v>3439</v>
      </c>
      <c r="B526" t="s">
        <v>1905</v>
      </c>
      <c r="C526" t="s">
        <v>1906</v>
      </c>
      <c r="D526" t="str">
        <f>VLOOKUP(B526,canais!$A:$N,14,FALSE)</f>
        <v>5ed981e2474ed51eb3dbb455</v>
      </c>
      <c r="E526" s="10">
        <v>43974</v>
      </c>
      <c r="F526" t="s">
        <v>35</v>
      </c>
      <c r="G526" t="str">
        <f>VLOOKUP(F526,subcategorias!$E:$F,2,FALSE)</f>
        <v>ObjectId("5ed97cfc474ed51eb3dbb27f")</v>
      </c>
      <c r="H526" t="str">
        <f>VLOOKUP(G526,subcategorias!$F:$G,2,FALSE)</f>
        <v>ObjectId("5ed979f4474ed51eb3dbb26b")</v>
      </c>
      <c r="I526" t="str">
        <f>VLOOKUP(H526,categorias!$B:$D,2,FALSE)</f>
        <v>Música</v>
      </c>
      <c r="J526" t="str">
        <f>VLOOKUP(H526,categorias!$B:$D,3,FALSE)</f>
        <v>music</v>
      </c>
      <c r="K526" s="7">
        <v>0.54166666666666663</v>
      </c>
      <c r="L526" s="7" t="str">
        <f t="shared" si="16"/>
        <v>new Date("2020-05-23T13:00-0300")</v>
      </c>
      <c r="M526" t="s">
        <v>3438</v>
      </c>
      <c r="N526" t="s">
        <v>937</v>
      </c>
      <c r="P526" t="s">
        <v>3440</v>
      </c>
      <c r="W526" t="str">
        <f t="shared" si="17"/>
        <v>{"titulo": "Pacha House Party" , "canais": [{"nome":"Pacha", "_id": ObjectId("5ed981e2474ed51eb3dbb455")}], "subcategorias": [{"nome":"festival", "_id":ObjectId("5ed97cfc474ed51eb3dbb27f")}], "categorias":[{"_id":ObjectId("5ed979f4474ed51eb3dbb26b"), "nome":"Música", "url":"music"}], "dataHora": new Date("2020-05-23T13:00-0300"),   "largeimage": "https://instagram.fsdu11-1.fna.fbcdn.net/v/t51.2885-15/sh0.08/e35/s640x640/97280394_246643106543934_654177989034816237_n.jpg?_nc_ht=instagram.fsdu11-1.fna.fbcdn.net&amp;_nc_cat=106&amp;_nc_ohc=HYKiGj89Dq0AX9X9b3j&amp;oh=e4c8f2e5a870263c2aa5aad9b2141df0&amp;oe=5EEF5F12", "status": "offline", "videoId": "", "url": "https://www.youtube.com/channel/UCjbDDt1C0iIXkhf7cxcHijg"},</v>
      </c>
    </row>
    <row r="527" spans="1:23" x14ac:dyDescent="0.25">
      <c r="A527" t="s">
        <v>3442</v>
      </c>
      <c r="B527" t="s">
        <v>1907</v>
      </c>
      <c r="C527" t="s">
        <v>1908</v>
      </c>
      <c r="D527" t="str">
        <f>VLOOKUP(B527,canais!$A:$N,14,FALSE)</f>
        <v>5ed981e2474ed51eb3dbb456</v>
      </c>
      <c r="E527" s="10">
        <v>43972</v>
      </c>
      <c r="F527" t="s">
        <v>22</v>
      </c>
      <c r="G527" t="str">
        <f>VLOOKUP(F527,subcategorias!$E:$F,2,FALSE)</f>
        <v>ObjectId("5ed97cfc474ed51eb3dbb272")</v>
      </c>
      <c r="H527" t="str">
        <f>VLOOKUP(G527,subcategorias!$F:$G,2,FALSE)</f>
        <v>ObjectId("5ed979f4474ed51eb3dbb26b")</v>
      </c>
      <c r="I527" t="str">
        <f>VLOOKUP(H527,categorias!$B:$D,2,FALSE)</f>
        <v>Música</v>
      </c>
      <c r="J527" t="str">
        <f>VLOOKUP(H527,categorias!$B:$D,3,FALSE)</f>
        <v>music</v>
      </c>
      <c r="K527" s="7">
        <v>0.875</v>
      </c>
      <c r="L527" s="7" t="str">
        <f t="shared" si="16"/>
        <v>new Date("2020-05-21T21:00-0300")</v>
      </c>
      <c r="M527" t="s">
        <v>3441</v>
      </c>
      <c r="N527" t="s">
        <v>937</v>
      </c>
      <c r="O527" t="s">
        <v>3443</v>
      </c>
      <c r="P527" t="s">
        <v>3444</v>
      </c>
      <c r="W527" t="str">
        <f t="shared" si="17"/>
        <v>{"titulo": "Lolla From The Vault: Red Hot Chili Peppers - Lollapalooza USA 2006" , "canais": [{"nome":"Red Hot Chili Peppers", "_id": ObjectId("5ed981e2474ed51eb3dbb456")}], "subcategorias": [{"nome":"rock", "_id":ObjectId("5ed97cfc474ed51eb3dbb272")}], "categorias":[{"_id":ObjectId("5ed979f4474ed51eb3dbb26b"), "nome":"Música", "url":"music"}], "dataHora": new Date("2020-05-21T21:00-0300"),   "largeimage": "https://i.ytimg.com/vi/ndi43lxp5dA/mqdefault.jpg", "status": "offline", "videoId": "ndi43lxp5dA", "url": "https://www.youtube.com/watch?v=ndi43lxp5dA"},</v>
      </c>
    </row>
    <row r="528" spans="1:23" x14ac:dyDescent="0.25">
      <c r="A528" t="s">
        <v>3446</v>
      </c>
      <c r="B528" t="s">
        <v>1909</v>
      </c>
      <c r="C528" t="s">
        <v>1910</v>
      </c>
      <c r="D528" t="str">
        <f>VLOOKUP(B528,canais!$A:$N,14,FALSE)</f>
        <v>5ed981e2474ed51eb3dbb457</v>
      </c>
      <c r="E528" s="10">
        <v>43972</v>
      </c>
      <c r="F528" t="s">
        <v>21</v>
      </c>
      <c r="G528" t="str">
        <f>VLOOKUP(F528,subcategorias!$E:$F,2,FALSE)</f>
        <v>ObjectId("5ed97cfc474ed51eb3dbb271")</v>
      </c>
      <c r="H528" t="str">
        <f>VLOOKUP(G528,subcategorias!$F:$G,2,FALSE)</f>
        <v>ObjectId("5ed979f4474ed51eb3dbb26b")</v>
      </c>
      <c r="I528" t="str">
        <f>VLOOKUP(H528,categorias!$B:$D,2,FALSE)</f>
        <v>Música</v>
      </c>
      <c r="J528" t="str">
        <f>VLOOKUP(H528,categorias!$B:$D,3,FALSE)</f>
        <v>music</v>
      </c>
      <c r="K528" s="7">
        <v>0.79166666666666663</v>
      </c>
      <c r="L528" s="7" t="str">
        <f t="shared" si="16"/>
        <v>new Date("2020-05-21T19:00-0300")</v>
      </c>
      <c r="M528" t="s">
        <v>3445</v>
      </c>
      <c r="N528" t="s">
        <v>937</v>
      </c>
      <c r="O528" t="s">
        <v>3447</v>
      </c>
      <c r="P528" t="s">
        <v>3448</v>
      </c>
      <c r="W528" t="str">
        <f t="shared" si="17"/>
        <v>{"titulo": "Live Solidária Em Prol de Ajudar o Município Jaguaruana" , "canais": [{"nome":"Felipão", "_id": ObjectId("5ed981e2474ed51eb3dbb457")}], "subcategorias": [{"nome":"sertanejo", "_id":ObjectId("5ed97cfc474ed51eb3dbb271")}], "categorias":[{"_id":ObjectId("5ed979f4474ed51eb3dbb26b"), "nome":"Música", "url":"music"}], "dataHora": new Date("2020-05-21T19:00-0300"),   "largeimage": "https://i.ytimg.com/vi/Av9N6RsVQdA/mqdefault.jpg", "status": "offline", "videoId": "Av9N6RsVQdA", "url": "https://www.youtube.com/watch?v=Av9N6RsVQdA"},</v>
      </c>
    </row>
    <row r="529" spans="1:23" x14ac:dyDescent="0.25">
      <c r="A529" t="s">
        <v>3450</v>
      </c>
      <c r="B529" t="s">
        <v>1911</v>
      </c>
      <c r="C529" t="s">
        <v>1912</v>
      </c>
      <c r="D529" t="str">
        <f>VLOOKUP(B529,canais!$A:$N,14,FALSE)</f>
        <v>5ed981e2474ed51eb3dbb458</v>
      </c>
      <c r="E529" s="10">
        <v>43972</v>
      </c>
      <c r="F529" t="s">
        <v>22</v>
      </c>
      <c r="G529" t="str">
        <f>VLOOKUP(F529,subcategorias!$E:$F,2,FALSE)</f>
        <v>ObjectId("5ed97cfc474ed51eb3dbb272")</v>
      </c>
      <c r="H529" t="str">
        <f>VLOOKUP(G529,subcategorias!$F:$G,2,FALSE)</f>
        <v>ObjectId("5ed979f4474ed51eb3dbb26b")</v>
      </c>
      <c r="I529" t="str">
        <f>VLOOKUP(H529,categorias!$B:$D,2,FALSE)</f>
        <v>Música</v>
      </c>
      <c r="J529" t="str">
        <f>VLOOKUP(H529,categorias!$B:$D,3,FALSE)</f>
        <v>music</v>
      </c>
      <c r="K529" s="7">
        <v>0.75</v>
      </c>
      <c r="L529" s="7" t="str">
        <f t="shared" si="16"/>
        <v>new Date("2020-05-21T18:00-0300")</v>
      </c>
      <c r="M529" t="s">
        <v>3449</v>
      </c>
      <c r="N529" t="s">
        <v>937</v>
      </c>
      <c r="O529" t="s">
        <v>3451</v>
      </c>
      <c r="P529" t="s">
        <v>3452</v>
      </c>
      <c r="W529" t="str">
        <f t="shared" si="17"/>
        <v>{"titulo": "Radiohead - The King Of Limbs From The Basement (December 2011)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Date("2020-05-21T18:00-0300"),   "largeimage": "https://i.ytimg.com/vi/hI5YMDioDBY/mqdefault.jpg", "status": "offline", "videoId": "hI5YMDioDBY", "url": "https://www.youtube.com/watch?v=hI5YMDioDBY"},</v>
      </c>
    </row>
    <row r="530" spans="1:23" x14ac:dyDescent="0.25">
      <c r="A530" t="s">
        <v>3454</v>
      </c>
      <c r="B530" t="s">
        <v>1913</v>
      </c>
      <c r="C530" t="s">
        <v>1914</v>
      </c>
      <c r="D530" t="str">
        <f>VLOOKUP(B530,canais!$A:$N,14,FALSE)</f>
        <v>5ed981e2474ed51eb3dbb459</v>
      </c>
      <c r="E530" s="10">
        <v>43972</v>
      </c>
      <c r="F530" t="s">
        <v>33</v>
      </c>
      <c r="G530" t="str">
        <f>VLOOKUP(F530,subcategorias!$E:$F,2,FALSE)</f>
        <v>ObjectId("5ed97cfc474ed51eb3dbb27d")</v>
      </c>
      <c r="H530" t="str">
        <f>VLOOKUP(G530,subcategorias!$F:$G,2,FALSE)</f>
        <v>ObjectId("5ed979f4474ed51eb3dbb26b")</v>
      </c>
      <c r="I530" t="str">
        <f>VLOOKUP(H530,categorias!$B:$D,2,FALSE)</f>
        <v>Música</v>
      </c>
      <c r="J530" t="str">
        <f>VLOOKUP(H530,categorias!$B:$D,3,FALSE)</f>
        <v>music</v>
      </c>
      <c r="K530" s="7">
        <v>0.79166666666666663</v>
      </c>
      <c r="L530" s="7" t="str">
        <f t="shared" si="16"/>
        <v>new Date("2020-05-21T19:00-0300")</v>
      </c>
      <c r="M530" t="s">
        <v>3453</v>
      </c>
      <c r="N530" t="s">
        <v>937</v>
      </c>
      <c r="O530" t="s">
        <v>3455</v>
      </c>
      <c r="P530" t="s">
        <v>3456</v>
      </c>
      <c r="W530" t="str">
        <f t="shared" si="17"/>
        <v>{"titulo": "#LIVECOMAMIGOS | #FiqueEmCasa e Adore #Comigo" , "canais": [{"nome":"Ministério Atitude", "_id": ObjectId("5ed981e2474ed51eb3dbb459")}], "subcategorias": [{"nome":"gospel", "_id":ObjectId("5ed97cfc474ed51eb3dbb27d")}], "categorias":[{"_id":ObjectId("5ed979f4474ed51eb3dbb26b"), "nome":"Música", "url":"music"}], "dataHora": new Date("2020-05-21T19:00-0300"),   "largeimage": "https://i.ytimg.com/vi/ylA4kHL6tDc/mqdefault.jpg", "status": "offline", "videoId": "ylA4kHL6tDc", "url": "https://www.youtube.com/watch?v=ylA4kHL6tDc"},</v>
      </c>
    </row>
    <row r="531" spans="1:23" x14ac:dyDescent="0.25">
      <c r="A531" t="s">
        <v>3458</v>
      </c>
      <c r="B531" t="s">
        <v>1915</v>
      </c>
      <c r="C531" t="s">
        <v>1916</v>
      </c>
      <c r="D531" t="str">
        <f>VLOOKUP(B531,canais!$A:$N,14,FALSE)</f>
        <v>5ed981e2474ed51eb3dbb45a</v>
      </c>
      <c r="E531" s="10">
        <v>43972</v>
      </c>
      <c r="F531" t="s">
        <v>26</v>
      </c>
      <c r="G531" t="str">
        <f>VLOOKUP(F531,subcategorias!$E:$F,2,FALSE)</f>
        <v>ObjectId("5ed97cfc474ed51eb3dbb276")</v>
      </c>
      <c r="H531" t="str">
        <f>VLOOKUP(G531,subcategorias!$F:$G,2,FALSE)</f>
        <v>ObjectId("5ed979f4474ed51eb3dbb26b")</v>
      </c>
      <c r="I531" t="str">
        <f>VLOOKUP(H531,categorias!$B:$D,2,FALSE)</f>
        <v>Música</v>
      </c>
      <c r="J531" t="str">
        <f>VLOOKUP(H531,categorias!$B:$D,3,FALSE)</f>
        <v>music</v>
      </c>
      <c r="K531" s="7">
        <v>0.875</v>
      </c>
      <c r="L531" s="7" t="str">
        <f t="shared" si="16"/>
        <v>new Date("2020-05-21T21:00-0300")</v>
      </c>
      <c r="M531" t="s">
        <v>3457</v>
      </c>
      <c r="N531" t="s">
        <v>937</v>
      </c>
      <c r="O531" t="s">
        <v>3459</v>
      </c>
      <c r="P531" t="s">
        <v>3460</v>
      </c>
      <c r="W531" t="str">
        <f t="shared" si="17"/>
        <v>{"titulo": "LIVE DO TOM- #TOMEMCASA" , "canais": [{"nome":"Tom Kray", "_id": ObjectId("5ed981e2474ed51eb3dbb45a")}], "subcategorias": [{"nome":"pop", "_id":ObjectId("5ed97cfc474ed51eb3dbb276")}], "categorias":[{"_id":ObjectId("5ed979f4474ed51eb3dbb26b"), "nome":"Música", "url":"music"}], "dataHora": new Date("2020-05-21T21:00-0300"),   "largeimage": "https://i.ytimg.com/vi/oI4g7b-Dico/mqdefault.jpg", "status": "offline", "videoId": "oI4g7b-Dico", "url": "https://www.youtube.com/watch?v=oI4g7b-Dico"},</v>
      </c>
    </row>
    <row r="532" spans="1:23" x14ac:dyDescent="0.25">
      <c r="A532" t="s">
        <v>3462</v>
      </c>
      <c r="B532" t="s">
        <v>839</v>
      </c>
      <c r="C532" t="s">
        <v>840</v>
      </c>
      <c r="D532" t="str">
        <f>VLOOKUP(B532,canais!$A:$N,14,FALSE)</f>
        <v>5ed981e2474ed51eb3dbb3f3</v>
      </c>
      <c r="E532" s="10">
        <v>43972</v>
      </c>
      <c r="F532" t="s">
        <v>40</v>
      </c>
      <c r="G532" t="str">
        <f>VLOOKUP(F532,subcategorias!$E:$F,2,FALSE)</f>
        <v>ObjectId("5ed97cfc474ed51eb3dbb284")</v>
      </c>
      <c r="H532" t="str">
        <f>VLOOKUP(G532,subcategorias!$F:$G,2,FALSE)</f>
        <v>ObjectId("5ed979f4474ed51eb3dbb270")</v>
      </c>
      <c r="I532" t="str">
        <f>VLOOKUP(H532,categorias!$B:$D,2,FALSE)</f>
        <v>Variedades</v>
      </c>
      <c r="J532" t="str">
        <f>VLOOKUP(H532,categorias!$B:$D,3,FALSE)</f>
        <v>variados</v>
      </c>
      <c r="K532" s="7">
        <v>0.875</v>
      </c>
      <c r="L532" s="7" t="str">
        <f t="shared" si="16"/>
        <v>new Date("2020-05-21T21:00-0300")</v>
      </c>
      <c r="M532" t="s">
        <v>3461</v>
      </c>
      <c r="N532" t="s">
        <v>937</v>
      </c>
      <c r="O532" t="s">
        <v>3463</v>
      </c>
      <c r="P532" t="s">
        <v>3464</v>
      </c>
      <c r="W532" t="str">
        <f t="shared" si="17"/>
        <v>{"titulo": "Live de Cinema: 211 - O Grande Assalto - Filme Completo"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Date("2020-05-21T21:00-0300"),   "largeimage": "https://i.ytimg.com/vi/gQD4NRX4ZBQ/mqdefault.jpg", "status": "offline", "videoId": "gQD4NRX4ZBQ", "url": "https://www.youtube.com/watch?v=gQD4NRX4ZBQ"},</v>
      </c>
    </row>
    <row r="533" spans="1:23" x14ac:dyDescent="0.25">
      <c r="A533" t="s">
        <v>3466</v>
      </c>
      <c r="B533" t="s">
        <v>118</v>
      </c>
      <c r="C533" t="s">
        <v>119</v>
      </c>
      <c r="D533" t="str">
        <f>VLOOKUP(B533,canais!$A:$N,14,FALSE)</f>
        <v>5ed981e2474ed51eb3dbb29b</v>
      </c>
      <c r="E533" s="10">
        <v>43973</v>
      </c>
      <c r="F533" t="s">
        <v>29</v>
      </c>
      <c r="G533" t="str">
        <f>VLOOKUP(F533,subcategorias!$E:$F,2,FALSE)</f>
        <v>ObjectId("5ed97cfc474ed51eb3dbb279")</v>
      </c>
      <c r="H533" t="str">
        <f>VLOOKUP(G533,subcategorias!$F:$G,2,FALSE)</f>
        <v>ObjectId("5ed979f4474ed51eb3dbb26b")</v>
      </c>
      <c r="I533" t="str">
        <f>VLOOKUP(H533,categorias!$B:$D,2,FALSE)</f>
        <v>Música</v>
      </c>
      <c r="J533" t="str">
        <f>VLOOKUP(H533,categorias!$B:$D,3,FALSE)</f>
        <v>music</v>
      </c>
      <c r="K533" s="7">
        <v>0.77083333333333337</v>
      </c>
      <c r="L533" s="7" t="str">
        <f t="shared" si="16"/>
        <v>new Date("2020-05-22T18:30-0300")</v>
      </c>
      <c r="M533" t="s">
        <v>3465</v>
      </c>
      <c r="N533" t="s">
        <v>937</v>
      </c>
      <c r="O533" t="s">
        <v>3467</v>
      </c>
      <c r="P533" t="s">
        <v>3468</v>
      </c>
      <c r="W533" t="str">
        <f t="shared" si="17"/>
        <v>{"titulo": "Renner apresenta: #LiveDaLud Hello Mundo vs. Numanice - #FiqueEmCasa e cante #Comigo" , "canais": [{"nome":"Ludmilla", "_id": ObjectId("5ed981e2474ed51eb3dbb29b")}], "subcategorias": [{"nome":"funk", "_id":ObjectId("5ed97cfc474ed51eb3dbb279")}], "categorias":[{"_id":ObjectId("5ed979f4474ed51eb3dbb26b"), "nome":"Música", "url":"music"}], "dataHora": new Date("2020-05-22T18:30-0300"),   "largeimage": "https://i.ytimg.com/vi/1YMI0ZvKOj4/mqdefault.jpg", "status": "offline", "videoId": "1YMI0ZvKOj4", "url": "https://www.youtube.com/watch?v=1YMI0ZvKOj4"},</v>
      </c>
    </row>
    <row r="534" spans="1:23" x14ac:dyDescent="0.25">
      <c r="A534" t="s">
        <v>3470</v>
      </c>
      <c r="B534" t="s">
        <v>894</v>
      </c>
      <c r="C534" t="s">
        <v>895</v>
      </c>
      <c r="D534" t="str">
        <f>VLOOKUP(B534,canais!$A:$N,14,FALSE)</f>
        <v>5ed981e2474ed51eb3dbb40f</v>
      </c>
      <c r="E534" s="10">
        <v>43973</v>
      </c>
      <c r="F534" t="s">
        <v>32</v>
      </c>
      <c r="G534" t="str">
        <f>VLOOKUP(F534,subcategorias!$E:$F,2,FALSE)</f>
        <v>ObjectId("5ed97cfc474ed51eb3dbb27c")</v>
      </c>
      <c r="H534" t="str">
        <f>VLOOKUP(G534,subcategorias!$F:$G,2,FALSE)</f>
        <v>ObjectId("5ed979f4474ed51eb3dbb26b")</v>
      </c>
      <c r="I534" t="str">
        <f>VLOOKUP(H534,categorias!$B:$D,2,FALSE)</f>
        <v>Música</v>
      </c>
      <c r="J534" t="str">
        <f>VLOOKUP(H534,categorias!$B:$D,3,FALSE)</f>
        <v>music</v>
      </c>
      <c r="K534" s="7">
        <v>0.75</v>
      </c>
      <c r="L534" s="7" t="str">
        <f t="shared" si="16"/>
        <v>new Date("2020-05-22T18:00-0300")</v>
      </c>
      <c r="M534" t="s">
        <v>3469</v>
      </c>
      <c r="N534" t="s">
        <v>937</v>
      </c>
      <c r="P534" t="s">
        <v>3471</v>
      </c>
      <c r="W534" t="str">
        <f t="shared" si="17"/>
        <v>{"titulo": "Live Zé Cantor" , "canais": [{"nome":"Zé Cantor", "_id": ObjectId("5ed981e2474ed51eb3dbb40f")}], "subcategorias": [{"nome":"forró", "_id":ObjectId("5ed97cfc474ed51eb3dbb27c")}], "categorias":[{"_id":ObjectId("5ed979f4474ed51eb3dbb26b"), "nome":"Música", "url":"music"}], "dataHora": new Date("2020-05-22T18:00-0300"),   "largeimage": "https://instagram.fbhz1-1.fna.fbcdn.net/v/t51.2885-15/sh0.08/e35/p640x640/96921281_742794599798339_395536827382015462_n.jpg?_nc_ht=instagram.fbhz1-1.fna.fbcdn.net&amp;_nc_cat=111&amp;_nc_ohc=zqsupl83hb4AX9K_U--&amp;oh=75995cb9484090091745d00fca411f45&amp;oe=5EEE71D3", "status": "offline", "videoId": "", "url": "https://www.youtube.com/channel/UC2udUpIcyNDYd8UEn5TcJsg"},</v>
      </c>
    </row>
    <row r="535" spans="1:23" x14ac:dyDescent="0.25">
      <c r="A535" t="s">
        <v>2859</v>
      </c>
      <c r="B535" t="s">
        <v>618</v>
      </c>
      <c r="C535" t="s">
        <v>619</v>
      </c>
      <c r="D535" t="str">
        <f>VLOOKUP(B535,canais!$A:$N,14,FALSE)</f>
        <v>5ed981e2474ed51eb3dbb383</v>
      </c>
      <c r="E535" s="10">
        <v>43973</v>
      </c>
      <c r="F535" t="s">
        <v>21</v>
      </c>
      <c r="G535" t="str">
        <f>VLOOKUP(F535,subcategorias!$E:$F,2,FALSE)</f>
        <v>ObjectId("5ed97cfc474ed51eb3dbb271")</v>
      </c>
      <c r="H535" t="str">
        <f>VLOOKUP(G535,subcategorias!$F:$G,2,FALSE)</f>
        <v>ObjectId("5ed979f4474ed51eb3dbb26b")</v>
      </c>
      <c r="I535" t="str">
        <f>VLOOKUP(H535,categorias!$B:$D,2,FALSE)</f>
        <v>Música</v>
      </c>
      <c r="J535" t="str">
        <f>VLOOKUP(H535,categorias!$B:$D,3,FALSE)</f>
        <v>music</v>
      </c>
      <c r="K535" s="7">
        <v>0.75</v>
      </c>
      <c r="L535" s="7" t="str">
        <f t="shared" si="16"/>
        <v>new Date("2020-05-22T18:00-0300")</v>
      </c>
      <c r="M535" t="s">
        <v>3472</v>
      </c>
      <c r="N535" t="s">
        <v>937</v>
      </c>
      <c r="P535" t="s">
        <v>2860</v>
      </c>
      <c r="W535" t="str">
        <f t="shared" si="17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Date("2020-05-22T18:00-0300"),   "largeimage": "https://instagram.fbhz1-1.fna.fbcdn.net/v/t51.2885-15/sh0.08/e35/s640x640/97538660_603365303860835_6678229367490830629_n.jpg?_nc_ht=instagram.fbhz1-1.fna.fbcdn.net&amp;_nc_cat=111&amp;_nc_ohc=ItS7ua8IutMAX9pqe4B&amp;oh=9ea2451d9a35f9a14a986d13d6893f53&amp;oe=5EEFFD38", "status": "offline", "videoId": "", "url": "https://www.youtube.com/channel/UCVT7qVXAgmeSMt5YFL7sLug"},</v>
      </c>
    </row>
    <row r="536" spans="1:23" x14ac:dyDescent="0.25">
      <c r="A536" t="s">
        <v>3474</v>
      </c>
      <c r="B536" t="s">
        <v>373</v>
      </c>
      <c r="C536" t="s">
        <v>374</v>
      </c>
      <c r="D536" t="str">
        <f>VLOOKUP(B536,canais!$A:$N,14,FALSE)</f>
        <v>5ed981e2474ed51eb3dbb305</v>
      </c>
      <c r="E536" s="10">
        <v>43973</v>
      </c>
      <c r="F536" t="s">
        <v>21</v>
      </c>
      <c r="G536" t="str">
        <f>VLOOKUP(F536,subcategorias!$E:$F,2,FALSE)</f>
        <v>ObjectId("5ed97cfc474ed51eb3dbb271")</v>
      </c>
      <c r="H536" t="str">
        <f>VLOOKUP(G536,subcategorias!$F:$G,2,FALSE)</f>
        <v>ObjectId("5ed979f4474ed51eb3dbb26b")</v>
      </c>
      <c r="I536" t="str">
        <f>VLOOKUP(H536,categorias!$B:$D,2,FALSE)</f>
        <v>Música</v>
      </c>
      <c r="J536" t="str">
        <f>VLOOKUP(H536,categorias!$B:$D,3,FALSE)</f>
        <v>music</v>
      </c>
      <c r="K536" s="7">
        <v>0.79166666666666663</v>
      </c>
      <c r="L536" s="7" t="str">
        <f t="shared" si="16"/>
        <v>new Date("2020-05-22T19:00-0300")</v>
      </c>
      <c r="M536" t="s">
        <v>3473</v>
      </c>
      <c r="N536" t="s">
        <v>937</v>
      </c>
      <c r="O536" t="s">
        <v>3475</v>
      </c>
      <c r="P536" t="s">
        <v>3476</v>
      </c>
      <c r="W536" t="str">
        <f t="shared" si="17"/>
        <v>{"titulo": "Marcos Paulo &amp; Marcelo - Boate do Zum (Ao Vivo) #live #fiqueemcasa #comigo" , "canais": [{"nome":"Marcos Paulo e Marcelo", "_id": ObjectId("5ed981e2474ed51eb3dbb305")}], "subcategorias": [{"nome":"sertanejo", "_id":ObjectId("5ed97cfc474ed51eb3dbb271")}], "categorias":[{"_id":ObjectId("5ed979f4474ed51eb3dbb26b"), "nome":"Música", "url":"music"}], "dataHora": new Date("2020-05-22T19:00-0300"),   "largeimage": "https://i.ytimg.com/vi/XDwugFA0vFk/mqdefault.jpg", "status": "offline", "videoId": "XDwugFA0vFk", "url": "https://www.youtube.com/watch?v=XDwugFA0vFk"},</v>
      </c>
    </row>
    <row r="537" spans="1:23" x14ac:dyDescent="0.25">
      <c r="A537" t="s">
        <v>3478</v>
      </c>
      <c r="B537" t="s">
        <v>1917</v>
      </c>
      <c r="C537" t="s">
        <v>1918</v>
      </c>
      <c r="D537" t="str">
        <f>VLOOKUP(B537,canais!$A:$N,14,FALSE)</f>
        <v>5ed981e2474ed51eb3dbb45b</v>
      </c>
      <c r="E537" s="10">
        <v>43973</v>
      </c>
      <c r="F537" t="s">
        <v>30</v>
      </c>
      <c r="G537" t="str">
        <f>VLOOKUP(F537,subcategorias!$E:$F,2,FALSE)</f>
        <v>ObjectId("5ed97cfc474ed51eb3dbb27a")</v>
      </c>
      <c r="H537" t="str">
        <f>VLOOKUP(G537,subcategorias!$F:$G,2,FALSE)</f>
        <v>ObjectId("5ed979f4474ed51eb3dbb26b")</v>
      </c>
      <c r="I537" t="str">
        <f>VLOOKUP(H537,categorias!$B:$D,2,FALSE)</f>
        <v>Música</v>
      </c>
      <c r="J537" t="str">
        <f>VLOOKUP(H537,categorias!$B:$D,3,FALSE)</f>
        <v>music</v>
      </c>
      <c r="K537" s="7">
        <v>0.85416666666666663</v>
      </c>
      <c r="L537" s="7" t="str">
        <f t="shared" si="16"/>
        <v>new Date("2020-05-22T20:30-0300")</v>
      </c>
      <c r="M537" t="s">
        <v>3477</v>
      </c>
      <c r="N537" t="s">
        <v>937</v>
      </c>
      <c r="O537" t="s">
        <v>3479</v>
      </c>
      <c r="P537" t="s">
        <v>3480</v>
      </c>
      <c r="W537" t="str">
        <f t="shared" si="17"/>
        <v>{"titulo": "Live do Samba d`Antiga" , "canais": [{"nome":"Samba d'Antiga", "_id": ObjectId("5ed981e2474ed51eb3dbb45b")}], "subcategorias": [{"nome":"samba", "_id":ObjectId("5ed97cfc474ed51eb3dbb27a")}], "categorias":[{"_id":ObjectId("5ed979f4474ed51eb3dbb26b"), "nome":"Música", "url":"music"}], "dataHora": new Date("2020-05-22T20:30-0300"),   "largeimage": "https://i.ytimg.com/vi/DQTgFQINDU8/mqdefault.jpg", "status": "offline", "videoId": "DQTgFQINDU8", "url": "https://www.youtube.com/watch?v=DQTgFQINDU8"},</v>
      </c>
    </row>
    <row r="538" spans="1:23" x14ac:dyDescent="0.25">
      <c r="A538" t="s">
        <v>3482</v>
      </c>
      <c r="B538" t="s">
        <v>157</v>
      </c>
      <c r="C538" t="s">
        <v>158</v>
      </c>
      <c r="D538" t="str">
        <f>VLOOKUP(B538,canais!$A:$N,14,FALSE)</f>
        <v>5ed981e2474ed51eb3dbb2a8</v>
      </c>
      <c r="E538" s="10">
        <v>43973</v>
      </c>
      <c r="F538" t="s">
        <v>30</v>
      </c>
      <c r="G538" t="str">
        <f>VLOOKUP(F538,subcategorias!$E:$F,2,FALSE)</f>
        <v>ObjectId("5ed97cfc474ed51eb3dbb27a")</v>
      </c>
      <c r="H538" t="str">
        <f>VLOOKUP(G538,subcategorias!$F:$G,2,FALSE)</f>
        <v>ObjectId("5ed979f4474ed51eb3dbb26b")</v>
      </c>
      <c r="I538" t="str">
        <f>VLOOKUP(H538,categorias!$B:$D,2,FALSE)</f>
        <v>Música</v>
      </c>
      <c r="J538" t="str">
        <f>VLOOKUP(H538,categorias!$B:$D,3,FALSE)</f>
        <v>music</v>
      </c>
      <c r="K538" s="7">
        <v>0.875</v>
      </c>
      <c r="L538" s="7" t="str">
        <f t="shared" si="16"/>
        <v>new Date("2020-05-22T21:00-0300")</v>
      </c>
      <c r="M538" t="s">
        <v>3481</v>
      </c>
      <c r="N538" t="s">
        <v>937</v>
      </c>
      <c r="O538" t="s">
        <v>3483</v>
      </c>
      <c r="P538" t="s">
        <v>3484</v>
      </c>
      <c r="W538" t="str">
        <f t="shared" si="17"/>
        <v>{"titulo": "Plataforma Com Você – Live Diogo Nogueira" , "canais": [{"nome":"Diogo Nogueira", "_id": ObjectId("5ed981e2474ed51eb3dbb2a8")}], "subcategorias": [{"nome":"samba", "_id":ObjectId("5ed97cfc474ed51eb3dbb27a")}], "categorias":[{"_id":ObjectId("5ed979f4474ed51eb3dbb26b"), "nome":"Música", "url":"music"}], "dataHora": new Date("2020-05-22T21:00-0300"),   "largeimage": "https://i.ytimg.com/vi/76PEc4qrW_c/mqdefault.jpg", "status": "offline", "videoId": "76PEc4qrW_c", "url": "https://www.youtube.com/watch?v=76PEc4qrW_c"},</v>
      </c>
    </row>
    <row r="539" spans="1:23" x14ac:dyDescent="0.25">
      <c r="A539" t="s">
        <v>3486</v>
      </c>
      <c r="B539" t="s">
        <v>1919</v>
      </c>
      <c r="C539" t="s">
        <v>1920</v>
      </c>
      <c r="D539" t="str">
        <f>VLOOKUP(B539,canais!$A:$N,14,FALSE)</f>
        <v>5ed981e2474ed51eb3dbb45c</v>
      </c>
      <c r="E539" s="10">
        <v>43974</v>
      </c>
      <c r="F539" t="s">
        <v>32</v>
      </c>
      <c r="G539" t="str">
        <f>VLOOKUP(F539,subcategorias!$E:$F,2,FALSE)</f>
        <v>ObjectId("5ed97cfc474ed51eb3dbb27c")</v>
      </c>
      <c r="H539" t="str">
        <f>VLOOKUP(G539,subcategorias!$F:$G,2,FALSE)</f>
        <v>ObjectId("5ed979f4474ed51eb3dbb26b")</v>
      </c>
      <c r="I539" t="str">
        <f>VLOOKUP(H539,categorias!$B:$D,2,FALSE)</f>
        <v>Música</v>
      </c>
      <c r="J539" t="str">
        <f>VLOOKUP(H539,categorias!$B:$D,3,FALSE)</f>
        <v>music</v>
      </c>
      <c r="K539" s="7">
        <v>0.5</v>
      </c>
      <c r="L539" s="7" t="str">
        <f t="shared" si="16"/>
        <v>new Date("2020-05-23T12:00-0300")</v>
      </c>
      <c r="M539" t="s">
        <v>3485</v>
      </c>
      <c r="N539" t="s">
        <v>937</v>
      </c>
      <c r="P539" t="s">
        <v>3487</v>
      </c>
      <c r="W539" t="str">
        <f t="shared" si="17"/>
        <v>{"titulo": "Live Edyr Vaqueiro" , "canais": [{"nome":"Edyr Vaqueiro", "_id": ObjectId("5ed981e2474ed51eb3dbb45c")}], "subcategorias": [{"nome":"forró", "_id":ObjectId("5ed97cfc474ed51eb3dbb27c")}], "categorias":[{"_id":ObjectId("5ed979f4474ed51eb3dbb26b"), "nome":"Música", "url":"music"}], "dataHora": new Date("2020-05-23T12:00-0300"),   "largeimage": "https://scontent-gig2-1.cdninstagram.com/v/t51.2885-15/sh0.08/e35/s640x640/97312939_589722101654370_80484197181228770_n.jpg?_nc_ht=scontent-gig2-1.cdninstagram.com&amp;_nc_cat=106&amp;_nc_ohc=2wqffa5KAEIAX-lcUYK&amp;oh=d3826c2a2eb9dd30c44586f7b5786b45&amp;oe=5EF01BC7", "status": "offline", "videoId": "", "url": "https://www.youtube.com/channel/UC5RHCgHIP5Lsntf4z0sHejA"},</v>
      </c>
    </row>
    <row r="540" spans="1:23" x14ac:dyDescent="0.25">
      <c r="A540" t="s">
        <v>3489</v>
      </c>
      <c r="B540" t="s">
        <v>471</v>
      </c>
      <c r="C540" t="s">
        <v>472</v>
      </c>
      <c r="D540" t="str">
        <f>VLOOKUP(B540,canais!$A:$N,14,FALSE)</f>
        <v>5ed981e2474ed51eb3dbb338</v>
      </c>
      <c r="E540" s="10">
        <v>43974</v>
      </c>
      <c r="F540" t="s">
        <v>29</v>
      </c>
      <c r="G540" t="str">
        <f>VLOOKUP(F540,subcategorias!$E:$F,2,FALSE)</f>
        <v>ObjectId("5ed97cfc474ed51eb3dbb279")</v>
      </c>
      <c r="H540" t="str">
        <f>VLOOKUP(G540,subcategorias!$F:$G,2,FALSE)</f>
        <v>ObjectId("5ed979f4474ed51eb3dbb26b")</v>
      </c>
      <c r="I540" t="str">
        <f>VLOOKUP(H540,categorias!$B:$D,2,FALSE)</f>
        <v>Música</v>
      </c>
      <c r="J540" t="str">
        <f>VLOOKUP(H540,categorias!$B:$D,3,FALSE)</f>
        <v>music</v>
      </c>
      <c r="K540" s="7">
        <v>0.54166666666666663</v>
      </c>
      <c r="L540" s="7" t="str">
        <f t="shared" si="16"/>
        <v>new Date("2020-05-23T13:00-0300")</v>
      </c>
      <c r="M540" t="s">
        <v>3488</v>
      </c>
      <c r="N540" t="s">
        <v>937</v>
      </c>
      <c r="O540" t="s">
        <v>3490</v>
      </c>
      <c r="P540" t="s">
        <v>3491</v>
      </c>
      <c r="W540" t="str">
        <f t="shared" si="17"/>
        <v>{"titulo": "FDH LIVE PARTY" , "canais": [{"nome":"Funk da House", "_id": ObjectId("5ed981e2474ed51eb3dbb338")}], "subcategorias": [{"nome":"funk", "_id":ObjectId("5ed97cfc474ed51eb3dbb279")}], "categorias":[{"_id":ObjectId("5ed979f4474ed51eb3dbb26b"), "nome":"Música", "url":"music"}], "dataHora": new Date("2020-05-23T13:00-0300"),   "largeimage": "https://i.ytimg.com/vi/1UYLx6I14vw/mqdefault.jpg", "status": "offline", "videoId": "1UYLx6I14vw", "url": "https://www.youtube.com/watch?v=1UYLx6I14vw"},</v>
      </c>
    </row>
    <row r="541" spans="1:23" x14ac:dyDescent="0.25">
      <c r="A541" t="s">
        <v>3493</v>
      </c>
      <c r="B541" t="s">
        <v>1921</v>
      </c>
      <c r="C541" t="s">
        <v>1922</v>
      </c>
      <c r="D541" t="str">
        <f>VLOOKUP(B541,canais!$A:$N,14,FALSE)</f>
        <v>5ed981e2474ed51eb3dbb45d</v>
      </c>
      <c r="E541" s="10">
        <v>43972</v>
      </c>
      <c r="F541" t="s">
        <v>21</v>
      </c>
      <c r="G541" t="str">
        <f>VLOOKUP(F541,subcategorias!$E:$F,2,FALSE)</f>
        <v>ObjectId("5ed97cfc474ed51eb3dbb271")</v>
      </c>
      <c r="H541" t="str">
        <f>VLOOKUP(G541,subcategorias!$F:$G,2,FALSE)</f>
        <v>ObjectId("5ed979f4474ed51eb3dbb26b")</v>
      </c>
      <c r="I541" t="str">
        <f>VLOOKUP(H541,categorias!$B:$D,2,FALSE)</f>
        <v>Música</v>
      </c>
      <c r="J541" t="str">
        <f>VLOOKUP(H541,categorias!$B:$D,3,FALSE)</f>
        <v>music</v>
      </c>
      <c r="K541" s="7">
        <v>0.83333333333333337</v>
      </c>
      <c r="L541" s="7" t="str">
        <f t="shared" si="16"/>
        <v>new Date("2020-05-21T20:00-0300")</v>
      </c>
      <c r="M541" t="s">
        <v>3492</v>
      </c>
      <c r="N541" t="s">
        <v>937</v>
      </c>
      <c r="O541" t="s">
        <v>3494</v>
      </c>
      <c r="P541" t="s">
        <v>3495</v>
      </c>
      <c r="W541" t="str">
        <f t="shared" si="17"/>
        <v>{"titulo": "Live 94,5 - Ludy e Miller - #FiqueEmCasa e Cante #Comigo" , "canais": [{"nome":"Ludy e Miller", "_id": ObjectId("5ed981e2474ed51eb3dbb45d")}], "subcategorias": [{"nome":"sertanejo", "_id":ObjectId("5ed97cfc474ed51eb3dbb271")}], "categorias":[{"_id":ObjectId("5ed979f4474ed51eb3dbb26b"), "nome":"Música", "url":"music"}], "dataHora": new Date("2020-05-21T20:00-0300"),   "largeimage": "https://i.ytimg.com/vi/viByhftHe9E/mqdefault.jpg", "status": "offline", "videoId": "viByhftHe9E", "url": "https://www.youtube.com/watch?v=viByhftHe9E"},</v>
      </c>
    </row>
    <row r="542" spans="1:23" x14ac:dyDescent="0.25">
      <c r="A542" t="s">
        <v>3497</v>
      </c>
      <c r="B542" t="s">
        <v>263</v>
      </c>
      <c r="C542" t="s">
        <v>264</v>
      </c>
      <c r="D542" t="str">
        <f>VLOOKUP(B542,canais!$A:$N,14,FALSE)</f>
        <v>5ed981e2474ed51eb3dbb2ce</v>
      </c>
      <c r="E542" s="10">
        <v>43974</v>
      </c>
      <c r="F542" t="s">
        <v>30</v>
      </c>
      <c r="G542" t="str">
        <f>VLOOKUP(F542,subcategorias!$E:$F,2,FALSE)</f>
        <v>ObjectId("5ed97cfc474ed51eb3dbb27a")</v>
      </c>
      <c r="H542" t="str">
        <f>VLOOKUP(G542,subcategorias!$F:$G,2,FALSE)</f>
        <v>ObjectId("5ed979f4474ed51eb3dbb26b")</v>
      </c>
      <c r="I542" t="str">
        <f>VLOOKUP(H542,categorias!$B:$D,2,FALSE)</f>
        <v>Música</v>
      </c>
      <c r="J542" t="str">
        <f>VLOOKUP(H542,categorias!$B:$D,3,FALSE)</f>
        <v>music</v>
      </c>
      <c r="K542" s="7">
        <v>0.54166666666666663</v>
      </c>
      <c r="L542" s="7" t="str">
        <f t="shared" si="16"/>
        <v>new Date("2020-05-23T13:00-0300")</v>
      </c>
      <c r="M542" t="s">
        <v>3496</v>
      </c>
      <c r="N542" t="s">
        <v>937</v>
      </c>
      <c r="O542" t="s">
        <v>3498</v>
      </c>
      <c r="P542" t="s">
        <v>3499</v>
      </c>
      <c r="W542" t="str">
        <f t="shared" si="17"/>
        <v>{"titulo": "Tô Na Live - Quinteto S.A. Ao Vivo - OriginalNaLivedoQuinteto" , "canais": [{"nome":"Quinteto S.A.", "_id": ObjectId("5ed981e2474ed51eb3dbb2ce")}], "subcategorias": [{"nome":"samba", "_id":ObjectId("5ed97cfc474ed51eb3dbb27a")}], "categorias":[{"_id":ObjectId("5ed979f4474ed51eb3dbb26b"), "nome":"Música", "url":"music"}], "dataHora": new Date("2020-05-23T13:00-0300"),   "largeimage": "https://i.ytimg.com/vi/7_DsF9Kz80Q/mqdefault.jpg", "status": "offline", "videoId": "7_DsF9Kz80Q", "url": "https://www.youtube.com/watch?v=7_DsF9Kz80Q"},</v>
      </c>
    </row>
    <row r="543" spans="1:23" x14ac:dyDescent="0.25">
      <c r="A543" t="s">
        <v>3501</v>
      </c>
      <c r="B543" t="s">
        <v>1923</v>
      </c>
      <c r="C543" t="s">
        <v>1924</v>
      </c>
      <c r="D543" t="str">
        <f>VLOOKUP(B543,canais!$A:$N,14,FALSE)</f>
        <v>5ed981e2474ed51eb3dbb45e</v>
      </c>
      <c r="E543" s="10">
        <v>43975</v>
      </c>
      <c r="F543" t="s">
        <v>28</v>
      </c>
      <c r="G543" t="str">
        <f>VLOOKUP(F543,subcategorias!$E:$F,2,FALSE)</f>
        <v>ObjectId("5ed97cfc474ed51eb3dbb278")</v>
      </c>
      <c r="H543" t="str">
        <f>VLOOKUP(G543,subcategorias!$F:$G,2,FALSE)</f>
        <v>ObjectId("5ed979f4474ed51eb3dbb26b")</v>
      </c>
      <c r="I543" t="str">
        <f>VLOOKUP(H543,categorias!$B:$D,2,FALSE)</f>
        <v>Música</v>
      </c>
      <c r="J543" t="str">
        <f>VLOOKUP(H543,categorias!$B:$D,3,FALSE)</f>
        <v>music</v>
      </c>
      <c r="K543" s="7">
        <v>0.625</v>
      </c>
      <c r="L543" s="7" t="str">
        <f t="shared" si="16"/>
        <v>new Date("2020-05-24T15:00-0300")</v>
      </c>
      <c r="M543" t="s">
        <v>3500</v>
      </c>
      <c r="N543" t="s">
        <v>937</v>
      </c>
      <c r="P543" t="s">
        <v>3502</v>
      </c>
      <c r="W543" t="str">
        <f t="shared" si="17"/>
        <v>{"titulo": "Live Inimigos da HP" , "canais": [{"nome":"Inimigos da HP", "_id": ObjectId("5ed981e2474ed51eb3dbb45e")}], "subcategorias": [{"nome":"pagode", "_id":ObjectId("5ed97cfc474ed51eb3dbb278")}], "categorias":[{"_id":ObjectId("5ed979f4474ed51eb3dbb26b"), "nome":"Música", "url":"music"}], "dataHora": new Date("2020-05-24T15:00-0300"),   "largeimage": "https://scontent-gig2-1.cdninstagram.com/v/t51.2885-15/sh0.08/e35/p640x640/98167263_128505302167715_570286645907380713_n.jpg?_nc_ht=scontent-gig2-1.cdninstagram.com&amp;_nc_cat=111&amp;_nc_ohc=JKRBStFrBUgAX_B9jcK&amp;oh=40b6510919358f8269d32a41b227eade&amp;oe=5EF0A297", "status": "offline", "videoId": "", "url": "https://www.youtube.com/channel/UChG4PctZiywvO5w2AtnN6iQ"},</v>
      </c>
    </row>
    <row r="544" spans="1:23" x14ac:dyDescent="0.25">
      <c r="A544" t="s">
        <v>3504</v>
      </c>
      <c r="B544" t="s">
        <v>136</v>
      </c>
      <c r="C544" t="s">
        <v>137</v>
      </c>
      <c r="D544" t="str">
        <f>VLOOKUP(B544,canais!$A:$N,14,FALSE)</f>
        <v>5ed981e2474ed51eb3dbb2a1</v>
      </c>
      <c r="E544" s="10">
        <v>43974</v>
      </c>
      <c r="F544" t="s">
        <v>21</v>
      </c>
      <c r="G544" t="str">
        <f>VLOOKUP(F544,subcategorias!$E:$F,2,FALSE)</f>
        <v>ObjectId("5ed97cfc474ed51eb3dbb271")</v>
      </c>
      <c r="H544" t="str">
        <f>VLOOKUP(G544,subcategorias!$F:$G,2,FALSE)</f>
        <v>ObjectId("5ed979f4474ed51eb3dbb26b")</v>
      </c>
      <c r="I544" t="str">
        <f>VLOOKUP(H544,categorias!$B:$D,2,FALSE)</f>
        <v>Música</v>
      </c>
      <c r="J544" t="str">
        <f>VLOOKUP(H544,categorias!$B:$D,3,FALSE)</f>
        <v>music</v>
      </c>
      <c r="K544" s="7">
        <v>0.66666666666666663</v>
      </c>
      <c r="L544" s="7" t="str">
        <f t="shared" si="16"/>
        <v>new Date("2020-05-23T16:00-0300")</v>
      </c>
      <c r="M544" t="s">
        <v>3503</v>
      </c>
      <c r="N544" t="s">
        <v>937</v>
      </c>
      <c r="O544" t="s">
        <v>3505</v>
      </c>
      <c r="P544" t="s">
        <v>3506</v>
      </c>
      <c r="W544" t="str">
        <f t="shared" si="17"/>
        <v>{"titulo": "Rick &amp; Renner - At Home 2 The Best - Ao Vivo (Live)" , "canais": [{"nome":"Rick e Renner", "_id": ObjectId("5ed981e2474ed51eb3dbb2a1")}], "subcategorias": [{"nome":"sertanejo", "_id":ObjectId("5ed97cfc474ed51eb3dbb271")}], "categorias":[{"_id":ObjectId("5ed979f4474ed51eb3dbb26b"), "nome":"Música", "url":"music"}], "dataHora": new Date("2020-05-23T16:00-0300"),   "largeimage": "https://i.ytimg.com/vi/0ey7hlbMwC8/mqdefault.jpg", "status": "offline", "videoId": "0ey7hlbMwC8", "url": "https://www.youtube.com/watch?v=0ey7hlbMwC8"},</v>
      </c>
    </row>
    <row r="545" spans="1:23" x14ac:dyDescent="0.25">
      <c r="A545" t="s">
        <v>3508</v>
      </c>
      <c r="B545" t="s">
        <v>1925</v>
      </c>
      <c r="C545" t="s">
        <v>1926</v>
      </c>
      <c r="D545" t="str">
        <f>VLOOKUP(B545,canais!$A:$N,14,FALSE)</f>
        <v>5ed981e2474ed51eb3dbb45f</v>
      </c>
      <c r="E545" s="10">
        <v>43974</v>
      </c>
      <c r="F545" t="s">
        <v>32</v>
      </c>
      <c r="G545" t="str">
        <f>VLOOKUP(F545,subcategorias!$E:$F,2,FALSE)</f>
        <v>ObjectId("5ed97cfc474ed51eb3dbb27c")</v>
      </c>
      <c r="H545" t="str">
        <f>VLOOKUP(G545,subcategorias!$F:$G,2,FALSE)</f>
        <v>ObjectId("5ed979f4474ed51eb3dbb26b")</v>
      </c>
      <c r="I545" t="str">
        <f>VLOOKUP(H545,categorias!$B:$D,2,FALSE)</f>
        <v>Música</v>
      </c>
      <c r="J545" t="str">
        <f>VLOOKUP(H545,categorias!$B:$D,3,FALSE)</f>
        <v>music</v>
      </c>
      <c r="K545" s="7">
        <v>0.66666666666666663</v>
      </c>
      <c r="L545" s="7" t="str">
        <f t="shared" si="16"/>
        <v>new Date("2020-05-23T16:00-0300")</v>
      </c>
      <c r="M545" t="s">
        <v>3507</v>
      </c>
      <c r="N545" t="s">
        <v>937</v>
      </c>
      <c r="O545" t="s">
        <v>3509</v>
      </c>
      <c r="P545" t="s">
        <v>3510</v>
      </c>
      <c r="W545" t="str">
        <f t="shared" si="17"/>
        <v>{"titulo": "Targino Live Show | Sem Limites | #FiqueEmCasa e Cante #Comigo" , "canais": [{"nome":"Targino Gondim", "_id": ObjectId("5ed981e2474ed51eb3dbb45f")}], "subcategorias": [{"nome":"forró", "_id":ObjectId("5ed97cfc474ed51eb3dbb27c")}], "categorias":[{"_id":ObjectId("5ed979f4474ed51eb3dbb26b"), "nome":"Música", "url":"music"}], "dataHora": new Date("2020-05-23T16:00-0300"),   "largeimage": "https://i.ytimg.com/vi/s_IhsrY8Fic/mqdefault.jpg", "status": "offline", "videoId": "s_IhsrY8Fic", "url": "https://www.youtube.com/watch?v=s_IhsrY8Fic"},</v>
      </c>
    </row>
    <row r="546" spans="1:23" x14ac:dyDescent="0.25">
      <c r="A546" t="s">
        <v>3512</v>
      </c>
      <c r="B546" t="s">
        <v>1927</v>
      </c>
      <c r="C546" t="s">
        <v>1928</v>
      </c>
      <c r="D546" t="str">
        <f>VLOOKUP(B546,canais!$A:$N,14,FALSE)</f>
        <v>5ed981e2474ed51eb3dbb460</v>
      </c>
      <c r="E546" s="10">
        <v>43973</v>
      </c>
      <c r="F546" t="s">
        <v>21</v>
      </c>
      <c r="G546" t="str">
        <f>VLOOKUP(F546,subcategorias!$E:$F,2,FALSE)</f>
        <v>ObjectId("5ed97cfc474ed51eb3dbb271")</v>
      </c>
      <c r="H546" t="str">
        <f>VLOOKUP(G546,subcategorias!$F:$G,2,FALSE)</f>
        <v>ObjectId("5ed979f4474ed51eb3dbb26b")</v>
      </c>
      <c r="I546" t="str">
        <f>VLOOKUP(H546,categorias!$B:$D,2,FALSE)</f>
        <v>Música</v>
      </c>
      <c r="J546" t="str">
        <f>VLOOKUP(H546,categorias!$B:$D,3,FALSE)</f>
        <v>music</v>
      </c>
      <c r="K546" s="7">
        <v>0.83333333333333337</v>
      </c>
      <c r="L546" s="7" t="str">
        <f t="shared" si="16"/>
        <v>new Date("2020-05-22T20:00-0300")</v>
      </c>
      <c r="M546" t="s">
        <v>3511</v>
      </c>
      <c r="N546" t="s">
        <v>937</v>
      </c>
      <c r="O546" t="s">
        <v>3513</v>
      </c>
      <c r="P546" t="s">
        <v>3514</v>
      </c>
      <c r="W546" t="str">
        <f t="shared" si="17"/>
        <v>{"titulo": "Esquenta com Júnior e Cézar I #FiqueEmCasa e Cante #Comigo" , "canais": [{"nome":"Júnior e Cézar", "_id": ObjectId("5ed981e2474ed51eb3dbb460")}], "subcategorias": [{"nome":"sertanejo", "_id":ObjectId("5ed97cfc474ed51eb3dbb271")}], "categorias":[{"_id":ObjectId("5ed979f4474ed51eb3dbb26b"), "nome":"Música", "url":"music"}], "dataHora": new Date("2020-05-22T20:00-0300"),   "largeimage": "https://i.ytimg.com/vi/da2X33BdG-E/mqdefault.jpg", "status": "offline", "videoId": "da2X33BdG-E", "url": "https://www.youtube.com/watch?v=da2X33BdG-E"},</v>
      </c>
    </row>
    <row r="547" spans="1:23" x14ac:dyDescent="0.25">
      <c r="A547" t="s">
        <v>3516</v>
      </c>
      <c r="B547" t="s">
        <v>1929</v>
      </c>
      <c r="C547" t="s">
        <v>1930</v>
      </c>
      <c r="D547" t="str">
        <f>VLOOKUP(B547,canais!$A:$N,14,FALSE)</f>
        <v>5ed981e2474ed51eb3dbb461</v>
      </c>
      <c r="E547" s="10">
        <v>43974</v>
      </c>
      <c r="F547" t="s">
        <v>21</v>
      </c>
      <c r="G547" t="str">
        <f>VLOOKUP(F547,subcategorias!$E:$F,2,FALSE)</f>
        <v>ObjectId("5ed97cfc474ed51eb3dbb271")</v>
      </c>
      <c r="H547" t="str">
        <f>VLOOKUP(G547,subcategorias!$F:$G,2,FALSE)</f>
        <v>ObjectId("5ed979f4474ed51eb3dbb26b")</v>
      </c>
      <c r="I547" t="str">
        <f>VLOOKUP(H547,categorias!$B:$D,2,FALSE)</f>
        <v>Música</v>
      </c>
      <c r="J547" t="str">
        <f>VLOOKUP(H547,categorias!$B:$D,3,FALSE)</f>
        <v>music</v>
      </c>
      <c r="K547" s="7">
        <v>0.70833333333333337</v>
      </c>
      <c r="L547" s="7" t="str">
        <f t="shared" si="16"/>
        <v>new Date("2020-05-23T17:00-0300")</v>
      </c>
      <c r="M547" t="s">
        <v>3515</v>
      </c>
      <c r="N547" t="s">
        <v>937</v>
      </c>
      <c r="O547" t="s">
        <v>3517</v>
      </c>
      <c r="P547" t="s">
        <v>3518</v>
      </c>
      <c r="W547" t="str">
        <f t="shared" si="17"/>
        <v>{"titulo": "#LIVE - SUELEN KA" , "canais": [{"nome":"Suelen Ka", "_id": ObjectId("5ed981e2474ed51eb3dbb461")}], "subcategorias": [{"nome":"sertanejo", "_id":ObjectId("5ed97cfc474ed51eb3dbb271")}], "categorias":[{"_id":ObjectId("5ed979f4474ed51eb3dbb26b"), "nome":"Música", "url":"music"}], "dataHora": new Date("2020-05-23T17:00-0300"),   "largeimage": "https://i.ytimg.com/vi/A4SH2tRR6Lg/mqdefault.jpg", "status": "offline", "videoId": "A4SH2tRR6Lg", "url": "https://www.youtube.com/watch?v=A4SH2tRR6Lg"},</v>
      </c>
    </row>
    <row r="548" spans="1:23" x14ac:dyDescent="0.25">
      <c r="A548" t="s">
        <v>3520</v>
      </c>
      <c r="B548" t="s">
        <v>1931</v>
      </c>
      <c r="C548" t="s">
        <v>1932</v>
      </c>
      <c r="D548" t="str">
        <f>VLOOKUP(B548,canais!$A:$N,14,FALSE)</f>
        <v>5ed981e2474ed51eb3dbb462</v>
      </c>
      <c r="E548" s="10">
        <v>43974</v>
      </c>
      <c r="F548" t="s">
        <v>26</v>
      </c>
      <c r="G548" t="str">
        <f>VLOOKUP(F548,subcategorias!$E:$F,2,FALSE)</f>
        <v>ObjectId("5ed97cfc474ed51eb3dbb276")</v>
      </c>
      <c r="H548" t="str">
        <f>VLOOKUP(G548,subcategorias!$F:$G,2,FALSE)</f>
        <v>ObjectId("5ed979f4474ed51eb3dbb26b")</v>
      </c>
      <c r="I548" t="str">
        <f>VLOOKUP(H548,categorias!$B:$D,2,FALSE)</f>
        <v>Música</v>
      </c>
      <c r="J548" t="str">
        <f>VLOOKUP(H548,categorias!$B:$D,3,FALSE)</f>
        <v>music</v>
      </c>
      <c r="K548" s="7">
        <v>0.70833333333333337</v>
      </c>
      <c r="L548" s="7" t="str">
        <f t="shared" si="16"/>
        <v>new Date("2020-05-23T17:00-0300")</v>
      </c>
      <c r="M548" t="s">
        <v>3519</v>
      </c>
      <c r="N548" t="s">
        <v>937</v>
      </c>
      <c r="O548" t="s">
        <v>3521</v>
      </c>
      <c r="P548" t="s">
        <v>3522</v>
      </c>
      <c r="W548" t="str">
        <f t="shared" si="17"/>
        <v>{"titulo": "Live da Mira - Música e Boa Ação" , "canais": [{"nome":"Mira Callado", "_id": ObjectId("5ed981e2474ed51eb3dbb462")}], "subcategorias": [{"nome":"pop", "_id":ObjectId("5ed97cfc474ed51eb3dbb276")}], "categorias":[{"_id":ObjectId("5ed979f4474ed51eb3dbb26b"), "nome":"Música", "url":"music"}], "dataHora": new Date("2020-05-23T17:00-0300"),   "largeimage": "https://i.ytimg.com/vi/VFU8ZIpVpHA/mqdefault.jpg", "status": "offline", "videoId": "VFU8ZIpVpHA", "url": "https://www.youtube.com/watch?v=VFU8ZIpVpHA"},</v>
      </c>
    </row>
    <row r="549" spans="1:23" x14ac:dyDescent="0.25">
      <c r="A549" t="s">
        <v>3524</v>
      </c>
      <c r="B549" t="s">
        <v>1933</v>
      </c>
      <c r="C549" t="s">
        <v>1934</v>
      </c>
      <c r="D549" t="str">
        <f>VLOOKUP(B549,canais!$A:$N,14,FALSE)</f>
        <v>5ed981e2474ed51eb3dbb463</v>
      </c>
      <c r="E549" s="10">
        <v>43974</v>
      </c>
      <c r="F549" t="s">
        <v>32</v>
      </c>
      <c r="G549" t="str">
        <f>VLOOKUP(F549,subcategorias!$E:$F,2,FALSE)</f>
        <v>ObjectId("5ed97cfc474ed51eb3dbb27c")</v>
      </c>
      <c r="H549" t="str">
        <f>VLOOKUP(G549,subcategorias!$F:$G,2,FALSE)</f>
        <v>ObjectId("5ed979f4474ed51eb3dbb26b")</v>
      </c>
      <c r="I549" t="str">
        <f>VLOOKUP(H549,categorias!$B:$D,2,FALSE)</f>
        <v>Música</v>
      </c>
      <c r="J549" t="str">
        <f>VLOOKUP(H549,categorias!$B:$D,3,FALSE)</f>
        <v>music</v>
      </c>
      <c r="K549" s="7">
        <v>0.70833333333333337</v>
      </c>
      <c r="L549" s="7" t="str">
        <f t="shared" si="16"/>
        <v>new Date("2020-05-23T17:00-0300")</v>
      </c>
      <c r="M549" t="s">
        <v>3523</v>
      </c>
      <c r="N549" t="s">
        <v>937</v>
      </c>
      <c r="P549" t="s">
        <v>3525</v>
      </c>
      <c r="W549" t="str">
        <f t="shared" si="17"/>
        <v>{"titulo": "Live Tony Guerra" , "canais": [{"nome":"Tony Guerra", "_id": ObjectId("5ed981e2474ed51eb3dbb463")}], "subcategorias": [{"nome":"forró", "_id":ObjectId("5ed97cfc474ed51eb3dbb27c")}], "categorias":[{"_id":ObjectId("5ed979f4474ed51eb3dbb26b"), "nome":"Música", "url":"music"}], "dataHora": new Date("2020-05-23T17:00-0300"),   "largeimage": "https://scontent-gig2-1.cdninstagram.com/v/t51.2885-15/sh0.08/e35/p640x640/97155138_604296353769758_887550041930561607_n.jpg?_nc_ht=scontent-gig2-1.cdninstagram.com&amp;_nc_cat=102&amp;_nc_ohc=jey1ZU3QO6cAX-7Al1r&amp;oh=9dd9ab9a8c5fb2967686dfd2a9d5079e&amp;oe=5EEF36DA", "status": "offline", "videoId": "", "url": "https://www.youtube.com/channel/UC5_j5_9rcE4MCDT5ZA8xe9A"},</v>
      </c>
    </row>
    <row r="550" spans="1:23" x14ac:dyDescent="0.25">
      <c r="A550" t="s">
        <v>3527</v>
      </c>
      <c r="B550" t="s">
        <v>1935</v>
      </c>
      <c r="C550" t="s">
        <v>1936</v>
      </c>
      <c r="D550" t="str">
        <f>VLOOKUP(B550,canais!$A:$N,14,FALSE)</f>
        <v>5ed981e2474ed51eb3dbb464</v>
      </c>
      <c r="E550" s="10">
        <v>43974</v>
      </c>
      <c r="F550" t="s">
        <v>32</v>
      </c>
      <c r="G550" t="str">
        <f>VLOOKUP(F550,subcategorias!$E:$F,2,FALSE)</f>
        <v>ObjectId("5ed97cfc474ed51eb3dbb27c")</v>
      </c>
      <c r="H550" t="str">
        <f>VLOOKUP(G550,subcategorias!$F:$G,2,FALSE)</f>
        <v>ObjectId("5ed979f4474ed51eb3dbb26b")</v>
      </c>
      <c r="I550" t="str">
        <f>VLOOKUP(H550,categorias!$B:$D,2,FALSE)</f>
        <v>Música</v>
      </c>
      <c r="J550" t="str">
        <f>VLOOKUP(H550,categorias!$B:$D,3,FALSE)</f>
        <v>music</v>
      </c>
      <c r="K550" s="7">
        <v>0.75</v>
      </c>
      <c r="L550" s="7" t="str">
        <f t="shared" si="16"/>
        <v>new Date("2020-05-23T18:00-0300")</v>
      </c>
      <c r="M550" t="s">
        <v>3526</v>
      </c>
      <c r="N550" t="s">
        <v>937</v>
      </c>
      <c r="P550" t="s">
        <v>3528</v>
      </c>
      <c r="W550" t="str">
        <f t="shared" si="17"/>
        <v>{"titulo": "Live Thales Lessa" , "canais": [{"nome":"Thales Lessa", "_id": ObjectId("5ed981e2474ed51eb3dbb464")}], "subcategorias": [{"nome":"forró", "_id":ObjectId("5ed97cfc474ed51eb3dbb27c")}], "categorias":[{"_id":ObjectId("5ed979f4474ed51eb3dbb26b"), "nome":"Música", "url":"music"}], "dataHora": new Date("2020-05-23T18:00-0300"),   "largeimage": "https://scontent-gig2-1.cdninstagram.com/v/t51.2885-15/e35/97626371_241676750438928_4753079367319625791_n.jpg?_nc_ht=scontent-gig2-1.cdninstagram.com&amp;_nc_cat=100&amp;_nc_ohc=1TndbnvrlkcAX8RHxSY&amp;oh=3ec609246d42cc47a8645fc89fe132ee&amp;oe=5EC9481F", "status": "offline", "videoId": "", "url": "https://www.youtube.com/channel/UCLXw6XfW2l56YJGAdLnB6rQ"},</v>
      </c>
    </row>
    <row r="551" spans="1:23" x14ac:dyDescent="0.25">
      <c r="A551" t="s">
        <v>3530</v>
      </c>
      <c r="B551" t="s">
        <v>1937</v>
      </c>
      <c r="C551" t="s">
        <v>1938</v>
      </c>
      <c r="D551" t="str">
        <f>VLOOKUP(B551,canais!$A:$N,14,FALSE)</f>
        <v>5ed981e2474ed51eb3dbb465</v>
      </c>
      <c r="E551" s="10">
        <v>43974</v>
      </c>
      <c r="F551" t="s">
        <v>26</v>
      </c>
      <c r="G551" t="str">
        <f>VLOOKUP(F551,subcategorias!$E:$F,2,FALSE)</f>
        <v>ObjectId("5ed97cfc474ed51eb3dbb276")</v>
      </c>
      <c r="H551" t="str">
        <f>VLOOKUP(G551,subcategorias!$F:$G,2,FALSE)</f>
        <v>ObjectId("5ed979f4474ed51eb3dbb26b")</v>
      </c>
      <c r="I551" t="str">
        <f>VLOOKUP(H551,categorias!$B:$D,2,FALSE)</f>
        <v>Música</v>
      </c>
      <c r="J551" t="str">
        <f>VLOOKUP(H551,categorias!$B:$D,3,FALSE)</f>
        <v>music</v>
      </c>
      <c r="K551" s="7">
        <v>0.79166666666666663</v>
      </c>
      <c r="L551" s="7" t="str">
        <f t="shared" si="16"/>
        <v>new Date("2020-05-23T19:00-0300")</v>
      </c>
      <c r="M551" t="s">
        <v>3529</v>
      </c>
      <c r="N551" t="s">
        <v>937</v>
      </c>
      <c r="O551" t="s">
        <v>3531</v>
      </c>
      <c r="P551" t="s">
        <v>3532</v>
      </c>
      <c r="W551" t="str">
        <f t="shared" si="17"/>
        <v>{"titulo": "#LiveMauricioManieri #FiqueEmCasa e Cante #Comigo " , "canais": [{"nome":"Mauricio Manieri", "_id": ObjectId("5ed981e2474ed51eb3dbb465")}], "subcategorias": [{"nome":"pop", "_id":ObjectId("5ed97cfc474ed51eb3dbb276")}], "categorias":[{"_id":ObjectId("5ed979f4474ed51eb3dbb26b"), "nome":"Música", "url":"music"}], "dataHora": new Date("2020-05-23T19:00-0300"),   "largeimage": "https://i.ytimg.com/vi/KyMx0O8xkJc/mqdefault.jpg", "status": "offline", "videoId": "KyMx0O8xkJc", "url": "https://www.youtube.com/watch?v=KyMx0O8xkJc"},</v>
      </c>
    </row>
    <row r="552" spans="1:23" x14ac:dyDescent="0.25">
      <c r="A552" t="s">
        <v>3534</v>
      </c>
      <c r="B552" t="s">
        <v>1939</v>
      </c>
      <c r="C552" t="s">
        <v>1940</v>
      </c>
      <c r="D552" t="str">
        <f>VLOOKUP(B552,canais!$A:$N,14,FALSE)</f>
        <v>5ed981e2474ed51eb3dbb466</v>
      </c>
      <c r="E552" s="10">
        <v>43974</v>
      </c>
      <c r="F552" t="s">
        <v>32</v>
      </c>
      <c r="G552" t="str">
        <f>VLOOKUP(F552,subcategorias!$E:$F,2,FALSE)</f>
        <v>ObjectId("5ed97cfc474ed51eb3dbb27c")</v>
      </c>
      <c r="H552" t="str">
        <f>VLOOKUP(G552,subcategorias!$F:$G,2,FALSE)</f>
        <v>ObjectId("5ed979f4474ed51eb3dbb26b")</v>
      </c>
      <c r="I552" t="str">
        <f>VLOOKUP(H552,categorias!$B:$D,2,FALSE)</f>
        <v>Música</v>
      </c>
      <c r="J552" t="str">
        <f>VLOOKUP(H552,categorias!$B:$D,3,FALSE)</f>
        <v>music</v>
      </c>
      <c r="K552" s="7">
        <v>0.83333333333333337</v>
      </c>
      <c r="L552" s="7" t="str">
        <f t="shared" si="16"/>
        <v>new Date("2020-05-23T20:00-0300")</v>
      </c>
      <c r="M552" t="s">
        <v>3533</v>
      </c>
      <c r="N552" t="s">
        <v>937</v>
      </c>
      <c r="P552" t="s">
        <v>3535</v>
      </c>
      <c r="W552" t="str">
        <f t="shared" si="17"/>
        <v>{"titulo": "Live Limão com Mel" , "canais": [{"nome":"Limão com Mel", "_id": ObjectId("5ed981e2474ed51eb3dbb466")}], "subcategorias": [{"nome":"forró", "_id":ObjectId("5ed97cfc474ed51eb3dbb27c")}], "categorias":[{"_id":ObjectId("5ed979f4474ed51eb3dbb26b"), "nome":"Música", "url":"music"}], "dataHora": new Date("2020-05-23T20:00-0300"),   "largeimage": "https://scontent-gig2-1.cdninstagram.com/v/t51.2885-15/sh0.08/e35/p640x640/97303995_258515531935082_1647608107568966983_n.jpg?_nc_ht=scontent-gig2-1.cdninstagram.com&amp;_nc_cat=102&amp;_nc_ohc=hk9O4Yp2gtUAX9yTXyk&amp;oh=f365892b5ec0c5c0e9decf2eaaa2e561&amp;oe=5EF02D38", "status": "offline", "videoId": "", "url": "https://www.youtube.com/channel/UCESwBZaWSnDcJjdqouSWFog"},</v>
      </c>
    </row>
    <row r="553" spans="1:23" x14ac:dyDescent="0.25">
      <c r="A553" t="s">
        <v>3537</v>
      </c>
      <c r="B553" t="s">
        <v>1941</v>
      </c>
      <c r="C553" t="s">
        <v>1942</v>
      </c>
      <c r="D553" t="str">
        <f>VLOOKUP(B553,canais!$A:$N,14,FALSE)</f>
        <v>5ed981e2474ed51eb3dbb467</v>
      </c>
      <c r="E553" s="10">
        <v>43974</v>
      </c>
      <c r="F553" t="s">
        <v>33</v>
      </c>
      <c r="G553" t="str">
        <f>VLOOKUP(F553,subcategorias!$E:$F,2,FALSE)</f>
        <v>ObjectId("5ed97cfc474ed51eb3dbb27d")</v>
      </c>
      <c r="H553" t="str">
        <f>VLOOKUP(G553,subcategorias!$F:$G,2,FALSE)</f>
        <v>ObjectId("5ed979f4474ed51eb3dbb26b")</v>
      </c>
      <c r="I553" t="str">
        <f>VLOOKUP(H553,categorias!$B:$D,2,FALSE)</f>
        <v>Música</v>
      </c>
      <c r="J553" t="str">
        <f>VLOOKUP(H553,categorias!$B:$D,3,FALSE)</f>
        <v>music</v>
      </c>
      <c r="K553" s="7">
        <v>0.83333333333333337</v>
      </c>
      <c r="L553" s="7" t="str">
        <f t="shared" si="16"/>
        <v>new Date("2020-05-23T20:00-0300")</v>
      </c>
      <c r="M553" t="s">
        <v>3536</v>
      </c>
      <c r="N553" t="s">
        <v>937</v>
      </c>
      <c r="O553" t="s">
        <v>3538</v>
      </c>
      <c r="P553" t="s">
        <v>3539</v>
      </c>
      <c r="W553" t="str">
        <f t="shared" si="17"/>
        <v>{"titulo": "LIVE | REGIS DANESE ( Entra Na Minha Casa ) #RegisDanese #FiqueEmCasa e Louve #Comigo" , "canais": [{"nome":"Regis Danese", "_id": ObjectId("5ed981e2474ed51eb3dbb467")}], "subcategorias": [{"nome":"gospel", "_id":ObjectId("5ed97cfc474ed51eb3dbb27d")}], "categorias":[{"_id":ObjectId("5ed979f4474ed51eb3dbb26b"), "nome":"Música", "url":"music"}], "dataHora": new Date("2020-05-23T20:00-0300"),   "largeimage": "https://i.ytimg.com/vi/FObY0g9qSQQ/mqdefault.jpg", "status": "offline", "videoId": "FObY0g9qSQQ", "url": "https://www.youtube.com/watch?v=FObY0g9qSQQ"},</v>
      </c>
    </row>
    <row r="554" spans="1:23" x14ac:dyDescent="0.25">
      <c r="A554" t="s">
        <v>3541</v>
      </c>
      <c r="B554" t="s">
        <v>1943</v>
      </c>
      <c r="C554" t="s">
        <v>1944</v>
      </c>
      <c r="D554" t="str">
        <f>VLOOKUP(B554,canais!$A:$N,14,FALSE)</f>
        <v>5ed981e2474ed51eb3dbb468</v>
      </c>
      <c r="E554" s="10">
        <v>43974</v>
      </c>
      <c r="F554" t="s">
        <v>32</v>
      </c>
      <c r="G554" t="str">
        <f>VLOOKUP(F554,subcategorias!$E:$F,2,FALSE)</f>
        <v>ObjectId("5ed97cfc474ed51eb3dbb27c")</v>
      </c>
      <c r="H554" t="str">
        <f>VLOOKUP(G554,subcategorias!$F:$G,2,FALSE)</f>
        <v>ObjectId("5ed979f4474ed51eb3dbb26b")</v>
      </c>
      <c r="I554" t="str">
        <f>VLOOKUP(H554,categorias!$B:$D,2,FALSE)</f>
        <v>Música</v>
      </c>
      <c r="J554" t="str">
        <f>VLOOKUP(H554,categorias!$B:$D,3,FALSE)</f>
        <v>music</v>
      </c>
      <c r="K554" s="7">
        <v>0.83333333333333337</v>
      </c>
      <c r="L554" s="7" t="str">
        <f t="shared" si="16"/>
        <v>new Date("2020-05-23T20:00-0300")</v>
      </c>
      <c r="M554" t="s">
        <v>3540</v>
      </c>
      <c r="N554" t="s">
        <v>937</v>
      </c>
      <c r="P554" t="s">
        <v>3542</v>
      </c>
      <c r="W554" t="str">
        <f t="shared" si="17"/>
        <v>{"titulo": "Live Lagosta Bronzeada" , "canais": [{"nome":"Lagosta Bronzeada", "_id": ObjectId("5ed981e2474ed51eb3dbb468")}], "subcategorias": [{"nome":"forró", "_id":ObjectId("5ed97cfc474ed51eb3dbb27c")}], "categorias":[{"_id":ObjectId("5ed979f4474ed51eb3dbb26b"), "nome":"Música", "url":"music"}], "dataHora": new Date("2020-05-23T20:00-0300"),   "largeimage": "https://scontent-gig2-1.cdninstagram.com/v/t51.2885-15/sh0.08/e35/p640x640/96230007_3179736928723725_3756773553994737782_n.jpg?_nc_ht=scontent-gig2-1.cdninstagram.com&amp;_nc_cat=109&amp;_nc_ohc=yL-LSRWaFcAAX9VifZq&amp;oh=d4d78b06d100ac8be8a088a0021661a2&amp;oe=5EF042A2", "status": "offline", "videoId": "", "url": "https://www.youtube.com/channel/UCGz5OT7qXFVF2A1gDU-Eq5g"},</v>
      </c>
    </row>
    <row r="555" spans="1:23" x14ac:dyDescent="0.25">
      <c r="A555" t="s">
        <v>3544</v>
      </c>
      <c r="B555" t="s">
        <v>1945</v>
      </c>
      <c r="C555" t="s">
        <v>1946</v>
      </c>
      <c r="D555" t="str">
        <f>VLOOKUP(B555,canais!$A:$N,14,FALSE)</f>
        <v>5ed981e2474ed51eb3dbb469</v>
      </c>
      <c r="E555" s="10">
        <v>43974</v>
      </c>
      <c r="F555" t="s">
        <v>32</v>
      </c>
      <c r="G555" t="str">
        <f>VLOOKUP(F555,subcategorias!$E:$F,2,FALSE)</f>
        <v>ObjectId("5ed97cfc474ed51eb3dbb27c")</v>
      </c>
      <c r="H555" t="str">
        <f>VLOOKUP(G555,subcategorias!$F:$G,2,FALSE)</f>
        <v>ObjectId("5ed979f4474ed51eb3dbb26b")</v>
      </c>
      <c r="I555" t="str">
        <f>VLOOKUP(H555,categorias!$B:$D,2,FALSE)</f>
        <v>Música</v>
      </c>
      <c r="J555" t="str">
        <f>VLOOKUP(H555,categorias!$B:$D,3,FALSE)</f>
        <v>music</v>
      </c>
      <c r="K555" s="7">
        <v>0.83333333333333337</v>
      </c>
      <c r="L555" s="7" t="str">
        <f t="shared" si="16"/>
        <v>new Date("2020-05-23T20:00-0300")</v>
      </c>
      <c r="M555" t="s">
        <v>3543</v>
      </c>
      <c r="N555" t="s">
        <v>937</v>
      </c>
      <c r="O555" t="s">
        <v>3545</v>
      </c>
      <c r="P555" t="s">
        <v>3546</v>
      </c>
      <c r="W555" t="str">
        <f t="shared" si="17"/>
        <v>{"titulo": "Live - Luan Estilizado, Raí Saia Rodada, Zezo Potiguar - À Vontade | #FiqueEmCasa e Cante #Comigo" , "canais": [{"nome":"Luan Estilizado", "_id": ObjectId("5ed981e2474ed51eb3dbb469")}], "subcategorias": [{"nome":"forró", "_id":ObjectId("5ed97cfc474ed51eb3dbb27c")}], "categorias":[{"_id":ObjectId("5ed979f4474ed51eb3dbb26b"), "nome":"Música", "url":"music"}], "dataHora": new Date("2020-05-23T20:00-0300"),   "largeimage": "https://i.ytimg.com/vi/24r5vZN4ueU/mqdefault.jpg", "status": "offline", "videoId": "24r5vZN4ueU", "url": "https://www.youtube.com/watch?v=24r5vZN4ueU"},</v>
      </c>
    </row>
    <row r="556" spans="1:23" x14ac:dyDescent="0.25">
      <c r="A556" t="s">
        <v>3548</v>
      </c>
      <c r="B556" t="s">
        <v>1947</v>
      </c>
      <c r="C556" t="s">
        <v>1948</v>
      </c>
      <c r="D556" t="str">
        <f>VLOOKUP(B556,canais!$A:$N,14,FALSE)</f>
        <v>5ed981e2474ed51eb3dbb46a</v>
      </c>
      <c r="E556" s="10">
        <v>43974</v>
      </c>
      <c r="F556" t="s">
        <v>25</v>
      </c>
      <c r="G556" t="str">
        <f>VLOOKUP(F556,subcategorias!$E:$F,2,FALSE)</f>
        <v>ObjectId("5ed97cfc474ed51eb3dbb275")</v>
      </c>
      <c r="H556" t="str">
        <f>VLOOKUP(G556,subcategorias!$F:$G,2,FALSE)</f>
        <v>ObjectId("5ed979f4474ed51eb3dbb26b")</v>
      </c>
      <c r="I556" t="str">
        <f>VLOOKUP(H556,categorias!$B:$D,2,FALSE)</f>
        <v>Música</v>
      </c>
      <c r="J556" t="str">
        <f>VLOOKUP(H556,categorias!$B:$D,3,FALSE)</f>
        <v>music</v>
      </c>
      <c r="K556" s="7">
        <v>0.875</v>
      </c>
      <c r="L556" s="7" t="str">
        <f t="shared" si="16"/>
        <v>new Date("2020-05-23T21:00-0300")</v>
      </c>
      <c r="M556" t="s">
        <v>3547</v>
      </c>
      <c r="N556" t="s">
        <v>937</v>
      </c>
      <c r="O556" t="s">
        <v>3549</v>
      </c>
      <c r="P556" t="s">
        <v>3550</v>
      </c>
      <c r="W556" t="str">
        <f t="shared" si="17"/>
        <v>{"titulo": "Live 23/05 - Dj Schipper - WELCOME TO FRANZ SCHUBERT"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Date("2020-05-23T21:00-0300"),   "largeimage": "https://i.ytimg.com/vi/JiUzXqW0vpE/mqdefault.jpg", "status": "offline", "videoId": "JiUzXqW0vpE", "url": "https://www.youtube.com/watch?v=JiUzXqW0vpE"},</v>
      </c>
    </row>
    <row r="557" spans="1:23" x14ac:dyDescent="0.25">
      <c r="A557" t="s">
        <v>3552</v>
      </c>
      <c r="B557" t="s">
        <v>1951</v>
      </c>
      <c r="C557" t="s">
        <v>1952</v>
      </c>
      <c r="D557" t="str">
        <f>VLOOKUP(B557,canais!$A:$N,14,FALSE)</f>
        <v>5ed981e2474ed51eb3dbb46c</v>
      </c>
      <c r="E557" s="10">
        <v>43980</v>
      </c>
      <c r="F557" t="s">
        <v>21</v>
      </c>
      <c r="G557" t="str">
        <f>VLOOKUP(F557,subcategorias!$E:$F,2,FALSE)</f>
        <v>ObjectId("5ed97cfc474ed51eb3dbb271")</v>
      </c>
      <c r="H557" t="str">
        <f>VLOOKUP(G557,subcategorias!$F:$G,2,FALSE)</f>
        <v>ObjectId("5ed979f4474ed51eb3dbb26b")</v>
      </c>
      <c r="I557" t="str">
        <f>VLOOKUP(H557,categorias!$B:$D,2,FALSE)</f>
        <v>Música</v>
      </c>
      <c r="J557" t="str">
        <f>VLOOKUP(H557,categorias!$B:$D,3,FALSE)</f>
        <v>music</v>
      </c>
      <c r="K557" s="7">
        <v>0.83333333333333337</v>
      </c>
      <c r="L557" s="7" t="str">
        <f t="shared" si="16"/>
        <v>new Date("2020-05-29T20:00-0300")</v>
      </c>
      <c r="M557" t="s">
        <v>3551</v>
      </c>
      <c r="N557" t="s">
        <v>937</v>
      </c>
      <c r="P557" t="s">
        <v>3553</v>
      </c>
      <c r="W557" t="str">
        <f t="shared" si="17"/>
        <v>{"titulo": "Live Léo Pain" , "canais": [{"nome":"Léo Pain", "_id": ObjectId("5ed981e2474ed51eb3dbb46c")}], "subcategorias": [{"nome":"sertanejo", "_id":ObjectId("5ed97cfc474ed51eb3dbb271")}], "categorias":[{"_id":ObjectId("5ed979f4474ed51eb3dbb26b"), "nome":"Música", "url":"music"}], "dataHora": new Date("2020-05-29T20:00-0300"),   "largeimage": "https://yt3.ggpht.com/tNs14Li9z_4DvB5k4yzhEeaCiDyw6qBN_5Kz0k0zJ_B0m7qYhsE3fGGQ0RC5OmMjgylXlykegg=w1280-fcrop64=1,00000000ffffffff-k-c0xffffffff-no-nd-rj", "status": "offline", "videoId": "", "url": "https://www.youtube.com/channel/UC2tqPDLaJacBICwAQELV-gg"},</v>
      </c>
    </row>
    <row r="558" spans="1:23" x14ac:dyDescent="0.25">
      <c r="A558" t="s">
        <v>3555</v>
      </c>
      <c r="B558" t="s">
        <v>1953</v>
      </c>
      <c r="C558" t="s">
        <v>1954</v>
      </c>
      <c r="D558" t="str">
        <f>VLOOKUP(B558,canais!$A:$N,14,FALSE)</f>
        <v>5ed981e2474ed51eb3dbb46d</v>
      </c>
      <c r="E558" s="10">
        <v>43975</v>
      </c>
      <c r="F558" t="s">
        <v>21</v>
      </c>
      <c r="G558" t="str">
        <f>VLOOKUP(F558,subcategorias!$E:$F,2,FALSE)</f>
        <v>ObjectId("5ed97cfc474ed51eb3dbb271")</v>
      </c>
      <c r="H558" t="str">
        <f>VLOOKUP(G558,subcategorias!$F:$G,2,FALSE)</f>
        <v>ObjectId("5ed979f4474ed51eb3dbb26b")</v>
      </c>
      <c r="I558" t="str">
        <f>VLOOKUP(H558,categorias!$B:$D,2,FALSE)</f>
        <v>Música</v>
      </c>
      <c r="J558" t="str">
        <f>VLOOKUP(H558,categorias!$B:$D,3,FALSE)</f>
        <v>music</v>
      </c>
      <c r="K558" s="7">
        <v>0.58333333333333337</v>
      </c>
      <c r="L558" s="7" t="str">
        <f t="shared" si="16"/>
        <v>new Date("2020-05-24T14:00-0300")</v>
      </c>
      <c r="M558" t="s">
        <v>3554</v>
      </c>
      <c r="N558" t="s">
        <v>937</v>
      </c>
      <c r="P558" t="s">
        <v>3556</v>
      </c>
      <c r="W558" t="str">
        <f t="shared" si="17"/>
        <v>{"titulo": "Live Kleo Dibah" , "canais": [{"nome":"Kleo Dibah", "_id": ObjectId("5ed981e2474ed51eb3dbb46d")}], "subcategorias": [{"nome":"sertanejo", "_id":ObjectId("5ed97cfc474ed51eb3dbb271")}], "categorias":[{"_id":ObjectId("5ed979f4474ed51eb3dbb26b"), "nome":"Música", "url":"music"}], "dataHora": new Date("2020-05-24T14:00-0300"),   "largeimage": "https://scontent-gig2-1.cdninstagram.com/v/t51.2885-15/sh0.08/e35/s640x640/98332633_168863251336642_2614568582092762374_n.jpg?_nc_ht=scontent-gig2-1.cdninstagram.com&amp;_nc_cat=110&amp;_nc_ohc=iEzq6aEmp2YAX-vwlYb&amp;oh=0d0cb90adc7ac33f65089f47f5a9c9d3&amp;oe=5EF1C079", "status": "offline", "videoId": "", "url": "https://www.youtube.com/channel/UCdpb7tVQRVDVMDRylqM6Qfw"},</v>
      </c>
    </row>
    <row r="559" spans="1:23" x14ac:dyDescent="0.25">
      <c r="A559" t="s">
        <v>3558</v>
      </c>
      <c r="B559" t="s">
        <v>290</v>
      </c>
      <c r="C559" t="s">
        <v>291</v>
      </c>
      <c r="D559" t="str">
        <f>VLOOKUP(B559,canais!$A:$N,14,FALSE)</f>
        <v>5ed981e2474ed51eb3dbb2da</v>
      </c>
      <c r="E559" s="10">
        <v>43975</v>
      </c>
      <c r="F559" t="s">
        <v>37</v>
      </c>
      <c r="G559" t="str">
        <f>VLOOKUP(F559,subcategorias!$E:$F,2,FALSE)</f>
        <v>ObjectId("5ed97cfc474ed51eb3dbb281")</v>
      </c>
      <c r="H559" t="str">
        <f>VLOOKUP(G559,subcategorias!$F:$G,2,FALSE)</f>
        <v>ObjectId("5ed979f4474ed51eb3dbb26b")</v>
      </c>
      <c r="I559" t="str">
        <f>VLOOKUP(H559,categorias!$B:$D,2,FALSE)</f>
        <v>Música</v>
      </c>
      <c r="J559" t="str">
        <f>VLOOKUP(H559,categorias!$B:$D,3,FALSE)</f>
        <v>music</v>
      </c>
      <c r="K559" s="7">
        <v>0.625</v>
      </c>
      <c r="L559" s="7" t="str">
        <f t="shared" si="16"/>
        <v>new Date("2020-05-24T15:00-0300")</v>
      </c>
      <c r="M559" t="s">
        <v>3557</v>
      </c>
      <c r="N559" t="s">
        <v>937</v>
      </c>
      <c r="O559" t="s">
        <v>3559</v>
      </c>
      <c r="P559" t="s">
        <v>3560</v>
      </c>
      <c r="W559" t="str">
        <f t="shared" si="17"/>
        <v>{"titulo": "Live Banda Parangolé" , "canais": [{"nome":"Banda Parangolé", "_id": ObjectId("5ed981e2474ed51eb3dbb2da")}], "subcategorias": [{"nome":"axé", "_id":ObjectId("5ed97cfc474ed51eb3dbb281")}], "categorias":[{"_id":ObjectId("5ed979f4474ed51eb3dbb26b"), "nome":"Música", "url":"music"}], "dataHora": new Date("2020-05-24T15:00-0300"),   "largeimage": "https://i.ytimg.com/vi/NwD9oh1foHM/mqdefault.jpg", "status": "offline", "videoId": "NwD9oh1foHM", "url": "https://www.youtube.com/watch?v=NwD9oh1foHM"},</v>
      </c>
    </row>
    <row r="560" spans="1:23" x14ac:dyDescent="0.25">
      <c r="A560" t="s">
        <v>3562</v>
      </c>
      <c r="B560" t="s">
        <v>1955</v>
      </c>
      <c r="C560" t="s">
        <v>1956</v>
      </c>
      <c r="D560" t="str">
        <f>VLOOKUP(B560,canais!$A:$N,14,FALSE)</f>
        <v>5ed981e2474ed51eb3dbb46e</v>
      </c>
      <c r="E560" s="10">
        <v>43975</v>
      </c>
      <c r="F560" t="s">
        <v>30</v>
      </c>
      <c r="G560" t="str">
        <f>VLOOKUP(F560,subcategorias!$E:$F,2,FALSE)</f>
        <v>ObjectId("5ed97cfc474ed51eb3dbb27a")</v>
      </c>
      <c r="H560" t="str">
        <f>VLOOKUP(G560,subcategorias!$F:$G,2,FALSE)</f>
        <v>ObjectId("5ed979f4474ed51eb3dbb26b")</v>
      </c>
      <c r="I560" t="str">
        <f>VLOOKUP(H560,categorias!$B:$D,2,FALSE)</f>
        <v>Música</v>
      </c>
      <c r="J560" t="str">
        <f>VLOOKUP(H560,categorias!$B:$D,3,FALSE)</f>
        <v>music</v>
      </c>
      <c r="K560" s="7">
        <v>0.625</v>
      </c>
      <c r="L560" s="7" t="str">
        <f t="shared" si="16"/>
        <v>new Date("2020-05-24T15:00-0300")</v>
      </c>
      <c r="M560" t="s">
        <v>3561</v>
      </c>
      <c r="N560" t="s">
        <v>937</v>
      </c>
      <c r="O560" t="s">
        <v>3563</v>
      </c>
      <c r="P560" t="s">
        <v>3564</v>
      </c>
      <c r="W560" t="str">
        <f t="shared" si="17"/>
        <v>{"titulo": "Roda de Boteco Em Casa com SambaJr" , "canais": [{"nome":"Samba Junior", "_id": ObjectId("5ed981e2474ed51eb3dbb46e")}], "subcategorias": [{"nome":"samba", "_id":ObjectId("5ed97cfc474ed51eb3dbb27a")}], "categorias":[{"_id":ObjectId("5ed979f4474ed51eb3dbb26b"), "nome":"Música", "url":"music"}], "dataHora": new Date("2020-05-24T15:00-0300"),   "largeimage": "https://i.ytimg.com/vi/4HkzuiCAkeA/mqdefault.jpg", "status": "offline", "videoId": "4HkzuiCAkeA", "url": "https://www.youtube.com/watch?v=4HkzuiCAkeA"},</v>
      </c>
    </row>
    <row r="561" spans="1:23" x14ac:dyDescent="0.25">
      <c r="A561" t="s">
        <v>3566</v>
      </c>
      <c r="B561" t="s">
        <v>1957</v>
      </c>
      <c r="C561" t="s">
        <v>1958</v>
      </c>
      <c r="D561" t="str">
        <f>VLOOKUP(B561,canais!$A:$N,14,FALSE)</f>
        <v>5ed981e2474ed51eb3dbb46f</v>
      </c>
      <c r="E561" s="10">
        <v>43975</v>
      </c>
      <c r="F561" t="s">
        <v>32</v>
      </c>
      <c r="G561" t="str">
        <f>VLOOKUP(F561,subcategorias!$E:$F,2,FALSE)</f>
        <v>ObjectId("5ed97cfc474ed51eb3dbb27c")</v>
      </c>
      <c r="H561" t="str">
        <f>VLOOKUP(G561,subcategorias!$F:$G,2,FALSE)</f>
        <v>ObjectId("5ed979f4474ed51eb3dbb26b")</v>
      </c>
      <c r="I561" t="str">
        <f>VLOOKUP(H561,categorias!$B:$D,2,FALSE)</f>
        <v>Música</v>
      </c>
      <c r="J561" t="str">
        <f>VLOOKUP(H561,categorias!$B:$D,3,FALSE)</f>
        <v>music</v>
      </c>
      <c r="K561" s="7">
        <v>0.625</v>
      </c>
      <c r="L561" s="7" t="str">
        <f t="shared" si="16"/>
        <v>new Date("2020-05-24T15:00-0300")</v>
      </c>
      <c r="M561" t="s">
        <v>3565</v>
      </c>
      <c r="N561" t="s">
        <v>937</v>
      </c>
      <c r="P561" t="s">
        <v>3567</v>
      </c>
      <c r="W561" t="str">
        <f t="shared" si="17"/>
        <v>{"titulo": "Live Banda Balalaica" , "canais": [{"nome":"Banda Balalaica", "_id": ObjectId("5ed981e2474ed51eb3dbb46f")}], "subcategorias": [{"nome":"forró", "_id":ObjectId("5ed97cfc474ed51eb3dbb27c")}], "categorias":[{"_id":ObjectId("5ed979f4474ed51eb3dbb26b"), "nome":"Música", "url":"music"}], "dataHora": new Date("2020-05-24T15:00-0300"),   "largeimage": "https://scontent-gig2-1.cdninstagram.com/v/t51.2885-15/sh0.08/e35/s640x640/97572209_320119822308422_5668740840981978669_n.jpg?_nc_ht=scontent-gig2-1.cdninstagram.com&amp;_nc_cat=102&amp;_nc_ohc=IzxQ3uH4RfYAX9ISd2y&amp;oh=5fe4076ac4307aee8609a7f9d5c5ec9c&amp;oe=5EF0BCFD", "status": "offline", "videoId": "", "url": "https://www.youtube.com/channel/UC1OP-en-YegLIcRvKPGWlVw"},</v>
      </c>
    </row>
    <row r="562" spans="1:23" x14ac:dyDescent="0.25">
      <c r="A562" t="s">
        <v>3569</v>
      </c>
      <c r="B562" t="s">
        <v>1959</v>
      </c>
      <c r="C562" t="s">
        <v>1960</v>
      </c>
      <c r="D562" t="str">
        <f>VLOOKUP(B562,canais!$A:$N,14,FALSE)</f>
        <v>5ed981e2474ed51eb3dbb470</v>
      </c>
      <c r="E562" s="10">
        <v>43975</v>
      </c>
      <c r="F562" t="s">
        <v>21</v>
      </c>
      <c r="G562" t="str">
        <f>VLOOKUP(F562,subcategorias!$E:$F,2,FALSE)</f>
        <v>ObjectId("5ed97cfc474ed51eb3dbb271")</v>
      </c>
      <c r="H562" t="str">
        <f>VLOOKUP(G562,subcategorias!$F:$G,2,FALSE)</f>
        <v>ObjectId("5ed979f4474ed51eb3dbb26b")</v>
      </c>
      <c r="I562" t="str">
        <f>VLOOKUP(H562,categorias!$B:$D,2,FALSE)</f>
        <v>Música</v>
      </c>
      <c r="J562" t="str">
        <f>VLOOKUP(H562,categorias!$B:$D,3,FALSE)</f>
        <v>music</v>
      </c>
      <c r="K562" s="7">
        <v>0.66666666666666663</v>
      </c>
      <c r="L562" s="7" t="str">
        <f t="shared" si="16"/>
        <v>new Date("2020-05-24T16:00-0300")</v>
      </c>
      <c r="M562" t="s">
        <v>3568</v>
      </c>
      <c r="N562" t="s">
        <v>937</v>
      </c>
      <c r="O562" t="s">
        <v>3570</v>
      </c>
      <c r="P562" t="s">
        <v>3571</v>
      </c>
      <c r="W562" t="str">
        <f t="shared" si="17"/>
        <v>{"titulo": "Gilberto e Gilmar | Live #ModãoEmCasa2" , "canais": [{"nome":"Gilberto e Gilmar", "_id": ObjectId("5ed981e2474ed51eb3dbb470")}], "subcategorias": [{"nome":"sertanejo", "_id":ObjectId("5ed97cfc474ed51eb3dbb271")}], "categorias":[{"_id":ObjectId("5ed979f4474ed51eb3dbb26b"), "nome":"Música", "url":"music"}], "dataHora": new Date("2020-05-24T16:00-0300"),   "largeimage": "https://i.ytimg.com/vi/pPqMiJosIfk/mqdefault.jpg", "status": "offline", "videoId": "pPqMiJosIfk", "url": "https://www.youtube.com/watch?v=pPqMiJosIfk"},</v>
      </c>
    </row>
    <row r="563" spans="1:23" x14ac:dyDescent="0.25">
      <c r="A563" t="s">
        <v>3573</v>
      </c>
      <c r="B563" t="s">
        <v>1961</v>
      </c>
      <c r="C563" t="s">
        <v>1962</v>
      </c>
      <c r="D563" t="str">
        <f>VLOOKUP(B563,canais!$A:$N,14,FALSE)</f>
        <v>5ed981e2474ed51eb3dbb471</v>
      </c>
      <c r="E563" s="10">
        <v>43975</v>
      </c>
      <c r="F563" t="s">
        <v>22</v>
      </c>
      <c r="G563" t="str">
        <f>VLOOKUP(F563,subcategorias!$E:$F,2,FALSE)</f>
        <v>ObjectId("5ed97cfc474ed51eb3dbb272")</v>
      </c>
      <c r="H563" t="str">
        <f>VLOOKUP(G563,subcategorias!$F:$G,2,FALSE)</f>
        <v>ObjectId("5ed979f4474ed51eb3dbb26b")</v>
      </c>
      <c r="I563" t="str">
        <f>VLOOKUP(H563,categorias!$B:$D,2,FALSE)</f>
        <v>Música</v>
      </c>
      <c r="J563" t="str">
        <f>VLOOKUP(H563,categorias!$B:$D,3,FALSE)</f>
        <v>music</v>
      </c>
      <c r="K563" s="7">
        <v>0.66666666666666663</v>
      </c>
      <c r="L563" s="7" t="str">
        <f t="shared" si="16"/>
        <v>new Date("2020-05-24T16:00-0300")</v>
      </c>
      <c r="M563" t="s">
        <v>3572</v>
      </c>
      <c r="N563" t="s">
        <v>937</v>
      </c>
      <c r="O563" t="s">
        <v>3574</v>
      </c>
      <c r="P563" t="s">
        <v>3575</v>
      </c>
      <c r="W563" t="str">
        <f t="shared" si="17"/>
        <v>{"titulo": "#BUTECODOROCK | DOMINGO | 24/05 | 16h | ROCK COM AMIGOS | #FiqueEmCasa e Cante #Comigo" , "canais": [{"nome":"Ricardo Capra", "_id": ObjectId("5ed981e2474ed51eb3dbb471")}], "subcategorias": [{"nome":"rock", "_id":ObjectId("5ed97cfc474ed51eb3dbb272")}], "categorias":[{"_id":ObjectId("5ed979f4474ed51eb3dbb26b"), "nome":"Música", "url":"music"}], "dataHora": new Date("2020-05-24T16:00-0300"),   "largeimage": "https://i.ytimg.com/vi/B5u-zs5BChw/mqdefault.jpg", "status": "offline", "videoId": "B5u-zs5BChw", "url": "https://www.youtube.com/watch?v=B5u-zs5BChw"},</v>
      </c>
    </row>
    <row r="564" spans="1:23" x14ac:dyDescent="0.25">
      <c r="A564" t="s">
        <v>3577</v>
      </c>
      <c r="B564" t="s">
        <v>1963</v>
      </c>
      <c r="C564" t="s">
        <v>1964</v>
      </c>
      <c r="D564" t="str">
        <f>VLOOKUP(B564,canais!$A:$N,14,FALSE)</f>
        <v>5ed981e2474ed51eb3dbb472</v>
      </c>
      <c r="E564" s="10">
        <v>43975</v>
      </c>
      <c r="F564" t="s">
        <v>21</v>
      </c>
      <c r="G564" t="str">
        <f>VLOOKUP(F564,subcategorias!$E:$F,2,FALSE)</f>
        <v>ObjectId("5ed97cfc474ed51eb3dbb271")</v>
      </c>
      <c r="H564" t="str">
        <f>VLOOKUP(G564,subcategorias!$F:$G,2,FALSE)</f>
        <v>ObjectId("5ed979f4474ed51eb3dbb26b")</v>
      </c>
      <c r="I564" t="str">
        <f>VLOOKUP(H564,categorias!$B:$D,2,FALSE)</f>
        <v>Música</v>
      </c>
      <c r="J564" t="str">
        <f>VLOOKUP(H564,categorias!$B:$D,3,FALSE)</f>
        <v>music</v>
      </c>
      <c r="K564" s="7">
        <v>0.72916666666666663</v>
      </c>
      <c r="L564" s="7" t="str">
        <f t="shared" si="16"/>
        <v>new Date("2020-05-24T17:30-0300")</v>
      </c>
      <c r="M564" t="s">
        <v>3576</v>
      </c>
      <c r="N564" t="s">
        <v>937</v>
      </c>
      <c r="O564" t="s">
        <v>3578</v>
      </c>
      <c r="P564" t="s">
        <v>3579</v>
      </c>
      <c r="W564" t="str">
        <f t="shared" si="17"/>
        <v>{"titulo": "Mariana Pimenta LIVE - #MarianaPimentaBrahmaLive" , "canais": [{"nome":"Mariana Pimenta", "_id": ObjectId("5ed981e2474ed51eb3dbb472")}], "subcategorias": [{"nome":"sertanejo", "_id":ObjectId("5ed97cfc474ed51eb3dbb271")}], "categorias":[{"_id":ObjectId("5ed979f4474ed51eb3dbb26b"), "nome":"Música", "url":"music"}], "dataHora": new Date("2020-05-24T17:30-0300"),   "largeimage": "https://i.ytimg.com/vi/VuDRJ5fZrDM/mqdefault.jpg", "status": "offline", "videoId": "VuDRJ5fZrDM", "url": "https://www.youtube.com/watch?v=VuDRJ5fZrDM"},</v>
      </c>
    </row>
    <row r="565" spans="1:23" x14ac:dyDescent="0.25">
      <c r="A565" t="s">
        <v>3581</v>
      </c>
      <c r="B565" t="s">
        <v>1965</v>
      </c>
      <c r="C565" t="s">
        <v>1966</v>
      </c>
      <c r="D565" t="str">
        <f>VLOOKUP(B565,canais!$A:$N,14,FALSE)</f>
        <v>5ed981e2474ed51eb3dbb473</v>
      </c>
      <c r="E565" s="10">
        <v>43975</v>
      </c>
      <c r="F565" t="s">
        <v>30</v>
      </c>
      <c r="G565" t="str">
        <f>VLOOKUP(F565,subcategorias!$E:$F,2,FALSE)</f>
        <v>ObjectId("5ed97cfc474ed51eb3dbb27a")</v>
      </c>
      <c r="H565" t="str">
        <f>VLOOKUP(G565,subcategorias!$F:$G,2,FALSE)</f>
        <v>ObjectId("5ed979f4474ed51eb3dbb26b")</v>
      </c>
      <c r="I565" t="str">
        <f>VLOOKUP(H565,categorias!$B:$D,2,FALSE)</f>
        <v>Música</v>
      </c>
      <c r="J565" t="str">
        <f>VLOOKUP(H565,categorias!$B:$D,3,FALSE)</f>
        <v>music</v>
      </c>
      <c r="K565" s="7">
        <v>0.8125</v>
      </c>
      <c r="L565" s="7" t="str">
        <f t="shared" si="16"/>
        <v>new Date("2020-05-24T19:30-0300")</v>
      </c>
      <c r="M565" t="s">
        <v>3580</v>
      </c>
      <c r="N565" t="s">
        <v>937</v>
      </c>
      <c r="P565" t="s">
        <v>3582</v>
      </c>
      <c r="W565" t="str">
        <f t="shared" si="17"/>
        <v>{"titulo": "Live Alcione" , "canais": [{"nome":"Alcione", "_id": ObjectId("5ed981e2474ed51eb3dbb473")}], "subcategorias": [{"nome":"samba", "_id":ObjectId("5ed97cfc474ed51eb3dbb27a")}], "categorias":[{"_id":ObjectId("5ed979f4474ed51eb3dbb26b"), "nome":"Música", "url":"music"}], "dataHora": new Date("2020-05-24T19:30-0300"),   "largeimage": "https://scontent-gig2-1.cdninstagram.com/v/t51.2885-15/sh0.08/e35/s640x640/97219542_727123177827796_4109235860337774830_n.jpg?_nc_ht=scontent-gig2-1.cdninstagram.com&amp;_nc_cat=104&amp;_nc_ohc=sfNlx7bThyYAX8FI8-W&amp;oh=0de2e7b8aa1307a8525a0104093855f3&amp;oe=5EF2418D", "status": "offline", "videoId": "", "url": "https://www.youtube.com/channel/UCx82UOmo_weaW2A-ieAWJAg"},</v>
      </c>
    </row>
    <row r="566" spans="1:23" x14ac:dyDescent="0.25">
      <c r="A566" t="s">
        <v>3584</v>
      </c>
      <c r="B566" t="s">
        <v>1967</v>
      </c>
      <c r="C566" t="s">
        <v>1968</v>
      </c>
      <c r="D566" t="str">
        <f>VLOOKUP(B566,canais!$A:$N,14,FALSE)</f>
        <v>5ed981e2474ed51eb3dbb474</v>
      </c>
      <c r="E566" s="10">
        <v>43975</v>
      </c>
      <c r="F566" t="s">
        <v>30</v>
      </c>
      <c r="G566" t="str">
        <f>VLOOKUP(F566,subcategorias!$E:$F,2,FALSE)</f>
        <v>ObjectId("5ed97cfc474ed51eb3dbb27a")</v>
      </c>
      <c r="H566" t="str">
        <f>VLOOKUP(G566,subcategorias!$F:$G,2,FALSE)</f>
        <v>ObjectId("5ed979f4474ed51eb3dbb26b")</v>
      </c>
      <c r="I566" t="str">
        <f>VLOOKUP(H566,categorias!$B:$D,2,FALSE)</f>
        <v>Música</v>
      </c>
      <c r="J566" t="str">
        <f>VLOOKUP(H566,categorias!$B:$D,3,FALSE)</f>
        <v>music</v>
      </c>
      <c r="K566" s="7">
        <v>0.85416666666666663</v>
      </c>
      <c r="L566" s="7" t="str">
        <f t="shared" si="16"/>
        <v>new Date("2020-05-24T20:30-0300")</v>
      </c>
      <c r="M566" t="s">
        <v>3583</v>
      </c>
      <c r="N566" t="s">
        <v>937</v>
      </c>
      <c r="O566" t="s">
        <v>3585</v>
      </c>
      <c r="P566" t="s">
        <v>3586</v>
      </c>
      <c r="W566" t="str">
        <f t="shared" si="17"/>
        <v>{"titulo": "Live Pinha Presidente" , "canais": [{"nome":"Pinha Presidente", "_id": ObjectId("5ed981e2474ed51eb3dbb474")}], "subcategorias": [{"nome":"samba", "_id":ObjectId("5ed97cfc474ed51eb3dbb27a")}], "categorias":[{"_id":ObjectId("5ed979f4474ed51eb3dbb26b"), "nome":"Música", "url":"music"}], "dataHora": new Date("2020-05-24T20:30-0300"),   "largeimage": "https://i.ytimg.com/vi/LRo-g1Eu7GA/mqdefault.jpg", "status": "offline", "videoId": "LRo-g1Eu7GA", "url": "https://www.youtube.com/watch?v=LRo-g1Eu7GA"},</v>
      </c>
    </row>
    <row r="567" spans="1:23" x14ac:dyDescent="0.25">
      <c r="A567" t="s">
        <v>3588</v>
      </c>
      <c r="B567" t="s">
        <v>648</v>
      </c>
      <c r="C567" t="s">
        <v>649</v>
      </c>
      <c r="D567" t="str">
        <f>VLOOKUP(B567,canais!$A:$N,14,FALSE)</f>
        <v>5ed981e2474ed51eb3dbb392</v>
      </c>
      <c r="E567" s="10">
        <v>43975</v>
      </c>
      <c r="F567" t="s">
        <v>21</v>
      </c>
      <c r="G567" t="str">
        <f>VLOOKUP(F567,subcategorias!$E:$F,2,FALSE)</f>
        <v>ObjectId("5ed97cfc474ed51eb3dbb271")</v>
      </c>
      <c r="H567" t="str">
        <f>VLOOKUP(G567,subcategorias!$F:$G,2,FALSE)</f>
        <v>ObjectId("5ed979f4474ed51eb3dbb26b")</v>
      </c>
      <c r="I567" t="str">
        <f>VLOOKUP(H567,categorias!$B:$D,2,FALSE)</f>
        <v>Música</v>
      </c>
      <c r="J567" t="str">
        <f>VLOOKUP(H567,categorias!$B:$D,3,FALSE)</f>
        <v>music</v>
      </c>
      <c r="K567" s="7">
        <v>0.89583333333333337</v>
      </c>
      <c r="L567" s="7" t="str">
        <f t="shared" si="16"/>
        <v>new Date("2020-05-24T21:30-0300")</v>
      </c>
      <c r="M567" t="s">
        <v>3587</v>
      </c>
      <c r="N567" t="s">
        <v>937</v>
      </c>
      <c r="O567" t="s">
        <v>3589</v>
      </c>
      <c r="P567" t="s">
        <v>3590</v>
      </c>
      <c r="W567" t="str">
        <f t="shared" si="17"/>
        <v>{"titulo": "Carlos &amp; Jader [Live In House] - 24/05 #FiqueEmCasa e Cante #Comigo" , "canais": [{"nome":"Carlos e Jader", "_id": ObjectId("5ed981e2474ed51eb3dbb392")}], "subcategorias": [{"nome":"sertanejo", "_id":ObjectId("5ed97cfc474ed51eb3dbb271")}], "categorias":[{"_id":ObjectId("5ed979f4474ed51eb3dbb26b"), "nome":"Música", "url":"music"}], "dataHora": new Date("2020-05-24T21:30-0300"),   "largeimage": "https://i.ytimg.com/vi/MPbkpDq1u8A/mqdefault.jpg", "status": "offline", "videoId": "MPbkpDq1u8A", "url": "https://www.youtube.com/watch?v=MPbkpDq1u8A"},</v>
      </c>
    </row>
    <row r="568" spans="1:23" x14ac:dyDescent="0.25">
      <c r="A568" t="s">
        <v>3592</v>
      </c>
      <c r="B568" t="s">
        <v>279</v>
      </c>
      <c r="C568" t="s">
        <v>280</v>
      </c>
      <c r="D568" t="str">
        <f>VLOOKUP(B568,canais!$A:$N,14,FALSE)</f>
        <v>5ed981e2474ed51eb3dbb2d5</v>
      </c>
      <c r="E568" s="10">
        <v>43975</v>
      </c>
      <c r="F568" t="s">
        <v>21</v>
      </c>
      <c r="G568" t="str">
        <f>VLOOKUP(F568,subcategorias!$E:$F,2,FALSE)</f>
        <v>ObjectId("5ed97cfc474ed51eb3dbb271")</v>
      </c>
      <c r="H568" t="str">
        <f>VLOOKUP(G568,subcategorias!$F:$G,2,FALSE)</f>
        <v>ObjectId("5ed979f4474ed51eb3dbb26b")</v>
      </c>
      <c r="I568" t="str">
        <f>VLOOKUP(H568,categorias!$B:$D,2,FALSE)</f>
        <v>Música</v>
      </c>
      <c r="J568" t="str">
        <f>VLOOKUP(H568,categorias!$B:$D,3,FALSE)</f>
        <v>music</v>
      </c>
      <c r="K568" s="7">
        <v>0.75</v>
      </c>
      <c r="L568" s="7" t="str">
        <f t="shared" si="16"/>
        <v>new Date("2020-05-24T18:00-0300")</v>
      </c>
      <c r="M568" t="s">
        <v>3591</v>
      </c>
      <c r="N568" t="s">
        <v>937</v>
      </c>
      <c r="P568" t="s">
        <v>2504</v>
      </c>
      <c r="W568" t="str">
        <f t="shared" si="17"/>
        <v>{"titulo": "Live Ícaro e Gilmar" , "canais": [{"nome":"Ícaro e Gilmar", "_id": ObjectId("5ed981e2474ed51eb3dbb2d5")}], "subcategorias": [{"nome":"sertanejo", "_id":ObjectId("5ed97cfc474ed51eb3dbb271")}], "categorias":[{"_id":ObjectId("5ed979f4474ed51eb3dbb26b"), "nome":"Música", "url":"music"}], "dataHora": new Date("2020-05-24T18:00-0300"),   "largeimage": "https://scontent-gig2-1.cdninstagram.com/v/t51.2885-15/sh0.08/e35/p640x640/97359284_253667369202449_5903769275491605035_n.jpg?_nc_ht=scontent-gig2-1.cdninstagram.com&amp;_nc_cat=105&amp;_nc_ohc=BqGKcYsyokkAX9kC_-N&amp;oh=6ea39584dec0963f596ef51e47aa0289&amp;oe=5EEF8DDC", "status": "offline", "videoId": "", "url": "https://www.youtube.com/channel/UC55hzEBczDivH31zVueh8Gg"},</v>
      </c>
    </row>
    <row r="569" spans="1:23" x14ac:dyDescent="0.25">
      <c r="A569" t="s">
        <v>3594</v>
      </c>
      <c r="B569" t="s">
        <v>1969</v>
      </c>
      <c r="C569" t="s">
        <v>1970</v>
      </c>
      <c r="D569" t="str">
        <f>VLOOKUP(B569,canais!$A:$N,14,FALSE)</f>
        <v>5ed981e2474ed51eb3dbb475</v>
      </c>
      <c r="E569" s="10">
        <v>43973</v>
      </c>
      <c r="F569" t="s">
        <v>22</v>
      </c>
      <c r="G569" t="str">
        <f>VLOOKUP(F569,subcategorias!$E:$F,2,FALSE)</f>
        <v>ObjectId("5ed97cfc474ed51eb3dbb272")</v>
      </c>
      <c r="H569" t="str">
        <f>VLOOKUP(G569,subcategorias!$F:$G,2,FALSE)</f>
        <v>ObjectId("5ed979f4474ed51eb3dbb26b")</v>
      </c>
      <c r="I569" t="str">
        <f>VLOOKUP(H569,categorias!$B:$D,2,FALSE)</f>
        <v>Música</v>
      </c>
      <c r="J569" t="str">
        <f>VLOOKUP(H569,categorias!$B:$D,3,FALSE)</f>
        <v>music</v>
      </c>
      <c r="K569" s="7">
        <v>0.83333333333333337</v>
      </c>
      <c r="L569" s="7" t="str">
        <f t="shared" si="16"/>
        <v>new Date("2020-05-22T20:00-0300")</v>
      </c>
      <c r="M569" t="s">
        <v>3593</v>
      </c>
      <c r="N569" t="s">
        <v>937</v>
      </c>
      <c r="P569" t="s">
        <v>3595</v>
      </c>
      <c r="W569" t="str">
        <f t="shared" si="17"/>
        <v>{"titulo": "Live Old Chevy" , "canais": [{"nome":"Old Chevy", "_id": ObjectId("5ed981e2474ed51eb3dbb475")}], "subcategorias": [{"nome":"rock", "_id":ObjectId("5ed97cfc474ed51eb3dbb272")}], "categorias":[{"_id":ObjectId("5ed979f4474ed51eb3dbb26b"), "nome":"Música", "url":"music"}], "dataHora": new Date("2020-05-22T20:00-0300"),   "largeimage": "https://scontent-gig2-1.cdninstagram.com/v/t51.2885-15/sh0.08/e35/s640x640/97939023_862227330922077_8228009819815979372_n.jpg?_nc_ht=scontent-gig2-1.cdninstagram.com&amp;_nc_cat=109&amp;_nc_ohc=WKLnBHcyEPkAX-o7FIX&amp;oh=2831cd520ac4411c3fa46b8abe2f4d99&amp;oe=5EF07479", "status": "offline", "videoId": "", "url": "https://www.youtube.com/channel/UCKpfRCu2MwTG23r5XyaEbtg"},</v>
      </c>
    </row>
    <row r="570" spans="1:23" x14ac:dyDescent="0.25">
      <c r="A570" t="s">
        <v>3594</v>
      </c>
      <c r="B570" t="s">
        <v>1969</v>
      </c>
      <c r="C570" t="s">
        <v>1970</v>
      </c>
      <c r="D570" t="str">
        <f>VLOOKUP(B570,canais!$A:$N,14,FALSE)</f>
        <v>5ed981e2474ed51eb3dbb475</v>
      </c>
      <c r="E570" s="10">
        <v>43980</v>
      </c>
      <c r="F570" t="s">
        <v>22</v>
      </c>
      <c r="G570" t="str">
        <f>VLOOKUP(F570,subcategorias!$E:$F,2,FALSE)</f>
        <v>ObjectId("5ed97cfc474ed51eb3dbb272")</v>
      </c>
      <c r="H570" t="str">
        <f>VLOOKUP(G570,subcategorias!$F:$G,2,FALSE)</f>
        <v>ObjectId("5ed979f4474ed51eb3dbb26b")</v>
      </c>
      <c r="I570" t="str">
        <f>VLOOKUP(H570,categorias!$B:$D,2,FALSE)</f>
        <v>Música</v>
      </c>
      <c r="J570" t="str">
        <f>VLOOKUP(H570,categorias!$B:$D,3,FALSE)</f>
        <v>music</v>
      </c>
      <c r="K570" s="7">
        <v>0.83333333333333337</v>
      </c>
      <c r="L570" s="7" t="str">
        <f t="shared" si="16"/>
        <v>new Date("2020-05-29T20:00-0300")</v>
      </c>
      <c r="M570" t="s">
        <v>3593</v>
      </c>
      <c r="N570" t="s">
        <v>937</v>
      </c>
      <c r="P570" t="s">
        <v>3595</v>
      </c>
      <c r="W570" t="str">
        <f t="shared" si="17"/>
        <v>{"titulo": "Live Old Chevy" , "canais": [{"nome":"Old Chevy", "_id": ObjectId("5ed981e2474ed51eb3dbb475")}], "subcategorias": [{"nome":"rock", "_id":ObjectId("5ed97cfc474ed51eb3dbb272")}], "categorias":[{"_id":ObjectId("5ed979f4474ed51eb3dbb26b"), "nome":"Música", "url":"music"}], "dataHora": new Date("2020-05-29T20:00-0300"),   "largeimage": "https://scontent-gig2-1.cdninstagram.com/v/t51.2885-15/sh0.08/e35/s640x640/97939023_862227330922077_8228009819815979372_n.jpg?_nc_ht=scontent-gig2-1.cdninstagram.com&amp;_nc_cat=109&amp;_nc_ohc=WKLnBHcyEPkAX-o7FIX&amp;oh=2831cd520ac4411c3fa46b8abe2f4d99&amp;oe=5EF07479", "status": "offline", "videoId": "", "url": "https://www.youtube.com/channel/UCKpfRCu2MwTG23r5XyaEbtg"},</v>
      </c>
    </row>
    <row r="571" spans="1:23" x14ac:dyDescent="0.25">
      <c r="A571" t="s">
        <v>2518</v>
      </c>
      <c r="B571" t="s">
        <v>202</v>
      </c>
      <c r="C571" t="s">
        <v>203</v>
      </c>
      <c r="D571" t="str">
        <f>VLOOKUP(B571,canais!$A:$N,14,FALSE)</f>
        <v>5ed981e2474ed51eb3dbb2b7</v>
      </c>
      <c r="E571" s="10">
        <v>43992</v>
      </c>
      <c r="F571" t="s">
        <v>21</v>
      </c>
      <c r="G571" t="str">
        <f>VLOOKUP(F571,subcategorias!$E:$F,2,FALSE)</f>
        <v>ObjectId("5ed97cfc474ed51eb3dbb271")</v>
      </c>
      <c r="H571" t="str">
        <f>VLOOKUP(G571,subcategorias!$F:$G,2,FALSE)</f>
        <v>ObjectId("5ed979f4474ed51eb3dbb26b")</v>
      </c>
      <c r="I571" t="str">
        <f>VLOOKUP(H571,categorias!$B:$D,2,FALSE)</f>
        <v>Música</v>
      </c>
      <c r="J571" t="str">
        <f>VLOOKUP(H571,categorias!$B:$D,3,FALSE)</f>
        <v>music</v>
      </c>
      <c r="K571" s="7">
        <v>0.83333333333333337</v>
      </c>
      <c r="L571" s="7" t="str">
        <f t="shared" si="16"/>
        <v>new Date("2020-06-10T20:00-0300")</v>
      </c>
      <c r="M571" t="s">
        <v>3596</v>
      </c>
      <c r="N571" t="s">
        <v>937</v>
      </c>
      <c r="P571" t="s">
        <v>2519</v>
      </c>
      <c r="W571" t="str">
        <f t="shared" si="17"/>
        <v>{"titulo": "Live Jorge e Mateus" , "canais": [{"nome":"Jorge e Mateus", "_id": ObjectId("5ed981e2474ed51eb3dbb2b7")}], "subcategorias": [{"nome":"sertanejo", "_id":ObjectId("5ed97cfc474ed51eb3dbb271")}], "categorias":[{"_id":ObjectId("5ed979f4474ed51eb3dbb26b"), "nome":"Música", "url":"music"}], "dataHora": new Date("2020-06-10T20:00-0300"),   "largeimage": "https://instagram.fbhz1-1.fna.fbcdn.net/v/t51.2885-15/sh0.08/e35/p640x640/98478417_281326626375476_3370282995314611447_n.jpg?_nc_ht=instagram.fbhz1-1.fna.fbcdn.net&amp;_nc_cat=1&amp;_nc_ohc=f_T54SM3yFIAX8JHnRV&amp;oh=f65b7eb0b2d83c469259414511fc76ec&amp;oe=5EF06EBC", "status": "offline", "videoId": "", "url": "https://www.youtube.com/channel/UCL64gn1KZ1C-u87BGQv3b6w"},</v>
      </c>
    </row>
    <row r="572" spans="1:23" x14ac:dyDescent="0.25">
      <c r="A572" t="s">
        <v>3599</v>
      </c>
      <c r="B572" t="s">
        <v>1971</v>
      </c>
      <c r="C572">
        <v>0</v>
      </c>
      <c r="D572" t="str">
        <f>VLOOKUP(B572,canais!$A:$N,14,FALSE)</f>
        <v>5ed981e2474ed51eb3dbb476</v>
      </c>
      <c r="E572" s="10">
        <v>43973</v>
      </c>
      <c r="F572" t="s">
        <v>3597</v>
      </c>
      <c r="G572" t="str">
        <f>VLOOKUP(F572,subcategorias!$E:$F,2,FALSE)</f>
        <v>ObjectId("5ed98be6474ed51eb3dbb4cd")</v>
      </c>
      <c r="H572" t="str">
        <f>VLOOKUP(G572,subcategorias!$F:$G,2,FALSE)</f>
        <v>ObjectId("5ed979f4474ed51eb3dbb26d")</v>
      </c>
      <c r="I572" t="str">
        <f>VLOOKUP(H572,categorias!$B:$D,2,FALSE)</f>
        <v>Educação</v>
      </c>
      <c r="J572" t="str">
        <f>VLOOKUP(H572,categorias!$B:$D,3,FALSE)</f>
        <v>educacao</v>
      </c>
      <c r="K572" s="7">
        <v>0.5</v>
      </c>
      <c r="L572" s="7" t="str">
        <f t="shared" si="16"/>
        <v>new Date("2020-05-22T12:00-0300")</v>
      </c>
      <c r="M572" t="s">
        <v>3598</v>
      </c>
      <c r="N572" t="s">
        <v>937</v>
      </c>
      <c r="P572" t="s">
        <v>3600</v>
      </c>
      <c r="W572" t="str">
        <f t="shared" si="17"/>
        <v>{"titulo": "HAUTE TALKS - Paulo Kakinoff" , "canais": [{"nome":"Agência Haute", "_id": ObjectId("5ed981e2474ed51eb3dbb476")}], "subcategorias": [{"nome":"talks", "_id":ObjectId("5ed98be6474ed51eb3dbb4cd")}], "categorias":[{"_id":ObjectId("5ed979f4474ed51eb3dbb26d"), "nome":"Educação", "url":"educacao"}], "dataHora": new Date("2020-05-22T12:00-0300"),   "largeimage": "https://scontent-gig2-1.cdninstagram.com/v/t51.2885-15/sh0.08/e35/p640x640/99109394_750472028825896_5728244587529806130_n.jpg?_nc_ht=scontent-gig2-1.cdninstagram.com&amp;_nc_cat=104&amp;_nc_ohc=7Ohl9SPep0QAX9-k0Zv&amp;oh=4900c090774082f5d2cd016db393e1a1&amp;oe=5EEF3E4B", "status": "offline", "videoId": "", "url": "https://www.instagram.com/agenciahaute/"},</v>
      </c>
    </row>
    <row r="573" spans="1:23" x14ac:dyDescent="0.25">
      <c r="A573" t="s">
        <v>2993</v>
      </c>
      <c r="B573" t="s">
        <v>747</v>
      </c>
      <c r="C573" t="s">
        <v>748</v>
      </c>
      <c r="D573" t="str">
        <f>VLOOKUP(B573,canais!$A:$N,14,FALSE)</f>
        <v>5ed981e2474ed51eb3dbb3c4</v>
      </c>
      <c r="E573" s="10">
        <v>43981</v>
      </c>
      <c r="F573" t="s">
        <v>23</v>
      </c>
      <c r="G573" t="str">
        <f>VLOOKUP(F573,subcategorias!$E:$F,2,FALSE)</f>
        <v>ObjectId("5ed97cfc474ed51eb3dbb273")</v>
      </c>
      <c r="H573" t="str">
        <f>VLOOKUP(G573,subcategorias!$F:$G,2,FALSE)</f>
        <v>ObjectId("5ed979f4474ed51eb3dbb26b")</v>
      </c>
      <c r="I573" t="str">
        <f>VLOOKUP(H573,categorias!$B:$D,2,FALSE)</f>
        <v>Música</v>
      </c>
      <c r="J573" t="str">
        <f>VLOOKUP(H573,categorias!$B:$D,3,FALSE)</f>
        <v>music</v>
      </c>
      <c r="K573" s="7">
        <v>0.75</v>
      </c>
      <c r="L573" s="7" t="str">
        <f t="shared" si="16"/>
        <v>new Date("2020-05-30T18:00-0300")</v>
      </c>
      <c r="M573" t="s">
        <v>3601</v>
      </c>
      <c r="N573" t="s">
        <v>937</v>
      </c>
      <c r="P573" t="s">
        <v>2994</v>
      </c>
      <c r="W573" t="str">
        <f t="shared" si="17"/>
        <v>{"titulo": "Live Realidade Cruel" , "canais": [{"nome":"Realidade Cruel", "_id": ObjectId("5ed981e2474ed51eb3dbb3c4")}], "subcategorias": [{"nome":"hip-hop", "_id":ObjectId("5ed97cfc474ed51eb3dbb273")}], "categorias":[{"_id":ObjectId("5ed979f4474ed51eb3dbb26b"), "nome":"Música", "url":"music"}], "dataHora": new Date("2020-05-30T18:00-0300"),   "largeimage": "https://instagram.fbhz2-1.fna.fbcdn.net/v/t51.2885-15/sh0.08/e35/s640x640/100860352_263179831719468_6561986461219366342_n.jpg?_nc_ht=instagram.fbhz2-1.fna.fbcdn.net&amp;_nc_cat=100&amp;_nc_ohc=VmV8GdQ42K8AX-_oxPz&amp;oh=4e56abbd744c05345f26c61857b7fbb0&amp;oe=5EF15BC2", "status": "offline", "videoId": "", "url": "https://www.youtube.com/channel/UC7h4lER1Z3afXTW7F1NPXww"},</v>
      </c>
    </row>
    <row r="574" spans="1:23" x14ac:dyDescent="0.25">
      <c r="A574" t="s">
        <v>3603</v>
      </c>
      <c r="B574" t="s">
        <v>448</v>
      </c>
      <c r="C574" t="s">
        <v>449</v>
      </c>
      <c r="D574" t="str">
        <f>VLOOKUP(B574,canais!$A:$N,14,FALSE)</f>
        <v>5ed981e2474ed51eb3dbb32b</v>
      </c>
      <c r="E574" s="10">
        <v>43974</v>
      </c>
      <c r="F574" t="s">
        <v>26</v>
      </c>
      <c r="G574" t="str">
        <f>VLOOKUP(F574,subcategorias!$E:$F,2,FALSE)</f>
        <v>ObjectId("5ed97cfc474ed51eb3dbb276")</v>
      </c>
      <c r="H574" t="str">
        <f>VLOOKUP(G574,subcategorias!$F:$G,2,FALSE)</f>
        <v>ObjectId("5ed979f4474ed51eb3dbb26b")</v>
      </c>
      <c r="I574" t="str">
        <f>VLOOKUP(H574,categorias!$B:$D,2,FALSE)</f>
        <v>Música</v>
      </c>
      <c r="J574" t="str">
        <f>VLOOKUP(H574,categorias!$B:$D,3,FALSE)</f>
        <v>music</v>
      </c>
      <c r="K574" s="7">
        <v>0.91666666666666663</v>
      </c>
      <c r="L574" s="7" t="str">
        <f t="shared" si="16"/>
        <v>new Date("2020-05-23T22:00-0300")</v>
      </c>
      <c r="M574" t="s">
        <v>3602</v>
      </c>
      <c r="N574" t="s">
        <v>937</v>
      </c>
      <c r="P574" t="s">
        <v>3116</v>
      </c>
      <c r="W574" t="str">
        <f t="shared" si="17"/>
        <v>{"titulo": "Live Projeto TriGO" , "canais": [{"nome":"Projeto TriGO", "_id": ObjectId("5ed981e2474ed51eb3dbb32b")}], "subcategorias": [{"nome":"pop", "_id":ObjectId("5ed97cfc474ed51eb3dbb276")}], "categorias":[{"_id":ObjectId("5ed979f4474ed51eb3dbb26b"), "nome":"Música", "url":"music"}], "dataHora": new Date("2020-05-23T22:00-0300"),   "largeimage": "https://instagram.fbhz2-1.fna.fbcdn.net/v/t51.2885-15/sh0.08/e35/s640x640/100530370_165494941661212_6240046328861200314_n.jpg?_nc_ht=instagram.fbhz2-1.fna.fbcdn.net&amp;_nc_cat=104&amp;_nc_ohc=8fGD2x5aeucAX8zERlL&amp;oh=ffd503477c973dae64892f5e066c14af&amp;oe=5EF18153", "status": "offline", "videoId": "", "url": "https://www.youtube.com/channel/UCJquwzbFk0VeBXj3E19I9pw"},</v>
      </c>
    </row>
    <row r="575" spans="1:23" x14ac:dyDescent="0.25">
      <c r="A575" t="s">
        <v>3605</v>
      </c>
      <c r="B575" t="s">
        <v>1972</v>
      </c>
      <c r="C575" t="s">
        <v>1973</v>
      </c>
      <c r="D575" t="str">
        <f>VLOOKUP(B575,canais!$A:$N,14,FALSE)</f>
        <v>5ed981e2474ed51eb3dbb477</v>
      </c>
      <c r="E575" s="10">
        <v>43974</v>
      </c>
      <c r="F575" t="s">
        <v>39</v>
      </c>
      <c r="G575" t="str">
        <f>VLOOKUP(F575,subcategorias!$E:$F,2,FALSE)</f>
        <v>ObjectId("5ed97cfc474ed51eb3dbb283")</v>
      </c>
      <c r="H575" t="str">
        <f>VLOOKUP(G575,subcategorias!$F:$G,2,FALSE)</f>
        <v>ObjectId("5ed979f4474ed51eb3dbb26b")</v>
      </c>
      <c r="I575" t="str">
        <f>VLOOKUP(H575,categorias!$B:$D,2,FALSE)</f>
        <v>Música</v>
      </c>
      <c r="J575" t="str">
        <f>VLOOKUP(H575,categorias!$B:$D,3,FALSE)</f>
        <v>music</v>
      </c>
      <c r="K575" s="7">
        <v>0.99930555555555556</v>
      </c>
      <c r="L575" s="7" t="str">
        <f t="shared" si="16"/>
        <v>new Date("2020-05-23T23:59-0300")</v>
      </c>
      <c r="M575" t="s">
        <v>3604</v>
      </c>
      <c r="N575" t="s">
        <v>937</v>
      </c>
      <c r="P575" t="s">
        <v>3606</v>
      </c>
      <c r="W575" t="str">
        <f t="shared" si="17"/>
        <v>{"titulo": "Live Danilo Gentili" , "canais": [{"nome":"Danilo Gentili", "_id": ObjectId("5ed981e2474ed51eb3dbb477")}], "subcategorias": [{"nome":"comédia", "_id":ObjectId("5ed97cfc474ed51eb3dbb283")}], "categorias":[{"_id":ObjectId("5ed979f4474ed51eb3dbb26b"), "nome":"Música", "url":"music"}], "dataHora": new Date("2020-05-23T23:59-0300"),   "largeimage": "https://instagram.fbhz2-1.fna.fbcdn.net/v/t51.2885-15/sh0.08/e35/s640x640/100643417_573611336895592_2081579114640022789_n.jpg?_nc_ht=instagram.fbhz2-1.fna.fbcdn.net&amp;_nc_cat=1&amp;_nc_ohc=bjufDqcsiVUAX_W7YNK&amp;oh=6f72882b116fb4e3fd4a0e47a5b95be4&amp;oe=5EF48765", "status": "offline", "videoId": "", "url": "https://www.youtube.com/channel/UCMN82si2EdJ_eROdcJfSmtw"},</v>
      </c>
    </row>
    <row r="576" spans="1:23" x14ac:dyDescent="0.25">
      <c r="A576" t="s">
        <v>3608</v>
      </c>
      <c r="B576" t="s">
        <v>1974</v>
      </c>
      <c r="C576" t="s">
        <v>1975</v>
      </c>
      <c r="D576" t="str">
        <f>VLOOKUP(B576,canais!$A:$N,14,FALSE)</f>
        <v>5ed981e2474ed51eb3dbb478</v>
      </c>
      <c r="E576" s="10">
        <v>43975</v>
      </c>
      <c r="F576" t="s">
        <v>27</v>
      </c>
      <c r="G576" t="str">
        <f>VLOOKUP(F576,subcategorias!$E:$F,2,FALSE)</f>
        <v>ObjectId("5ed97cfc474ed51eb3dbb277")</v>
      </c>
      <c r="H576" t="str">
        <f>VLOOKUP(G576,subcategorias!$F:$G,2,FALSE)</f>
        <v>ObjectId("5ed979f4474ed51eb3dbb26b")</v>
      </c>
      <c r="I576" t="str">
        <f>VLOOKUP(H576,categorias!$B:$D,2,FALSE)</f>
        <v>Música</v>
      </c>
      <c r="J576" t="str">
        <f>VLOOKUP(H576,categorias!$B:$D,3,FALSE)</f>
        <v>music</v>
      </c>
      <c r="K576" s="7">
        <v>0.66666666666666663</v>
      </c>
      <c r="L576" s="7" t="str">
        <f t="shared" si="16"/>
        <v>new Date("2020-05-24T16:00-0300")</v>
      </c>
      <c r="M576" t="s">
        <v>3607</v>
      </c>
      <c r="N576" t="s">
        <v>937</v>
      </c>
      <c r="P576" t="s">
        <v>3609</v>
      </c>
      <c r="W576" t="str">
        <f t="shared" si="17"/>
        <v>{"titulo": "Live Primeiramente" , "canais": [{"nome":"Primeiramente", "_id": ObjectId("5ed981e2474ed51eb3dbb478")}], "subcategorias": [{"nome":"rap", "_id":ObjectId("5ed97cfc474ed51eb3dbb277")}], "categorias":[{"_id":ObjectId("5ed979f4474ed51eb3dbb26b"), "nome":"Música", "url":"music"}], "dataHora": new Date("2020-05-24T16:00-0300"),   "largeimage": "https://instagram.fbhz2-1.fna.fbcdn.net/v/t51.2885-15/sh0.08/e35/s640x640/100104391_246567216772464_1341538865551957234_n.jpg?_nc_ht=instagram.fbhz2-1.fna.fbcdn.net&amp;_nc_cat=100&amp;_nc_ohc=3pCnoolmV54AX_Pq_VL&amp;oh=d80c6fa13a12b5d30a3bc14c2b8ee43e&amp;oe=5EF1AAC4", "status": "offline", "videoId": "", "url": "https://www.youtube.com/channel/UC8AQoDWb4h9dqeoxCLax_GA"},</v>
      </c>
    </row>
    <row r="577" spans="1:23" x14ac:dyDescent="0.25">
      <c r="A577" t="s">
        <v>3611</v>
      </c>
      <c r="B577" t="s">
        <v>1976</v>
      </c>
      <c r="C577" t="s">
        <v>1977</v>
      </c>
      <c r="D577" t="str">
        <f>VLOOKUP(B577,canais!$A:$N,14,FALSE)</f>
        <v>5ed981e2474ed51eb3dbb479</v>
      </c>
      <c r="E577" s="10">
        <v>43974</v>
      </c>
      <c r="F577" t="s">
        <v>21</v>
      </c>
      <c r="G577" t="str">
        <f>VLOOKUP(F577,subcategorias!$E:$F,2,FALSE)</f>
        <v>ObjectId("5ed97cfc474ed51eb3dbb271")</v>
      </c>
      <c r="H577" t="str">
        <f>VLOOKUP(G577,subcategorias!$F:$G,2,FALSE)</f>
        <v>ObjectId("5ed979f4474ed51eb3dbb26b")</v>
      </c>
      <c r="I577" t="str">
        <f>VLOOKUP(H577,categorias!$B:$D,2,FALSE)</f>
        <v>Música</v>
      </c>
      <c r="J577" t="str">
        <f>VLOOKUP(H577,categorias!$B:$D,3,FALSE)</f>
        <v>music</v>
      </c>
      <c r="K577" s="7">
        <v>0.66666666666666663</v>
      </c>
      <c r="L577" s="7" t="str">
        <f t="shared" si="16"/>
        <v>new Date("2020-05-23T16:00-0300")</v>
      </c>
      <c r="M577" t="s">
        <v>3610</v>
      </c>
      <c r="N577" t="s">
        <v>937</v>
      </c>
      <c r="O577" t="s">
        <v>3612</v>
      </c>
      <c r="P577" t="s">
        <v>3613</v>
      </c>
      <c r="W577" t="str">
        <f t="shared" si="17"/>
        <v>{"titulo": "#LiveJoãoGabriel 2 | #FiqueEmCasa e Cante #Comigo" , "canais": [{"nome":"João Gabriel", "_id": ObjectId("5ed981e2474ed51eb3dbb479")}], "subcategorias": [{"nome":"sertanejo", "_id":ObjectId("5ed97cfc474ed51eb3dbb271")}], "categorias":[{"_id":ObjectId("5ed979f4474ed51eb3dbb26b"), "nome":"Música", "url":"music"}], "dataHora": new Date("2020-05-23T16:00-0300"),   "largeimage": "https://i.ytimg.com/vi/sj7Ns948DO0/mqdefault.jpg", "status": "offline", "videoId": "sj7Ns948DO0", "url": "https://www.youtube.com/watch?v=sj7Ns948DO0"},</v>
      </c>
    </row>
    <row r="578" spans="1:23" x14ac:dyDescent="0.25">
      <c r="A578" t="s">
        <v>3615</v>
      </c>
      <c r="B578" t="s">
        <v>1978</v>
      </c>
      <c r="C578" t="s">
        <v>1979</v>
      </c>
      <c r="D578" t="str">
        <f>VLOOKUP(B578,canais!$A:$N,14,FALSE)</f>
        <v>5ed981e2474ed51eb3dbb47a</v>
      </c>
      <c r="E578" s="10">
        <v>43974</v>
      </c>
      <c r="F578" t="s">
        <v>34</v>
      </c>
      <c r="G578" t="str">
        <f>VLOOKUP(F578,subcategorias!$E:$F,2,FALSE)</f>
        <v>ObjectId("5ed97cfc474ed51eb3dbb27e")</v>
      </c>
      <c r="H578" t="str">
        <f>VLOOKUP(G578,subcategorias!$F:$G,2,FALSE)</f>
        <v>ObjectId("5ed979f4474ed51eb3dbb26b")</v>
      </c>
      <c r="I578" t="str">
        <f>VLOOKUP(H578,categorias!$B:$D,2,FALSE)</f>
        <v>Música</v>
      </c>
      <c r="J578" t="str">
        <f>VLOOKUP(H578,categorias!$B:$D,3,FALSE)</f>
        <v>music</v>
      </c>
      <c r="K578" s="7">
        <v>0.83333333333333337</v>
      </c>
      <c r="L578" s="7" t="str">
        <f t="shared" si="16"/>
        <v>new Date("2020-05-23T20:00-0300")</v>
      </c>
      <c r="M578" t="s">
        <v>3614</v>
      </c>
      <c r="N578" t="s">
        <v>937</v>
      </c>
      <c r="O578" t="s">
        <v>3616</v>
      </c>
      <c r="P578" t="s">
        <v>3617</v>
      </c>
      <c r="W578" t="str">
        <f t="shared" si="17"/>
        <v>{"titulo": "LIVE Ana Cañas Especial 12 Anos de Carreira #FiqueemCasa e Cante #Comigo" , "canais": [{"nome":"Ana Cañas", "_id": ObjectId("5ed981e2474ed51eb3dbb47a")}], "subcategorias": [{"nome":"mpb", "_id":ObjectId("5ed97cfc474ed51eb3dbb27e")}], "categorias":[{"_id":ObjectId("5ed979f4474ed51eb3dbb26b"), "nome":"Música", "url":"music"}], "dataHora": new Date("2020-05-23T20:00-0300"),   "largeimage": "https://i.ytimg.com/vi/cR7A96-OrGA/mqdefault.jpg", "status": "offline", "videoId": "cR7A96-OrGA", "url": "https://www.youtube.com/watch?v=cR7A96-OrGA"},</v>
      </c>
    </row>
    <row r="579" spans="1:23" x14ac:dyDescent="0.25">
      <c r="A579" t="s">
        <v>3619</v>
      </c>
      <c r="B579" t="s">
        <v>1980</v>
      </c>
      <c r="C579" t="s">
        <v>1981</v>
      </c>
      <c r="D579" t="str">
        <f>VLOOKUP(B579,canais!$A:$N,14,FALSE)</f>
        <v>5ed981e2474ed51eb3dbb47b</v>
      </c>
      <c r="E579" s="10">
        <v>43974</v>
      </c>
      <c r="F579" t="s">
        <v>25</v>
      </c>
      <c r="G579" t="str">
        <f>VLOOKUP(F579,subcategorias!$E:$F,2,FALSE)</f>
        <v>ObjectId("5ed97cfc474ed51eb3dbb275")</v>
      </c>
      <c r="H579" t="str">
        <f>VLOOKUP(G579,subcategorias!$F:$G,2,FALSE)</f>
        <v>ObjectId("5ed979f4474ed51eb3dbb26b")</v>
      </c>
      <c r="I579" t="str">
        <f>VLOOKUP(H579,categorias!$B:$D,2,FALSE)</f>
        <v>Música</v>
      </c>
      <c r="J579" t="str">
        <f>VLOOKUP(H579,categorias!$B:$D,3,FALSE)</f>
        <v>music</v>
      </c>
      <c r="K579" s="7">
        <v>0.99652777777777779</v>
      </c>
      <c r="L579" s="7" t="str">
        <f t="shared" ref="L579:L642" si="18">CONCATENATE("new Date(""",TEXT(E579,"aaaa-mm-dd"),"T",TEXT(K579,"hh:MM"),"-0300"")")</f>
        <v>new Date("2020-05-23T23:55-0300")</v>
      </c>
      <c r="M579" t="s">
        <v>3618</v>
      </c>
      <c r="N579" t="s">
        <v>937</v>
      </c>
      <c r="O579" t="s">
        <v>3620</v>
      </c>
      <c r="P579" t="s">
        <v>3621</v>
      </c>
      <c r="W579" t="str">
        <f t="shared" ref="W579:W642" si="19">$A$1&amp;A579&amp;$B$1&amp;B579&amp;$D$1&amp;D579&amp;$F$1&amp;F579&amp;$G$1&amp;G579&amp;$H$1&amp;H579&amp;$I$1&amp;I579&amp;$J$1&amp;J579&amp;$L$1&amp;L579&amp;$M$1&amp;M579&amp;$N$1&amp;N579&amp;$O$1&amp;O579&amp;$P$1&amp;P579&amp;$Q$1</f>
        <v>{"titulo": "Follow the Sun by Bhaskar (LIVE SET)" , "canais": [{"nome":"Bhaskar", "_id": ObjectId("5ed981e2474ed51eb3dbb47b")}], "subcategorias": [{"nome":"eletrônica", "_id":ObjectId("5ed97cfc474ed51eb3dbb275")}], "categorias":[{"_id":ObjectId("5ed979f4474ed51eb3dbb26b"), "nome":"Música", "url":"music"}], "dataHora": new Date("2020-05-23T23:55-0300"),   "largeimage": "https://i.ytimg.com/vi/afKBv2gOevM/mqdefault.jpg", "status": "offline", "videoId": "afKBv2gOevM", "url": "https://www.youtube.com/watch?v=afKBv2gOevM"},</v>
      </c>
    </row>
    <row r="580" spans="1:23" x14ac:dyDescent="0.25">
      <c r="A580" t="s">
        <v>3623</v>
      </c>
      <c r="B580" t="s">
        <v>1982</v>
      </c>
      <c r="C580" t="s">
        <v>1983</v>
      </c>
      <c r="D580" t="str">
        <f>VLOOKUP(B580,canais!$A:$N,14,FALSE)</f>
        <v>5ed981e2474ed51eb3dbb47c</v>
      </c>
      <c r="E580" s="10">
        <v>43974</v>
      </c>
      <c r="F580" t="s">
        <v>22</v>
      </c>
      <c r="G580" t="str">
        <f>VLOOKUP(F580,subcategorias!$E:$F,2,FALSE)</f>
        <v>ObjectId("5ed97cfc474ed51eb3dbb272")</v>
      </c>
      <c r="H580" t="str">
        <f>VLOOKUP(G580,subcategorias!$F:$G,2,FALSE)</f>
        <v>ObjectId("5ed979f4474ed51eb3dbb26b")</v>
      </c>
      <c r="I580" t="str">
        <f>VLOOKUP(H580,categorias!$B:$D,2,FALSE)</f>
        <v>Música</v>
      </c>
      <c r="J580" t="str">
        <f>VLOOKUP(H580,categorias!$B:$D,3,FALSE)</f>
        <v>music</v>
      </c>
      <c r="K580" s="7">
        <v>0.79166666666666663</v>
      </c>
      <c r="L580" s="7" t="str">
        <f t="shared" si="18"/>
        <v>new Date("2020-05-23T19:00-0300")</v>
      </c>
      <c r="M580" t="s">
        <v>3622</v>
      </c>
      <c r="N580" t="s">
        <v>937</v>
      </c>
      <c r="P580" t="s">
        <v>3624</v>
      </c>
      <c r="W580" t="str">
        <f t="shared" si="19"/>
        <v>{"titulo": "Live Nando Reis" , "canais": [{"nome":"Nando Reis", "_id": ObjectId("5ed981e2474ed51eb3dbb47c")}], "subcategorias": [{"nome":"rock", "_id":ObjectId("5ed97cfc474ed51eb3dbb272")}], "categorias":[{"_id":ObjectId("5ed979f4474ed51eb3dbb26b"), "nome":"Música", "url":"music"}], "dataHora": new Date("2020-05-23T19:00-0300"),   "largeimage": "https://instagram.fbhz2-1.fna.fbcdn.net/v/t51.2885-15/sh0.08/e35/s640x640/100091780_860795311109955_3694362795509435241_n.jpg?_nc_ht=instagram.fbhz2-1.fna.fbcdn.net&amp;_nc_cat=1&amp;_nc_ohc=rmxQz2qLb7oAX-9nvdn&amp;oh=ebfbba35b01b55b08f04ac4a7e0bb4f9&amp;oe=5EF2D618", "status": "offline", "videoId": "", "url": "https://www.instagram.com/cidadejardimshopping/"},</v>
      </c>
    </row>
    <row r="581" spans="1:23" x14ac:dyDescent="0.25">
      <c r="A581" t="s">
        <v>3626</v>
      </c>
      <c r="B581" t="s">
        <v>1984</v>
      </c>
      <c r="C581" t="s">
        <v>1985</v>
      </c>
      <c r="D581" t="str">
        <f>VLOOKUP(B581,canais!$A:$N,14,FALSE)</f>
        <v>5ed981e2474ed51eb3dbb47d</v>
      </c>
      <c r="E581" s="10">
        <v>43976</v>
      </c>
      <c r="F581" t="s">
        <v>32</v>
      </c>
      <c r="G581" t="str">
        <f>VLOOKUP(F581,subcategorias!$E:$F,2,FALSE)</f>
        <v>ObjectId("5ed97cfc474ed51eb3dbb27c")</v>
      </c>
      <c r="H581" t="str">
        <f>VLOOKUP(G581,subcategorias!$F:$G,2,FALSE)</f>
        <v>ObjectId("5ed979f4474ed51eb3dbb26b")</v>
      </c>
      <c r="I581" t="str">
        <f>VLOOKUP(H581,categorias!$B:$D,2,FALSE)</f>
        <v>Música</v>
      </c>
      <c r="J581" t="str">
        <f>VLOOKUP(H581,categorias!$B:$D,3,FALSE)</f>
        <v>music</v>
      </c>
      <c r="K581" s="7">
        <v>0.79166666666666663</v>
      </c>
      <c r="L581" s="7" t="str">
        <f t="shared" si="18"/>
        <v>new Date("2020-05-25T19:00-0300")</v>
      </c>
      <c r="M581" t="s">
        <v>3625</v>
      </c>
      <c r="N581" t="s">
        <v>937</v>
      </c>
      <c r="O581" t="s">
        <v>3627</v>
      </c>
      <c r="P581" t="s">
        <v>3628</v>
      </c>
      <c r="W581" t="str">
        <f t="shared" si="19"/>
        <v>{"titulo": "MALLA 100 ALÇA - LIVE BATEU SAUDADE 2 #FiqueEmCasa e Cante #Comigo" , "canais": [{"nome":"Malla 100 Alça", "_id": ObjectId("5ed981e2474ed51eb3dbb47d")}], "subcategorias": [{"nome":"forró", "_id":ObjectId("5ed97cfc474ed51eb3dbb27c")}], "categorias":[{"_id":ObjectId("5ed979f4474ed51eb3dbb26b"), "nome":"Música", "url":"music"}], "dataHora": new Date("2020-05-25T19:00-0300"),   "largeimage": "https://i.ytimg.com/vi/QZx3F2ZK0sM/mqdefault.jpg", "status": "offline", "videoId": "QZx3F2ZK0sM", "url": "https://www.youtube.com/watch?v=QZx3F2ZK0sM"},</v>
      </c>
    </row>
    <row r="582" spans="1:23" x14ac:dyDescent="0.25">
      <c r="A582" t="s">
        <v>3630</v>
      </c>
      <c r="B582" t="s">
        <v>1986</v>
      </c>
      <c r="C582" t="s">
        <v>1987</v>
      </c>
      <c r="D582" t="str">
        <f>VLOOKUP(B582,canais!$A:$N,14,FALSE)</f>
        <v>5ed981e2474ed51eb3dbb47e</v>
      </c>
      <c r="E582" s="10">
        <v>43976</v>
      </c>
      <c r="F582" t="s">
        <v>21</v>
      </c>
      <c r="G582" t="str">
        <f>VLOOKUP(F582,subcategorias!$E:$F,2,FALSE)</f>
        <v>ObjectId("5ed97cfc474ed51eb3dbb271")</v>
      </c>
      <c r="H582" t="str">
        <f>VLOOKUP(G582,subcategorias!$F:$G,2,FALSE)</f>
        <v>ObjectId("5ed979f4474ed51eb3dbb26b")</v>
      </c>
      <c r="I582" t="str">
        <f>VLOOKUP(H582,categorias!$B:$D,2,FALSE)</f>
        <v>Música</v>
      </c>
      <c r="J582" t="str">
        <f>VLOOKUP(H582,categorias!$B:$D,3,FALSE)</f>
        <v>music</v>
      </c>
      <c r="K582" s="7">
        <v>0.83333333333333337</v>
      </c>
      <c r="L582" s="7" t="str">
        <f t="shared" si="18"/>
        <v>new Date("2020-05-25T20:00-0300")</v>
      </c>
      <c r="M582" t="s">
        <v>3629</v>
      </c>
      <c r="N582" t="s">
        <v>937</v>
      </c>
      <c r="O582" t="s">
        <v>3631</v>
      </c>
      <c r="P582" t="s">
        <v>3632</v>
      </c>
      <c r="W582" t="str">
        <f t="shared" si="19"/>
        <v>{"titulo": "Live Matheus Henrique e Gabriel" , "canais": [{"nome":"Matheus Henrique e Gabriel", "_id": ObjectId("5ed981e2474ed51eb3dbb47e")}], "subcategorias": [{"nome":"sertanejo", "_id":ObjectId("5ed97cfc474ed51eb3dbb271")}], "categorias":[{"_id":ObjectId("5ed979f4474ed51eb3dbb26b"), "nome":"Música", "url":"music"}], "dataHora": new Date("2020-05-25T20:00-0300"),   "largeimage": "https://i.ytimg.com/vi/Kj9G2vVL_yg/mqdefault.jpg", "status": "offline", "videoId": "Kj9G2vVL_yg", "url": "https://www.youtube.com/watch?v=Kj9G2vVL_yg"},</v>
      </c>
    </row>
    <row r="583" spans="1:23" x14ac:dyDescent="0.25">
      <c r="A583" t="s">
        <v>3634</v>
      </c>
      <c r="B583" t="s">
        <v>1988</v>
      </c>
      <c r="C583" t="s">
        <v>1989</v>
      </c>
      <c r="D583" t="str">
        <f>VLOOKUP(B583,canais!$A:$N,14,FALSE)</f>
        <v>5ed981e2474ed51eb3dbb47f</v>
      </c>
      <c r="E583" s="10">
        <v>43976</v>
      </c>
      <c r="F583" t="s">
        <v>30</v>
      </c>
      <c r="G583" t="str">
        <f>VLOOKUP(F583,subcategorias!$E:$F,2,FALSE)</f>
        <v>ObjectId("5ed97cfc474ed51eb3dbb27a")</v>
      </c>
      <c r="H583" t="str">
        <f>VLOOKUP(G583,subcategorias!$F:$G,2,FALSE)</f>
        <v>ObjectId("5ed979f4474ed51eb3dbb26b")</v>
      </c>
      <c r="I583" t="str">
        <f>VLOOKUP(H583,categorias!$B:$D,2,FALSE)</f>
        <v>Música</v>
      </c>
      <c r="J583" t="str">
        <f>VLOOKUP(H583,categorias!$B:$D,3,FALSE)</f>
        <v>music</v>
      </c>
      <c r="K583" s="7">
        <v>0.875</v>
      </c>
      <c r="L583" s="7" t="str">
        <f t="shared" si="18"/>
        <v>new Date("2020-05-25T21:00-0300")</v>
      </c>
      <c r="M583" t="s">
        <v>3633</v>
      </c>
      <c r="N583" t="s">
        <v>937</v>
      </c>
      <c r="O583" t="s">
        <v>3635</v>
      </c>
      <c r="P583" t="s">
        <v>3636</v>
      </c>
      <c r="W583" t="str">
        <f t="shared" si="19"/>
        <v>{"titulo": "Live do Swing &amp; Simpatia #fiqueemcasa #cantecomigo" , "canais": [{"nome":"Swing e Simpatia", "_id": ObjectId("5ed981e2474ed51eb3dbb47f")}], "subcategorias": [{"nome":"samba", "_id":ObjectId("5ed97cfc474ed51eb3dbb27a")}], "categorias":[{"_id":ObjectId("5ed979f4474ed51eb3dbb26b"), "nome":"Música", "url":"music"}], "dataHora": new Date("2020-05-25T21:00-0300"),   "largeimage": "https://i.ytimg.com/vi/yHz7SLmHEMc/mqdefault.jpg", "status": "offline", "videoId": "yHz7SLmHEMc", "url": "https://www.youtube.com/watch?v=yHz7SLmHEMc"},</v>
      </c>
    </row>
    <row r="584" spans="1:23" x14ac:dyDescent="0.25">
      <c r="A584" t="s">
        <v>3638</v>
      </c>
      <c r="B584" t="s">
        <v>397</v>
      </c>
      <c r="C584" t="s">
        <v>398</v>
      </c>
      <c r="D584" t="str">
        <f>VLOOKUP(B584,canais!$A:$N,14,FALSE)</f>
        <v>5ed981e2474ed51eb3dbb311</v>
      </c>
      <c r="E584" s="10">
        <v>43976</v>
      </c>
      <c r="F584" t="s">
        <v>22</v>
      </c>
      <c r="G584" t="str">
        <f>VLOOKUP(F584,subcategorias!$E:$F,2,FALSE)</f>
        <v>ObjectId("5ed97cfc474ed51eb3dbb272")</v>
      </c>
      <c r="H584" t="str">
        <f>VLOOKUP(G584,subcategorias!$F:$G,2,FALSE)</f>
        <v>ObjectId("5ed979f4474ed51eb3dbb26b")</v>
      </c>
      <c r="I584" t="str">
        <f>VLOOKUP(H584,categorias!$B:$D,2,FALSE)</f>
        <v>Música</v>
      </c>
      <c r="J584" t="str">
        <f>VLOOKUP(H584,categorias!$B:$D,3,FALSE)</f>
        <v>music</v>
      </c>
      <c r="K584" s="7">
        <v>0.875</v>
      </c>
      <c r="L584" s="7" t="str">
        <f t="shared" si="18"/>
        <v>new Date("2020-05-25T21:00-0300")</v>
      </c>
      <c r="M584" t="s">
        <v>3637</v>
      </c>
      <c r="N584" t="s">
        <v>937</v>
      </c>
      <c r="O584" t="s">
        <v>3639</v>
      </c>
      <c r="P584" t="s">
        <v>3640</v>
      </c>
      <c r="W584" t="str">
        <f t="shared" si="19"/>
        <v>{"titulo": "Metallica: Live in Lima, Peru - March 20, 2014"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Date("2020-05-25T21:00-0300"),   "largeimage": "https://i.ytimg.com/vi/9t9sa0TMebQ/mqdefault.jpg", "status": "offline", "videoId": "9t9sa0TMebQ", "url": "https://www.youtube.com/watch?v=9t9sa0TMebQ"},</v>
      </c>
    </row>
    <row r="585" spans="1:23" x14ac:dyDescent="0.25">
      <c r="A585" t="s">
        <v>3642</v>
      </c>
      <c r="B585" t="s">
        <v>409</v>
      </c>
      <c r="C585" t="s">
        <v>410</v>
      </c>
      <c r="D585" t="str">
        <f>VLOOKUP(B585,canais!$A:$N,14,FALSE)</f>
        <v>5ed981e2474ed51eb3dbb317</v>
      </c>
      <c r="E585" s="10">
        <v>43981</v>
      </c>
      <c r="F585" t="s">
        <v>29</v>
      </c>
      <c r="G585" t="str">
        <f>VLOOKUP(F585,subcategorias!$E:$F,2,FALSE)</f>
        <v>ObjectId("5ed97cfc474ed51eb3dbb279")</v>
      </c>
      <c r="H585" t="str">
        <f>VLOOKUP(G585,subcategorias!$F:$G,2,FALSE)</f>
        <v>ObjectId("5ed979f4474ed51eb3dbb26b")</v>
      </c>
      <c r="I585" t="str">
        <f>VLOOKUP(H585,categorias!$B:$D,2,FALSE)</f>
        <v>Música</v>
      </c>
      <c r="J585" t="str">
        <f>VLOOKUP(H585,categorias!$B:$D,3,FALSE)</f>
        <v>music</v>
      </c>
      <c r="K585" s="7">
        <v>0.83333333333333337</v>
      </c>
      <c r="L585" s="7" t="str">
        <f t="shared" si="18"/>
        <v>new Date("2020-05-30T20:00-0300")</v>
      </c>
      <c r="M585" t="s">
        <v>3641</v>
      </c>
      <c r="N585" t="s">
        <v>937</v>
      </c>
      <c r="P585" t="s">
        <v>3643</v>
      </c>
      <c r="W585" t="str">
        <f t="shared" si="19"/>
        <v>{"titulo": "Live Dennis Dj" , "canais": [{"nome":"Dennis Dj", "_id": ObjectId("5ed981e2474ed51eb3dbb317")}], "subcategorias": [{"nome":"funk", "_id":ObjectId("5ed97cfc474ed51eb3dbb279")}], "categorias":[{"_id":ObjectId("5ed979f4474ed51eb3dbb26b"), "nome":"Música", "url":"music"}], "dataHora": new Date("2020-05-30T20:00-0300"),   "largeimage": "https://instagram.fbhz1-1.fna.fbcdn.net/v/t51.2885-15/sh0.08/e35/s640x640/100812900_700836843819858_6670348278905792897_n.jpg?_nc_ht=instagram.fbhz1-1.fna.fbcdn.net&amp;_nc_cat=106&amp;_nc_ohc=k1WurHRcEcQAX_Y64M-&amp;oh=8b691a858b4b97019a13fc30c120a882&amp;oe=5EF44F88", "status": "offline", "videoId": "", "url": "https://www.youtube.com/channel/UCrPMM16a2XymtrPJwFW4kAQ"},</v>
      </c>
    </row>
    <row r="586" spans="1:23" x14ac:dyDescent="0.25">
      <c r="A586" t="s">
        <v>3645</v>
      </c>
      <c r="B586" t="s">
        <v>1990</v>
      </c>
      <c r="C586" t="s">
        <v>1991</v>
      </c>
      <c r="D586" t="str">
        <f>VLOOKUP(B586,canais!$A:$N,14,FALSE)</f>
        <v>5ed981e2474ed51eb3dbb480</v>
      </c>
      <c r="E586" s="10">
        <v>43978</v>
      </c>
      <c r="F586" t="s">
        <v>1752</v>
      </c>
      <c r="G586" t="str">
        <f>VLOOKUP(F586,subcategorias!$E:$F,2,FALSE)</f>
        <v>ObjectId("5ed98be6474ed51eb3dbb4ce")</v>
      </c>
      <c r="H586" t="str">
        <f>VLOOKUP(G586,subcategorias!$F:$G,2,FALSE)</f>
        <v>ObjectId("5ed979f4474ed51eb3dbb26c")</v>
      </c>
      <c r="I586" t="str">
        <f>VLOOKUP(H586,categorias!$B:$D,2,FALSE)</f>
        <v>Games</v>
      </c>
      <c r="J586" t="str">
        <f>VLOOKUP(H586,categorias!$B:$D,3,FALSE)</f>
        <v>games</v>
      </c>
      <c r="K586" s="7">
        <v>0.83333333333333337</v>
      </c>
      <c r="L586" s="7" t="str">
        <f t="shared" si="18"/>
        <v>new Date("2020-05-27T20:00-0300")</v>
      </c>
      <c r="M586" t="s">
        <v>3644</v>
      </c>
      <c r="N586" t="s">
        <v>937</v>
      </c>
      <c r="P586" t="s">
        <v>3646</v>
      </c>
      <c r="W586" t="str">
        <f t="shared" si="19"/>
        <v>{"titulo": "Encontro Épico para Amantes de Games e Metal" , "canais": [{"nome":"BRKsEDU", "_id": ObjectId("5ed981e2474ed51eb3dbb480")}], "subcategorias": [{"nome":"games", "_id":ObjectId("5ed98be6474ed51eb3dbb4ce")}], "categorias":[{"_id":ObjectId("5ed979f4474ed51eb3dbb26c"), "nome":"Games", "url":"games"}], "dataHora": new Date("2020-05-27T20:00-0300"),   "largeimage": "https://scontent-gru2-1.cdninstagram.com/v/t51.2885-15/sh0.08/e35/s640x640/100955176_635240053728251_5976533560826466427_n.jpg?_nc_ht=scontent-gru2-1.cdninstagram.com&amp;_nc_cat=111&amp;_nc_ohc=jv16VH2ssnYAX96EEgs&amp;oh=de6bbeb29e07da6fc989a56b2b0642aa&amp;oe=5EF44098", "status": "offline", "videoId": "", "url": "https://www.instagram.com/brksedu/"},</v>
      </c>
    </row>
    <row r="587" spans="1:23" x14ac:dyDescent="0.25">
      <c r="A587" t="s">
        <v>3648</v>
      </c>
      <c r="B587" t="s">
        <v>1992</v>
      </c>
      <c r="C587" t="s">
        <v>1993</v>
      </c>
      <c r="D587" t="str">
        <f>VLOOKUP(B587,canais!$A:$N,14,FALSE)</f>
        <v>5ed981e2474ed51eb3dbb481</v>
      </c>
      <c r="E587" s="10">
        <v>43978</v>
      </c>
      <c r="F587" t="s">
        <v>23</v>
      </c>
      <c r="G587" t="str">
        <f>VLOOKUP(F587,subcategorias!$E:$F,2,FALSE)</f>
        <v>ObjectId("5ed97cfc474ed51eb3dbb273")</v>
      </c>
      <c r="H587" t="str">
        <f>VLOOKUP(G587,subcategorias!$F:$G,2,FALSE)</f>
        <v>ObjectId("5ed979f4474ed51eb3dbb26b")</v>
      </c>
      <c r="I587" t="str">
        <f>VLOOKUP(H587,categorias!$B:$D,2,FALSE)</f>
        <v>Música</v>
      </c>
      <c r="J587" t="str">
        <f>VLOOKUP(H587,categorias!$B:$D,3,FALSE)</f>
        <v>music</v>
      </c>
      <c r="K587" s="7">
        <v>0.79166666666666663</v>
      </c>
      <c r="L587" s="7" t="str">
        <f t="shared" si="18"/>
        <v>new Date("2020-05-27T19:00-0300")</v>
      </c>
      <c r="M587" t="s">
        <v>3647</v>
      </c>
      <c r="N587" t="s">
        <v>937</v>
      </c>
      <c r="P587" t="s">
        <v>3649</v>
      </c>
      <c r="W587" t="str">
        <f t="shared" si="19"/>
        <v>{"titulo": "Live Fabio Brazza" , "canais": [{"nome":"Fabio Brazza", "_id": ObjectId("5ed981e2474ed51eb3dbb481")}], "subcategorias": [{"nome":"hip-hop", "_id":ObjectId("5ed97cfc474ed51eb3dbb273")}], "categorias":[{"_id":ObjectId("5ed979f4474ed51eb3dbb26b"), "nome":"Música", "url":"music"}], "dataHora": new Date("2020-05-27T19:00-0300"),   "largeimage": "https://scontent-gru1-1.cdninstagram.com/v/t51.2885-15/sh0.08/e35/s640x640/100892203_342674893401363_6404767976864268552_n.jpg?_nc_ht=scontent-gru1-1.cdninstagram.com&amp;_nc_cat=103&amp;_nc_ohc=uzpSyxTEwDIAX8dgUR1&amp;oh=7ad373e6606e7d91629ab40dea9956d9&amp;oe=5EF5A2E3", "status": "offline", "videoId": "", "url": "https://www.youtube.com/channel/UCMu7RftCnR1LTXw_jKPDzuw"},</v>
      </c>
    </row>
    <row r="588" spans="1:23" x14ac:dyDescent="0.25">
      <c r="A588" t="s">
        <v>3651</v>
      </c>
      <c r="B588" t="s">
        <v>1994</v>
      </c>
      <c r="C588" t="s">
        <v>1995</v>
      </c>
      <c r="D588" t="str">
        <f>VLOOKUP(B588,canais!$A:$N,14,FALSE)</f>
        <v>5ed981e2474ed51eb3dbb482</v>
      </c>
      <c r="E588" s="10">
        <v>43977</v>
      </c>
      <c r="F588" t="s">
        <v>34</v>
      </c>
      <c r="G588" t="str">
        <f>VLOOKUP(F588,subcategorias!$E:$F,2,FALSE)</f>
        <v>ObjectId("5ed97cfc474ed51eb3dbb27e")</v>
      </c>
      <c r="H588" t="str">
        <f>VLOOKUP(G588,subcategorias!$F:$G,2,FALSE)</f>
        <v>ObjectId("5ed979f4474ed51eb3dbb26b")</v>
      </c>
      <c r="I588" t="str">
        <f>VLOOKUP(H588,categorias!$B:$D,2,FALSE)</f>
        <v>Música</v>
      </c>
      <c r="J588" t="str">
        <f>VLOOKUP(H588,categorias!$B:$D,3,FALSE)</f>
        <v>music</v>
      </c>
      <c r="K588" s="7">
        <v>0.79166666666666663</v>
      </c>
      <c r="L588" s="7" t="str">
        <f t="shared" si="18"/>
        <v>new Date("2020-05-26T19:00-0300")</v>
      </c>
      <c r="M588" t="s">
        <v>3650</v>
      </c>
      <c r="N588" t="s">
        <v>937</v>
      </c>
      <c r="P588" t="s">
        <v>1581</v>
      </c>
      <c r="W588" t="str">
        <f t="shared" si="19"/>
        <v>{"titulo": "Mariana Aydar no #SescAoVivo" , "canais": [{"nome":"Mariana Aydar", "_id": ObjectId("5ed981e2474ed51eb3dbb482")}], "subcategorias": [{"nome":"mpb", "_id":ObjectId("5ed97cfc474ed51eb3dbb27e")}], "categorias":[{"_id":ObjectId("5ed979f4474ed51eb3dbb26b"), "nome":"Música", "url":"music"}], "dataHora": new Date("2020-05-26T19:00-0300"),   "largeimage": "https://scontent-gru2-2.cdninstagram.com/v/t51.2885-15/sh0.08/e35/s640x640/100966021_543559923188225_5997724691310906244_n.jpg?_nc_ht=scontent-gru2-2.cdninstagram.com&amp;_nc_cat=105&amp;_nc_ohc=ZIu0zR_NLnEAX_eySYt&amp;oh=57ef870e1af952893b97e8f61cee6b37&amp;oe=5EF82A03", "status": "offline", "videoId": "", "url": "https://www.youtube.com/channel/UCESs365L1Ccnq4q3J5yZ7nQ"},</v>
      </c>
    </row>
    <row r="589" spans="1:23" x14ac:dyDescent="0.25">
      <c r="A589" t="s">
        <v>3009</v>
      </c>
      <c r="B589" t="s">
        <v>1804</v>
      </c>
      <c r="C589">
        <v>0</v>
      </c>
      <c r="D589" t="str">
        <f>VLOOKUP(B589,canais!$A:$N,14,FALSE)</f>
        <v>5ed981e2474ed51eb3dbb3cc</v>
      </c>
      <c r="E589" s="10">
        <v>43977</v>
      </c>
      <c r="F589" t="s">
        <v>39</v>
      </c>
      <c r="G589" t="str">
        <f>VLOOKUP(F589,subcategorias!$E:$F,2,FALSE)</f>
        <v>ObjectId("5ed97cfc474ed51eb3dbb283")</v>
      </c>
      <c r="H589" t="str">
        <f>VLOOKUP(G589,subcategorias!$F:$G,2,FALSE)</f>
        <v>ObjectId("5ed979f4474ed51eb3dbb26b")</v>
      </c>
      <c r="I589" t="str">
        <f>VLOOKUP(H589,categorias!$B:$D,2,FALSE)</f>
        <v>Música</v>
      </c>
      <c r="J589" t="str">
        <f>VLOOKUP(H589,categorias!$B:$D,3,FALSE)</f>
        <v>music</v>
      </c>
      <c r="K589" s="7">
        <v>0.83333333333333337</v>
      </c>
      <c r="L589" s="7" t="str">
        <f t="shared" si="18"/>
        <v>new Date("2020-05-26T20:00-0300")</v>
      </c>
      <c r="M589" t="s">
        <v>3652</v>
      </c>
      <c r="N589" t="s">
        <v>937</v>
      </c>
      <c r="P589" t="s">
        <v>3653</v>
      </c>
      <c r="W589" t="str">
        <f t="shared" si="19"/>
        <v>{"titulo": "Live Moisés Loureiro" , "canais": [{"nome":"Moisés Loureiro", "_id": ObjectId("5ed981e2474ed51eb3dbb3cc")}], "subcategorias": [{"nome":"comédia", "_id":ObjectId("5ed97cfc474ed51eb3dbb283")}], "categorias":[{"_id":ObjectId("5ed979f4474ed51eb3dbb26b"), "nome":"Música", "url":"music"}], "dataHora": new Date("2020-05-26T20:00-0300"),   "largeimage": "https://scontent-gru2-2.cdninstagram.com/v/t51.2885-15/sh0.08/e35/s640x640/97960660_1140919759613508_90468635139175494_n.jpg?_nc_ht=scontent-gru2-2.cdninstagram.com&amp;_nc_cat=100&amp;_nc_ohc=yJsXXcnEuCIAX_ufQo5&amp;oh=a9ee9e1be555ad645ece51979854f5c2&amp;oe=5EF513DB", "status": "offline", "videoId": "", "url": "https://www.youtube.com/channel/0"},</v>
      </c>
    </row>
    <row r="590" spans="1:23" x14ac:dyDescent="0.25">
      <c r="A590" t="s">
        <v>3655</v>
      </c>
      <c r="B590" t="s">
        <v>592</v>
      </c>
      <c r="C590" t="s">
        <v>593</v>
      </c>
      <c r="D590" t="str">
        <f>VLOOKUP(B590,canais!$A:$N,14,FALSE)</f>
        <v>5ed981e2474ed51eb3dbb376</v>
      </c>
      <c r="E590" s="10">
        <v>43978</v>
      </c>
      <c r="F590" t="s">
        <v>3597</v>
      </c>
      <c r="G590" t="str">
        <f>VLOOKUP(F590,subcategorias!$E:$F,2,FALSE)</f>
        <v>ObjectId("5ed98be6474ed51eb3dbb4cd")</v>
      </c>
      <c r="H590" t="str">
        <f>VLOOKUP(G590,subcategorias!$F:$G,2,FALSE)</f>
        <v>ObjectId("5ed979f4474ed51eb3dbb26d")</v>
      </c>
      <c r="I590" t="str">
        <f>VLOOKUP(H590,categorias!$B:$D,2,FALSE)</f>
        <v>Educação</v>
      </c>
      <c r="J590" t="str">
        <f>VLOOKUP(H590,categorias!$B:$D,3,FALSE)</f>
        <v>educacao</v>
      </c>
      <c r="K590" s="7">
        <v>0.79166666666666663</v>
      </c>
      <c r="L590" s="7" t="str">
        <f t="shared" si="18"/>
        <v>new Date("2020-05-27T19:00-0300")</v>
      </c>
      <c r="M590" t="s">
        <v>3654</v>
      </c>
      <c r="N590" t="s">
        <v>937</v>
      </c>
      <c r="O590" t="s">
        <v>3656</v>
      </c>
      <c r="P590" t="s">
        <v>3657</v>
      </c>
      <c r="W590" t="str">
        <f t="shared" si="19"/>
        <v>{"titulo": "[VALE TALKS #10] O papel do Customer experience na transformação digital das empresas"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Date("2020-05-27T19:00-0300"),   "largeimage": "https://i.ytimg.com/vi/tYYvAykVH9U/mqdefault.jpg", "status": "offline", "videoId": "tYYvAykVH9U", "url": "https://www.youtube.com/watch?v=tYYvAykVH9U"},</v>
      </c>
    </row>
    <row r="591" spans="1:23" x14ac:dyDescent="0.25">
      <c r="A591" t="s">
        <v>3659</v>
      </c>
      <c r="B591" t="s">
        <v>592</v>
      </c>
      <c r="C591" t="s">
        <v>593</v>
      </c>
      <c r="D591" t="str">
        <f>VLOOKUP(B591,canais!$A:$N,14,FALSE)</f>
        <v>5ed981e2474ed51eb3dbb376</v>
      </c>
      <c r="E591" s="10">
        <v>43984</v>
      </c>
      <c r="F591" t="s">
        <v>3597</v>
      </c>
      <c r="G591" t="str">
        <f>VLOOKUP(F591,subcategorias!$E:$F,2,FALSE)</f>
        <v>ObjectId("5ed98be6474ed51eb3dbb4cd")</v>
      </c>
      <c r="H591" t="str">
        <f>VLOOKUP(G591,subcategorias!$F:$G,2,FALSE)</f>
        <v>ObjectId("5ed979f4474ed51eb3dbb26d")</v>
      </c>
      <c r="I591" t="str">
        <f>VLOOKUP(H591,categorias!$B:$D,2,FALSE)</f>
        <v>Educação</v>
      </c>
      <c r="J591" t="str">
        <f>VLOOKUP(H591,categorias!$B:$D,3,FALSE)</f>
        <v>educacao</v>
      </c>
      <c r="K591" s="7">
        <v>0.79166666666666663</v>
      </c>
      <c r="L591" s="7" t="str">
        <f t="shared" si="18"/>
        <v>new Date("2020-06-02T19:00-0300")</v>
      </c>
      <c r="M591" t="s">
        <v>3658</v>
      </c>
      <c r="N591" t="s">
        <v>937</v>
      </c>
      <c r="O591" t="s">
        <v>3660</v>
      </c>
      <c r="P591" t="s">
        <v>3661</v>
      </c>
      <c r="W591" t="str">
        <f t="shared" si="19"/>
        <v>{"titulo": "[VALE TALKS #11] Métricas de felicidade: Medindo o RESULTADO do design no desenvolvimento do produto"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Date("2020-06-02T19:00-0300"),   "largeimage": "https://i.ytimg.com/vi/7FDgcU4IERg/mqdefault.jpg", "status": "offline", "videoId": "7FDgcU4IERg", "url": "https://www.youtube.com/watch?v=7FDgcU4IERg"},</v>
      </c>
    </row>
    <row r="592" spans="1:23" x14ac:dyDescent="0.25">
      <c r="A592" t="s">
        <v>3663</v>
      </c>
      <c r="B592" t="s">
        <v>592</v>
      </c>
      <c r="C592" t="s">
        <v>593</v>
      </c>
      <c r="D592" t="str">
        <f>VLOOKUP(B592,canais!$A:$N,14,FALSE)</f>
        <v>5ed981e2474ed51eb3dbb376</v>
      </c>
      <c r="E592" s="10">
        <v>43986</v>
      </c>
      <c r="F592" t="s">
        <v>3597</v>
      </c>
      <c r="G592" t="str">
        <f>VLOOKUP(F592,subcategorias!$E:$F,2,FALSE)</f>
        <v>ObjectId("5ed98be6474ed51eb3dbb4cd")</v>
      </c>
      <c r="H592" t="str">
        <f>VLOOKUP(G592,subcategorias!$F:$G,2,FALSE)</f>
        <v>ObjectId("5ed979f4474ed51eb3dbb26d")</v>
      </c>
      <c r="I592" t="str">
        <f>VLOOKUP(H592,categorias!$B:$D,2,FALSE)</f>
        <v>Educação</v>
      </c>
      <c r="J592" t="str">
        <f>VLOOKUP(H592,categorias!$B:$D,3,FALSE)</f>
        <v>educacao</v>
      </c>
      <c r="K592" s="7">
        <v>0.79166666666666663</v>
      </c>
      <c r="L592" s="7" t="str">
        <f t="shared" si="18"/>
        <v>new Date("2020-06-04T19:00-0300")</v>
      </c>
      <c r="M592" t="s">
        <v>3662</v>
      </c>
      <c r="N592" t="s">
        <v>937</v>
      </c>
      <c r="O592" t="s">
        <v>3664</v>
      </c>
      <c r="P592" t="s">
        <v>3665</v>
      </c>
      <c r="W592" t="str">
        <f t="shared" si="19"/>
        <v>{"titulo": "[VALE TALKS #12] Como integrar os times de marketing e produtos para alcançar soluções cada vez melhores"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Date("2020-06-04T19:00-0300"),   "largeimage": "https://i.ytimg.com/vi/Yj55UUT0Mqw/mqdefault.jpg", "status": "offline", "videoId": "Yj55UUT0Mqw", "url": "https://www.youtube.com/watch?v=Yj55UUT0Mqw"},</v>
      </c>
    </row>
    <row r="593" spans="1:23" x14ac:dyDescent="0.25">
      <c r="A593" t="s">
        <v>3667</v>
      </c>
      <c r="B593" t="s">
        <v>592</v>
      </c>
      <c r="C593" t="s">
        <v>593</v>
      </c>
      <c r="D593" t="str">
        <f>VLOOKUP(B593,canais!$A:$N,14,FALSE)</f>
        <v>5ed981e2474ed51eb3dbb376</v>
      </c>
      <c r="E593" s="10">
        <v>43991</v>
      </c>
      <c r="F593" t="s">
        <v>3597</v>
      </c>
      <c r="G593" t="str">
        <f>VLOOKUP(F593,subcategorias!$E:$F,2,FALSE)</f>
        <v>ObjectId("5ed98be6474ed51eb3dbb4cd")</v>
      </c>
      <c r="H593" t="str">
        <f>VLOOKUP(G593,subcategorias!$F:$G,2,FALSE)</f>
        <v>ObjectId("5ed979f4474ed51eb3dbb26d")</v>
      </c>
      <c r="I593" t="str">
        <f>VLOOKUP(H593,categorias!$B:$D,2,FALSE)</f>
        <v>Educação</v>
      </c>
      <c r="J593" t="str">
        <f>VLOOKUP(H593,categorias!$B:$D,3,FALSE)</f>
        <v>educacao</v>
      </c>
      <c r="K593" s="7">
        <v>0.79166666666666663</v>
      </c>
      <c r="L593" s="7" t="str">
        <f t="shared" si="18"/>
        <v>new Date("2020-06-09T19:00-0300")</v>
      </c>
      <c r="M593" t="s">
        <v>3666</v>
      </c>
      <c r="N593" t="s">
        <v>937</v>
      </c>
      <c r="O593" t="s">
        <v>3668</v>
      </c>
      <c r="P593" t="s">
        <v>3669</v>
      </c>
      <c r="W593" t="str">
        <f t="shared" si="19"/>
        <v>{"titulo": "[VALE TALKS #13] Desmistificando a inovação: Transformar sua empresa não precisar ser tão difícil quanto você pensa" , "canais": [{"nome":"Vale Talks", "_id": ObjectId("5ed981e2474ed51eb3dbb376")}], "subcategorias": [{"nome":"talks", "_id":ObjectId("5ed98be6474ed51eb3dbb4cd")}], "categorias":[{"_id":ObjectId("5ed979f4474ed51eb3dbb26d"), "nome":"Educação", "url":"educacao"}], "dataHora": new Date("2020-06-09T19:00-0300"),   "largeimage": "https://i.ytimg.com/vi/6LhFBsUg6Js/mqdefault.jpg", "status": "offline", "videoId": "6LhFBsUg6Js", "url": "https://www.youtube.com/watch?v=6LhFBsUg6Js"},</v>
      </c>
    </row>
    <row r="594" spans="1:23" x14ac:dyDescent="0.25">
      <c r="A594" t="s">
        <v>3671</v>
      </c>
      <c r="B594" t="s">
        <v>1996</v>
      </c>
      <c r="C594" t="s">
        <v>1997</v>
      </c>
      <c r="D594" t="str">
        <f>VLOOKUP(B594,canais!$A:$N,14,FALSE)</f>
        <v>5ed981e2474ed51eb3dbb483</v>
      </c>
      <c r="E594" s="10">
        <v>43978</v>
      </c>
      <c r="F594" t="s">
        <v>31</v>
      </c>
      <c r="G594" t="str">
        <f>VLOOKUP(F594,subcategorias!$E:$F,2,FALSE)</f>
        <v>ObjectId("5ed97cfc474ed51eb3dbb27b")</v>
      </c>
      <c r="H594" t="str">
        <f>VLOOKUP(G594,subcategorias!$F:$G,2,FALSE)</f>
        <v>ObjectId("5ed979f4474ed51eb3dbb26b")</v>
      </c>
      <c r="I594" t="str">
        <f>VLOOKUP(H594,categorias!$B:$D,2,FALSE)</f>
        <v>Música</v>
      </c>
      <c r="J594" t="str">
        <f>VLOOKUP(H594,categorias!$B:$D,3,FALSE)</f>
        <v>music</v>
      </c>
      <c r="K594" s="7">
        <v>0.70833333333333337</v>
      </c>
      <c r="L594" s="7" t="str">
        <f t="shared" si="18"/>
        <v>new Date("2020-05-27T17:00-0300")</v>
      </c>
      <c r="M594" t="s">
        <v>3670</v>
      </c>
      <c r="N594" t="s">
        <v>937</v>
      </c>
      <c r="O594" t="s">
        <v>3672</v>
      </c>
      <c r="P594" t="s">
        <v>3673</v>
      </c>
      <c r="W594" t="str">
        <f t="shared" si="19"/>
        <v>{"titulo": "I-Taweh Live | May 27, 2020 | #stayhomewithPFC" , "canais": [{"nome":"Playing For Change", "_id": ObjectId("5ed981e2474ed51eb3dbb483")}], "subcategorias": [{"nome":"reggae", "_id":ObjectId("5ed97cfc474ed51eb3dbb27b")}], "categorias":[{"_id":ObjectId("5ed979f4474ed51eb3dbb26b"), "nome":"Música", "url":"music"}], "dataHora": new Date("2020-05-27T17:00-0300"),   "largeimage": "https://i.ytimg.com/vi/SxnlmjohIcs/mqdefault.jpg", "status": "offline", "videoId": "SxnlmjohIcs", "url": "https://www.youtube.com/watch?v=SxnlmjohIcs"},</v>
      </c>
    </row>
    <row r="595" spans="1:23" x14ac:dyDescent="0.25">
      <c r="A595" t="s">
        <v>3675</v>
      </c>
      <c r="B595" t="s">
        <v>1998</v>
      </c>
      <c r="C595" t="s">
        <v>1999</v>
      </c>
      <c r="D595" t="str">
        <f>VLOOKUP(B595,canais!$A:$N,14,FALSE)</f>
        <v>5ed981e2474ed51eb3dbb484</v>
      </c>
      <c r="E595" s="10">
        <v>43978</v>
      </c>
      <c r="F595" t="s">
        <v>30</v>
      </c>
      <c r="G595" t="str">
        <f>VLOOKUP(F595,subcategorias!$E:$F,2,FALSE)</f>
        <v>ObjectId("5ed97cfc474ed51eb3dbb27a")</v>
      </c>
      <c r="H595" t="str">
        <f>VLOOKUP(G595,subcategorias!$F:$G,2,FALSE)</f>
        <v>ObjectId("5ed979f4474ed51eb3dbb26b")</v>
      </c>
      <c r="I595" t="str">
        <f>VLOOKUP(H595,categorias!$B:$D,2,FALSE)</f>
        <v>Música</v>
      </c>
      <c r="J595" t="str">
        <f>VLOOKUP(H595,categorias!$B:$D,3,FALSE)</f>
        <v>music</v>
      </c>
      <c r="K595" s="7">
        <v>0.75</v>
      </c>
      <c r="L595" s="7" t="str">
        <f t="shared" si="18"/>
        <v>new Date("2020-05-27T18:00-0300")</v>
      </c>
      <c r="M595" t="s">
        <v>3674</v>
      </c>
      <c r="N595" t="s">
        <v>937</v>
      </c>
      <c r="O595" t="s">
        <v>3676</v>
      </c>
      <c r="P595" t="s">
        <v>3677</v>
      </c>
      <c r="W595" t="str">
        <f t="shared" si="19"/>
        <v>{"titulo": "LIVE do INTIMISTAS 2 #livedointimistas #fiqueemcasa e cante #comigo #aniversariodointimistas" , "canais": [{"nome":"Grupo Intimistas", "_id": ObjectId("5ed981e2474ed51eb3dbb484")}], "subcategorias": [{"nome":"samba", "_id":ObjectId("5ed97cfc474ed51eb3dbb27a")}], "categorias":[{"_id":ObjectId("5ed979f4474ed51eb3dbb26b"), "nome":"Música", "url":"music"}], "dataHora": new Date("2020-05-27T18:00-0300"),   "largeimage": "https://i.ytimg.com/vi/wjcZo_2WnJ0/mqdefault.jpg", "status": "offline", "videoId": "wjcZo_2WnJ0", "url": "https://www.youtube.com/watch?v=wjcZo_2WnJ0"},</v>
      </c>
    </row>
    <row r="596" spans="1:23" x14ac:dyDescent="0.25">
      <c r="A596" t="s">
        <v>3679</v>
      </c>
      <c r="B596" t="s">
        <v>2000</v>
      </c>
      <c r="C596" t="s">
        <v>2001</v>
      </c>
      <c r="D596" t="str">
        <f>VLOOKUP(B596,canais!$A:$N,14,FALSE)</f>
        <v>5ed981e2474ed51eb3dbb485</v>
      </c>
      <c r="E596" s="10">
        <v>43978</v>
      </c>
      <c r="F596" t="s">
        <v>33</v>
      </c>
      <c r="G596" t="str">
        <f>VLOOKUP(F596,subcategorias!$E:$F,2,FALSE)</f>
        <v>ObjectId("5ed97cfc474ed51eb3dbb27d")</v>
      </c>
      <c r="H596" t="str">
        <f>VLOOKUP(G596,subcategorias!$F:$G,2,FALSE)</f>
        <v>ObjectId("5ed979f4474ed51eb3dbb26b")</v>
      </c>
      <c r="I596" t="str">
        <f>VLOOKUP(H596,categorias!$B:$D,2,FALSE)</f>
        <v>Música</v>
      </c>
      <c r="J596" t="str">
        <f>VLOOKUP(H596,categorias!$B:$D,3,FALSE)</f>
        <v>music</v>
      </c>
      <c r="K596" s="7">
        <v>0.79166666666666663</v>
      </c>
      <c r="L596" s="7" t="str">
        <f t="shared" si="18"/>
        <v>new Date("2020-05-27T19:00-0300")</v>
      </c>
      <c r="M596" t="s">
        <v>3678</v>
      </c>
      <c r="N596" t="s">
        <v>937</v>
      </c>
      <c r="O596" t="s">
        <v>3680</v>
      </c>
      <c r="P596" t="s">
        <v>3681</v>
      </c>
      <c r="W596" t="str">
        <f t="shared" si="19"/>
        <v>{"titulo": "Live Theo Rubia | #FiqueEmCasa e Adore #Comigo | #LiveTheoRubia" , "canais": [{"nome":"Theo Rubia", "_id": ObjectId("5ed981e2474ed51eb3dbb485")}], "subcategorias": [{"nome":"gospel", "_id":ObjectId("5ed97cfc474ed51eb3dbb27d")}], "categorias":[{"_id":ObjectId("5ed979f4474ed51eb3dbb26b"), "nome":"Música", "url":"music"}], "dataHora": new Date("2020-05-27T19:00-0300"),   "largeimage": "https://i.ytimg.com/vi/mzTW7A_kV7Y/mqdefault.jpg", "status": "offline", "videoId": "mzTW7A_kV7Y", "url": "https://www.youtube.com/watch?v=mzTW7A_kV7Y"},</v>
      </c>
    </row>
    <row r="597" spans="1:23" x14ac:dyDescent="0.25">
      <c r="A597" t="s">
        <v>3683</v>
      </c>
      <c r="B597" t="s">
        <v>335</v>
      </c>
      <c r="C597" t="s">
        <v>336</v>
      </c>
      <c r="D597" t="str">
        <f>VLOOKUP(B597,canais!$A:$N,14,FALSE)</f>
        <v>5ed981e2474ed51eb3dbb2f2</v>
      </c>
      <c r="E597" s="10">
        <v>43978</v>
      </c>
      <c r="F597" t="s">
        <v>32</v>
      </c>
      <c r="G597" t="str">
        <f>VLOOKUP(F597,subcategorias!$E:$F,2,FALSE)</f>
        <v>ObjectId("5ed97cfc474ed51eb3dbb27c")</v>
      </c>
      <c r="H597" t="str">
        <f>VLOOKUP(G597,subcategorias!$F:$G,2,FALSE)</f>
        <v>ObjectId("5ed979f4474ed51eb3dbb26b")</v>
      </c>
      <c r="I597" t="str">
        <f>VLOOKUP(H597,categorias!$B:$D,2,FALSE)</f>
        <v>Música</v>
      </c>
      <c r="J597" t="str">
        <f>VLOOKUP(H597,categorias!$B:$D,3,FALSE)</f>
        <v>music</v>
      </c>
      <c r="K597" s="7">
        <v>0.875</v>
      </c>
      <c r="L597" s="7" t="str">
        <f t="shared" si="18"/>
        <v>new Date("2020-05-27T21:00-0300")</v>
      </c>
      <c r="M597" t="s">
        <v>3682</v>
      </c>
      <c r="N597" t="s">
        <v>937</v>
      </c>
      <c r="P597" t="s">
        <v>2565</v>
      </c>
      <c r="W597" t="str">
        <f t="shared" si="19"/>
        <v>{"titulo": "Live Alceu Valença" , "canais": [{"nome":"Alceu Valença", "_id": ObjectId("5ed981e2474ed51eb3dbb2f2")}], "subcategorias": [{"nome":"forró", "_id":ObjectId("5ed97cfc474ed51eb3dbb27c")}], "categorias":[{"_id":ObjectId("5ed979f4474ed51eb3dbb26b"), "nome":"Música", "url":"music"}], "dataHora": new Date("2020-05-27T21:00-0300"),   "largeimage": "https://scontent-gru1-1.cdninstagram.com/v/t51.2885-15/e35/100087744_645000919743742_7822458074978872490_n.jpg?_nc_ht=scontent-gru1-1.cdninstagram.com&amp;_nc_cat=110&amp;_nc_ohc=eIwBQqU5GWUAX_OJnh-&amp;oh=2f58ecbbb67ba659797d56a12327a3d1&amp;oe=5ECFB66B", "status": "offline", "videoId": "", "url": "https://www.youtube.com/channel/UCfgJsv_g8HEsBZ2c3onYPxg"},</v>
      </c>
    </row>
    <row r="598" spans="1:23" x14ac:dyDescent="0.25">
      <c r="A598" t="s">
        <v>3685</v>
      </c>
      <c r="B598" t="s">
        <v>281</v>
      </c>
      <c r="C598" t="s">
        <v>282</v>
      </c>
      <c r="D598" t="str">
        <f>VLOOKUP(B598,canais!$A:$N,14,FALSE)</f>
        <v>5ed981e2474ed51eb3dbb2d6</v>
      </c>
      <c r="E598" s="10">
        <v>43978</v>
      </c>
      <c r="F598" t="s">
        <v>21</v>
      </c>
      <c r="G598" t="str">
        <f>VLOOKUP(F598,subcategorias!$E:$F,2,FALSE)</f>
        <v>ObjectId("5ed97cfc474ed51eb3dbb271")</v>
      </c>
      <c r="H598" t="str">
        <f>VLOOKUP(G598,subcategorias!$F:$G,2,FALSE)</f>
        <v>ObjectId("5ed979f4474ed51eb3dbb26b")</v>
      </c>
      <c r="I598" t="str">
        <f>VLOOKUP(H598,categorias!$B:$D,2,FALSE)</f>
        <v>Música</v>
      </c>
      <c r="J598" t="str">
        <f>VLOOKUP(H598,categorias!$B:$D,3,FALSE)</f>
        <v>music</v>
      </c>
      <c r="K598" s="7">
        <v>0.83333333333333337</v>
      </c>
      <c r="L598" s="7" t="str">
        <f t="shared" si="18"/>
        <v>new Date("2020-05-27T20:00-0300")</v>
      </c>
      <c r="M598" t="s">
        <v>3684</v>
      </c>
      <c r="N598" t="s">
        <v>937</v>
      </c>
      <c r="P598" t="s">
        <v>2505</v>
      </c>
      <c r="W598" t="str">
        <f t="shared" si="19"/>
        <v>{"titulo": "Live Gabriel Gava" , "canais": [{"nome":"Gabriel Gava", "_id": ObjectId("5ed981e2474ed51eb3dbb2d6")}], "subcategorias": [{"nome":"sertanejo", "_id":ObjectId("5ed97cfc474ed51eb3dbb271")}], "categorias":[{"_id":ObjectId("5ed979f4474ed51eb3dbb26b"), "nome":"Música", "url":"music"}], "dataHora": new Date("2020-05-27T20:00-0300"),   "largeimage": "https://scontent-gru2-2.cdninstagram.com/v/t51.2885-15/sh0.08/e35/p640x640/101052321_535263353817048_2420325691152165708_n.jpg?_nc_ht=scontent-gru2-2.cdninstagram.com&amp;_nc_cat=100&amp;_nc_ohc=KqyoqfyW504AX8AyvqJ&amp;oh=42f93209a00ef1fb93cf55f87bdf29c8&amp;oe=5EF7FD4B", "status": "offline", "videoId": "", "url": "https://www.youtube.com/channel/UCYfR1rfTVdw-gNmQXnNY0Tw"},</v>
      </c>
    </row>
    <row r="599" spans="1:23" x14ac:dyDescent="0.25">
      <c r="A599" t="s">
        <v>3687</v>
      </c>
      <c r="B599" t="s">
        <v>610</v>
      </c>
      <c r="C599" t="s">
        <v>611</v>
      </c>
      <c r="D599" t="str">
        <f>VLOOKUP(B599,canais!$A:$N,14,FALSE)</f>
        <v>5ed981e2474ed51eb3dbb37f</v>
      </c>
      <c r="E599" s="10">
        <v>43979</v>
      </c>
      <c r="F599" t="s">
        <v>27</v>
      </c>
      <c r="G599" t="str">
        <f>VLOOKUP(F599,subcategorias!$E:$F,2,FALSE)</f>
        <v>ObjectId("5ed97cfc474ed51eb3dbb277")</v>
      </c>
      <c r="H599" t="str">
        <f>VLOOKUP(G599,subcategorias!$F:$G,2,FALSE)</f>
        <v>ObjectId("5ed979f4474ed51eb3dbb26b")</v>
      </c>
      <c r="I599" t="str">
        <f>VLOOKUP(H599,categorias!$B:$D,2,FALSE)</f>
        <v>Música</v>
      </c>
      <c r="J599" t="str">
        <f>VLOOKUP(H599,categorias!$B:$D,3,FALSE)</f>
        <v>music</v>
      </c>
      <c r="K599" s="7">
        <v>0.79166666666666663</v>
      </c>
      <c r="L599" s="7" t="str">
        <f t="shared" si="18"/>
        <v>new Date("2020-05-28T19:00-0300")</v>
      </c>
      <c r="M599" t="s">
        <v>3686</v>
      </c>
      <c r="N599" t="s">
        <v>937</v>
      </c>
      <c r="O599" t="s">
        <v>3688</v>
      </c>
      <c r="P599" t="s">
        <v>3689</v>
      </c>
      <c r="W599" t="str">
        <f t="shared" si="19"/>
        <v>{"titulo": "#LIVE: Emicida e Tulipa Ruiz em: #HomeHourPoploadFestival por Smirnoff" , "canais": [{"nome":"Emicida", "_id": ObjectId("5ed981e2474ed51eb3dbb37f")}], "subcategorias": [{"nome":"rap", "_id":ObjectId("5ed97cfc474ed51eb3dbb277")}], "categorias":[{"_id":ObjectId("5ed979f4474ed51eb3dbb26b"), "nome":"Música", "url":"music"}], "dataHora": new Date("2020-05-28T19:00-0300"),   "largeimage": "https://i.ytimg.com/vi/Chh_CgFtLpY/mqdefault.jpg", "status": "offline", "videoId": "Chh_CgFtLpY", "url": "https://www.youtube.com/watch?v=Chh_CgFtLpY"},</v>
      </c>
    </row>
    <row r="600" spans="1:23" x14ac:dyDescent="0.25">
      <c r="A600" t="s">
        <v>3691</v>
      </c>
      <c r="B600" t="s">
        <v>1947</v>
      </c>
      <c r="C600" t="s">
        <v>1948</v>
      </c>
      <c r="D600" t="str">
        <f>VLOOKUP(B600,canais!$A:$N,14,FALSE)</f>
        <v>5ed981e2474ed51eb3dbb46a</v>
      </c>
      <c r="E600" s="10">
        <v>43979</v>
      </c>
      <c r="F600" t="s">
        <v>25</v>
      </c>
      <c r="G600" t="str">
        <f>VLOOKUP(F600,subcategorias!$E:$F,2,FALSE)</f>
        <v>ObjectId("5ed97cfc474ed51eb3dbb275")</v>
      </c>
      <c r="H600" t="str">
        <f>VLOOKUP(G600,subcategorias!$F:$G,2,FALSE)</f>
        <v>ObjectId("5ed979f4474ed51eb3dbb26b")</v>
      </c>
      <c r="I600" t="str">
        <f>VLOOKUP(H600,categorias!$B:$D,2,FALSE)</f>
        <v>Música</v>
      </c>
      <c r="J600" t="str">
        <f>VLOOKUP(H600,categorias!$B:$D,3,FALSE)</f>
        <v>music</v>
      </c>
      <c r="K600" s="7">
        <v>0.8125</v>
      </c>
      <c r="L600" s="7" t="str">
        <f t="shared" si="18"/>
        <v>new Date("2020-05-28T19:30-0300")</v>
      </c>
      <c r="M600" t="s">
        <v>3690</v>
      </c>
      <c r="N600" t="s">
        <v>937</v>
      </c>
      <c r="O600" t="s">
        <v>3692</v>
      </c>
      <c r="P600" t="s">
        <v>3693</v>
      </c>
      <c r="W600" t="str">
        <f t="shared" si="19"/>
        <v>{"titulo": "Cambalacho Matinê - Trash anos 80 - Dj Schipper"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Date("2020-05-28T19:30-0300"),   "largeimage": "https://i.ytimg.com/vi/2DUk3owfkF4/mqdefault.jpg", "status": "offline", "videoId": "2DUk3owfkF4", "url": "https://www.youtube.com/watch?v=2DUk3owfkF4"},</v>
      </c>
    </row>
    <row r="601" spans="1:23" x14ac:dyDescent="0.25">
      <c r="A601" t="s">
        <v>3695</v>
      </c>
      <c r="B601" t="s">
        <v>1909</v>
      </c>
      <c r="C601" t="s">
        <v>1910</v>
      </c>
      <c r="D601" t="str">
        <f>VLOOKUP(B601,canais!$A:$N,14,FALSE)</f>
        <v>5ed981e2474ed51eb3dbb457</v>
      </c>
      <c r="E601" s="10">
        <v>43979</v>
      </c>
      <c r="F601" t="s">
        <v>32</v>
      </c>
      <c r="G601" t="str">
        <f>VLOOKUP(F601,subcategorias!$E:$F,2,FALSE)</f>
        <v>ObjectId("5ed97cfc474ed51eb3dbb27c")</v>
      </c>
      <c r="H601" t="str">
        <f>VLOOKUP(G601,subcategorias!$F:$G,2,FALSE)</f>
        <v>ObjectId("5ed979f4474ed51eb3dbb26b")</v>
      </c>
      <c r="I601" t="str">
        <f>VLOOKUP(H601,categorias!$B:$D,2,FALSE)</f>
        <v>Música</v>
      </c>
      <c r="J601" t="str">
        <f>VLOOKUP(H601,categorias!$B:$D,3,FALSE)</f>
        <v>music</v>
      </c>
      <c r="K601" s="7">
        <v>0.8125</v>
      </c>
      <c r="L601" s="7" t="str">
        <f t="shared" si="18"/>
        <v>new Date("2020-05-28T19:30-0300")</v>
      </c>
      <c r="M601" t="s">
        <v>3694</v>
      </c>
      <c r="N601" t="s">
        <v>937</v>
      </c>
      <c r="O601" t="s">
        <v>3696</v>
      </c>
      <c r="P601" t="s">
        <v>3697</v>
      </c>
      <c r="W601" t="str">
        <f t="shared" si="19"/>
        <v>{"titulo": "LIVE Show 18 Anos Ramacon" , "canais": [{"nome":"Felipão", "_id": ObjectId("5ed981e2474ed51eb3dbb457")}], "subcategorias": [{"nome":"forró", "_id":ObjectId("5ed97cfc474ed51eb3dbb27c")}], "categorias":[{"_id":ObjectId("5ed979f4474ed51eb3dbb26b"), "nome":"Música", "url":"music"}], "dataHora": new Date("2020-05-28T19:30-0300"),   "largeimage": "https://i.ytimg.com/vi/90NTIWocf6k/mqdefault.jpg", "status": "offline", "videoId": "90NTIWocf6k", "url": "https://www.youtube.com/watch?v=90NTIWocf6k"},</v>
      </c>
    </row>
    <row r="602" spans="1:23" x14ac:dyDescent="0.25">
      <c r="A602" t="s">
        <v>3699</v>
      </c>
      <c r="B602" t="s">
        <v>2002</v>
      </c>
      <c r="C602" t="s">
        <v>2003</v>
      </c>
      <c r="D602" t="str">
        <f>VLOOKUP(B602,canais!$A:$N,14,FALSE)</f>
        <v>5ed981e2474ed51eb3dbb486</v>
      </c>
      <c r="E602" s="10">
        <v>43979</v>
      </c>
      <c r="F602" t="s">
        <v>21</v>
      </c>
      <c r="G602" t="str">
        <f>VLOOKUP(F602,subcategorias!$E:$F,2,FALSE)</f>
        <v>ObjectId("5ed97cfc474ed51eb3dbb271")</v>
      </c>
      <c r="H602" t="str">
        <f>VLOOKUP(G602,subcategorias!$F:$G,2,FALSE)</f>
        <v>ObjectId("5ed979f4474ed51eb3dbb26b")</v>
      </c>
      <c r="I602" t="str">
        <f>VLOOKUP(H602,categorias!$B:$D,2,FALSE)</f>
        <v>Música</v>
      </c>
      <c r="J602" t="str">
        <f>VLOOKUP(H602,categorias!$B:$D,3,FALSE)</f>
        <v>music</v>
      </c>
      <c r="K602" s="7">
        <v>0.83333333333333337</v>
      </c>
      <c r="L602" s="7" t="str">
        <f t="shared" si="18"/>
        <v>new Date("2020-05-28T20:00-0300")</v>
      </c>
      <c r="M602" t="s">
        <v>3698</v>
      </c>
      <c r="N602" t="s">
        <v>937</v>
      </c>
      <c r="P602" t="s">
        <v>3700</v>
      </c>
      <c r="W602" t="str">
        <f t="shared" si="19"/>
        <v>{"titulo": "Live Manutti" , "canais": [{"nome":"Manutti", "_id": ObjectId("5ed981e2474ed51eb3dbb486")}], "subcategorias": [{"nome":"sertanejo", "_id":ObjectId("5ed97cfc474ed51eb3dbb271")}], "categorias":[{"_id":ObjectId("5ed979f4474ed51eb3dbb26b"), "nome":"Música", "url":"music"}], "dataHora": new Date("2020-05-28T20:00-0300"),   "largeimage": "https://scontent-gru1-1.cdninstagram.com/v/t51.2885-15/sh0.08/e35/s640x640/96829405_245475850064206_7279260737628347822_n.jpg?_nc_ht=scontent-gru1-1.cdninstagram.com&amp;_nc_cat=110&amp;_nc_ohc=hgEzGY-JEEMAX8zwmg6&amp;oh=511d3e4bc1fac4625e6280b9318b9f0a&amp;oe=5EF7E5CF", "status": "offline", "videoId": "", "url": "https://www.youtube.com/channel/UCCKh7ZoRmEoo5vzvW7zUZ4A"},</v>
      </c>
    </row>
    <row r="603" spans="1:23" x14ac:dyDescent="0.25">
      <c r="A603" t="s">
        <v>3702</v>
      </c>
      <c r="B603" t="s">
        <v>584</v>
      </c>
      <c r="C603" t="s">
        <v>585</v>
      </c>
      <c r="D603" t="str">
        <f>VLOOKUP(B603,canais!$A:$N,14,FALSE)</f>
        <v>5ed981e2474ed51eb3dbb372</v>
      </c>
      <c r="E603" s="10">
        <v>43979</v>
      </c>
      <c r="F603" t="s">
        <v>37</v>
      </c>
      <c r="G603" t="str">
        <f>VLOOKUP(F603,subcategorias!$E:$F,2,FALSE)</f>
        <v>ObjectId("5ed97cfc474ed51eb3dbb281")</v>
      </c>
      <c r="H603" t="str">
        <f>VLOOKUP(G603,subcategorias!$F:$G,2,FALSE)</f>
        <v>ObjectId("5ed979f4474ed51eb3dbb26b")</v>
      </c>
      <c r="I603" t="str">
        <f>VLOOKUP(H603,categorias!$B:$D,2,FALSE)</f>
        <v>Música</v>
      </c>
      <c r="J603" t="str">
        <f>VLOOKUP(H603,categorias!$B:$D,3,FALSE)</f>
        <v>music</v>
      </c>
      <c r="K603" s="7">
        <v>0.75</v>
      </c>
      <c r="L603" s="7" t="str">
        <f t="shared" si="18"/>
        <v>new Date("2020-05-28T18:00-0300")</v>
      </c>
      <c r="M603" t="s">
        <v>3701</v>
      </c>
      <c r="N603" t="s">
        <v>937</v>
      </c>
      <c r="P603" t="s">
        <v>2828</v>
      </c>
      <c r="W603" t="str">
        <f t="shared" si="19"/>
        <v>{"titulo": "Magary no Macaco Gordo"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Date("2020-05-28T18:00-0300"),   "largeimage": "https://scontent-gru1-1.cdninstagram.com/v/t51.2885-15/sh0.08/e35/s640x640/100566420_144523207190055_8635680850836490815_n.jpg?_nc_ht=scontent-gru1-1.cdninstagram.com&amp;_nc_cat=103&amp;_nc_ohc=VNJw7CCwxrwAX8t19dL&amp;oh=f5b827a6a766eeca075b973d0d2073e6&amp;oe=5EF6BC8E", "status": "offline", "videoId": "", "url": "https://www.youtube.com/channel/UCkbzjlRH6LlP23iLSs-jmcA"},</v>
      </c>
    </row>
    <row r="604" spans="1:23" x14ac:dyDescent="0.25">
      <c r="A604" t="s">
        <v>3704</v>
      </c>
      <c r="B604" t="s">
        <v>584</v>
      </c>
      <c r="C604" t="s">
        <v>585</v>
      </c>
      <c r="D604" t="str">
        <f>VLOOKUP(B604,canais!$A:$N,14,FALSE)</f>
        <v>5ed981e2474ed51eb3dbb372</v>
      </c>
      <c r="E604" s="10">
        <v>43979</v>
      </c>
      <c r="F604" t="s">
        <v>37</v>
      </c>
      <c r="G604" t="str">
        <f>VLOOKUP(F604,subcategorias!$E:$F,2,FALSE)</f>
        <v>ObjectId("5ed97cfc474ed51eb3dbb281")</v>
      </c>
      <c r="H604" t="str">
        <f>VLOOKUP(G604,subcategorias!$F:$G,2,FALSE)</f>
        <v>ObjectId("5ed979f4474ed51eb3dbb26b")</v>
      </c>
      <c r="I604" t="str">
        <f>VLOOKUP(H604,categorias!$B:$D,2,FALSE)</f>
        <v>Música</v>
      </c>
      <c r="J604" t="str">
        <f>VLOOKUP(H604,categorias!$B:$D,3,FALSE)</f>
        <v>music</v>
      </c>
      <c r="K604" s="7">
        <v>0.83333333333333337</v>
      </c>
      <c r="L604" s="7" t="str">
        <f t="shared" si="18"/>
        <v>new Date("2020-05-28T20:00-0300")</v>
      </c>
      <c r="M604" t="s">
        <v>3703</v>
      </c>
      <c r="N604" t="s">
        <v>937</v>
      </c>
      <c r="P604" t="s">
        <v>2828</v>
      </c>
      <c r="W604" t="str">
        <f t="shared" si="19"/>
        <v>{"titulo": "Tatau no Macaco Gordo" , "canais": [{"nome":"Macaco Gordo", "_id": ObjectId("5ed981e2474ed51eb3dbb372")}], "subcategorias": [{"nome":"axé", "_id":ObjectId("5ed97cfc474ed51eb3dbb281")}], "categorias":[{"_id":ObjectId("5ed979f4474ed51eb3dbb26b"), "nome":"Música", "url":"music"}], "dataHora": new Date("2020-05-28T20:00-0300"),   "largeimage": "https://scontent-gru1-1.cdninstagram.com/v/t51.2885-15/sh0.08/e35/s640x640/100945042_529491261261068_4886196547676943003_n.jpg?_nc_ht=scontent-gru1-1.cdninstagram.com&amp;_nc_cat=108&amp;_nc_ohc=SDXEo3RnhYUAX-DZETs&amp;oh=d4918032ba18065efae9d76e2b5ea731&amp;oe=5EF53F83", "status": "offline", "videoId": "", "url": "https://www.youtube.com/channel/UCkbzjlRH6LlP23iLSs-jmcA"},</v>
      </c>
    </row>
    <row r="605" spans="1:23" x14ac:dyDescent="0.25">
      <c r="A605" t="s">
        <v>3706</v>
      </c>
      <c r="B605" t="s">
        <v>2004</v>
      </c>
      <c r="C605" t="s">
        <v>2005</v>
      </c>
      <c r="D605" t="str">
        <f>VLOOKUP(B605,canais!$A:$N,14,FALSE)</f>
        <v>5ed981e2474ed51eb3dbb487</v>
      </c>
      <c r="E605" s="10">
        <v>43979</v>
      </c>
      <c r="F605" t="s">
        <v>29</v>
      </c>
      <c r="G605" t="str">
        <f>VLOOKUP(F605,subcategorias!$E:$F,2,FALSE)</f>
        <v>ObjectId("5ed97cfc474ed51eb3dbb279")</v>
      </c>
      <c r="H605" t="str">
        <f>VLOOKUP(G605,subcategorias!$F:$G,2,FALSE)</f>
        <v>ObjectId("5ed979f4474ed51eb3dbb26b")</v>
      </c>
      <c r="I605" t="str">
        <f>VLOOKUP(H605,categorias!$B:$D,2,FALSE)</f>
        <v>Música</v>
      </c>
      <c r="J605" t="str">
        <f>VLOOKUP(H605,categorias!$B:$D,3,FALSE)</f>
        <v>music</v>
      </c>
      <c r="K605" s="7">
        <v>0.83333333333333337</v>
      </c>
      <c r="L605" s="7" t="str">
        <f t="shared" si="18"/>
        <v>new Date("2020-05-28T20:00-0300")</v>
      </c>
      <c r="M605" t="s">
        <v>3705</v>
      </c>
      <c r="N605" t="s">
        <v>937</v>
      </c>
      <c r="P605" t="s">
        <v>3707</v>
      </c>
      <c r="W605" t="str">
        <f t="shared" si="19"/>
        <v>{"titulo": "Live Gil Bala" , "canais": [{"nome":"Gil Bala", "_id": ObjectId("5ed981e2474ed51eb3dbb487")}], "subcategorias": [{"nome":"funk", "_id":ObjectId("5ed97cfc474ed51eb3dbb279")}], "categorias":[{"_id":ObjectId("5ed979f4474ed51eb3dbb26b"), "nome":"Música", "url":"music"}], "dataHora": new Date("2020-05-28T20:00-0300"),   "largeimage": "https://scontent-gru2-1.cdninstagram.com/v/t51.2885-15/sh0.08/e35/p640x640/98071163_558964501709323_7987103250026002744_n.jpg?_nc_ht=scontent-gru2-1.cdninstagram.com&amp;_nc_cat=107&amp;_nc_ohc=RHVWl112p9UAX_mfnNl&amp;oh=3c97680e8c93a9c4f14552d1d8e08e25&amp;oe=5EF545A9", "status": "offline", "videoId": "", "url": "https://www.youtube.com/channel/UCRBiqx90scYwYaJRQHTaCTA"},</v>
      </c>
    </row>
    <row r="606" spans="1:23" x14ac:dyDescent="0.25">
      <c r="A606" t="s">
        <v>3709</v>
      </c>
      <c r="B606" t="s">
        <v>2006</v>
      </c>
      <c r="C606" t="s">
        <v>2007</v>
      </c>
      <c r="D606" t="str">
        <f>VLOOKUP(B606,canais!$A:$N,14,FALSE)</f>
        <v>5ed981e2474ed51eb3dbb488</v>
      </c>
      <c r="E606" s="10">
        <v>43979</v>
      </c>
      <c r="F606" t="s">
        <v>22</v>
      </c>
      <c r="G606" t="str">
        <f>VLOOKUP(F606,subcategorias!$E:$F,2,FALSE)</f>
        <v>ObjectId("5ed97cfc474ed51eb3dbb272")</v>
      </c>
      <c r="H606" t="str">
        <f>VLOOKUP(G606,subcategorias!$F:$G,2,FALSE)</f>
        <v>ObjectId("5ed979f4474ed51eb3dbb26b")</v>
      </c>
      <c r="I606" t="str">
        <f>VLOOKUP(H606,categorias!$B:$D,2,FALSE)</f>
        <v>Música</v>
      </c>
      <c r="J606" t="str">
        <f>VLOOKUP(H606,categorias!$B:$D,3,FALSE)</f>
        <v>music</v>
      </c>
      <c r="K606" s="7">
        <v>0.89583333333333337</v>
      </c>
      <c r="L606" s="7" t="str">
        <f t="shared" si="18"/>
        <v>new Date("2020-05-28T21:30-0300")</v>
      </c>
      <c r="M606" t="s">
        <v>3708</v>
      </c>
      <c r="N606" t="s">
        <v>937</v>
      </c>
      <c r="P606" t="s">
        <v>1696</v>
      </c>
      <c r="W606" t="str">
        <f t="shared" si="19"/>
        <v>{"titulo": "Cultura em Casa - Live Supla" , "canais": [{"nome":"Supla", "_id": ObjectId("5ed981e2474ed51eb3dbb488")}], "subcategorias": [{"nome":"rock", "_id":ObjectId("5ed97cfc474ed51eb3dbb272")}], "categorias":[{"_id":ObjectId("5ed979f4474ed51eb3dbb26b"), "nome":"Música", "url":"music"}], "dataHora": new Date("2020-05-28T21:30-0300"),   "largeimage": "https://scontent-gru1-1.cdninstagram.com/v/t51.2885-15/sh0.08/e35/s640x640/97378686_958736687913867_5713932754963996641_n.jpg?_nc_ht=scontent-gru1-1.cdninstagram.com&amp;_nc_cat=103&amp;_nc_ohc=lOF3IjZG5mkAX_43lrH&amp;oh=eebb7dd8009c6095cd106141bcf56241&amp;oe=5EF6ABBA", "status": "offline", "videoId": "", "url": "https://www.youtube.com/channel/UClk4_KCeFFIDp_rqsnqTuHA"},</v>
      </c>
    </row>
    <row r="607" spans="1:23" x14ac:dyDescent="0.25">
      <c r="A607" t="s">
        <v>1306</v>
      </c>
      <c r="B607" t="s">
        <v>505</v>
      </c>
      <c r="C607" t="s">
        <v>506</v>
      </c>
      <c r="D607" t="str">
        <f>VLOOKUP(B607,canais!$A:$N,14,FALSE)</f>
        <v>5ed981e2474ed51eb3dbb349</v>
      </c>
      <c r="E607" s="10">
        <v>43978</v>
      </c>
      <c r="F607" t="s">
        <v>36</v>
      </c>
      <c r="G607" t="str">
        <f>VLOOKUP(F607,subcategorias!$E:$F,2,FALSE)</f>
        <v>ObjectId("5ed97cfc474ed51eb3dbb280")</v>
      </c>
      <c r="H607" t="str">
        <f>VLOOKUP(G607,subcategorias!$F:$G,2,FALSE)</f>
        <v>ObjectId("5ed979f4474ed51eb3dbb26b")</v>
      </c>
      <c r="I607" t="str">
        <f>VLOOKUP(H607,categorias!$B:$D,2,FALSE)</f>
        <v>Música</v>
      </c>
      <c r="J607" t="str">
        <f>VLOOKUP(H607,categorias!$B:$D,3,FALSE)</f>
        <v>music</v>
      </c>
      <c r="K607" s="7">
        <v>0.66666666666666663</v>
      </c>
      <c r="L607" s="7" t="str">
        <f t="shared" si="18"/>
        <v>new Date("2020-05-27T16:00-0300")</v>
      </c>
      <c r="M607" t="s">
        <v>1305</v>
      </c>
      <c r="N607" t="s">
        <v>937</v>
      </c>
      <c r="P607" t="s">
        <v>2751</v>
      </c>
      <c r="W607" t="str">
        <f t="shared" si="19"/>
        <v>{"titulo": "Sepulquarta" , "canais": [{"nome":"Sepultura", "_id": ObjectId("5ed981e2474ed51eb3dbb349")}], "subcategorias": [{"nome":"metal", "_id":ObjectId("5ed97cfc474ed51eb3dbb280")}], "categorias":[{"_id":ObjectId("5ed979f4474ed51eb3dbb26b"), "nome":"Música", "url":"music"}], "dataHora": new Date("2020-05-27T16:00-0300"),   "largeimage": "https://yt3.ggpht.com/vEtQQtnJEDroiZAZUNDKWM8fuZBO-CnRORQadalm0JQHo8SuyxAvTog2qlgbV-GC-p9ecRZx=w1280-fcrop64=1,00000000ffffffff-k-c0xffffffff-no-nd-rj", "status": "offline", "videoId": "", "url": "https://www.youtube.com/channel/UC4Prl7UQx5i5PgRUh-O5XBg"},</v>
      </c>
    </row>
    <row r="608" spans="1:23" x14ac:dyDescent="0.25">
      <c r="A608" t="s">
        <v>3711</v>
      </c>
      <c r="B608" t="s">
        <v>2008</v>
      </c>
      <c r="C608" t="s">
        <v>2009</v>
      </c>
      <c r="D608" t="str">
        <f>VLOOKUP(B608,canais!$A:$N,14,FALSE)</f>
        <v>5ed981e2474ed51eb3dbb489</v>
      </c>
      <c r="E608" s="10">
        <v>43981</v>
      </c>
      <c r="F608" t="s">
        <v>22</v>
      </c>
      <c r="G608" t="str">
        <f>VLOOKUP(F608,subcategorias!$E:$F,2,FALSE)</f>
        <v>ObjectId("5ed97cfc474ed51eb3dbb272")</v>
      </c>
      <c r="H608" t="str">
        <f>VLOOKUP(G608,subcategorias!$F:$G,2,FALSE)</f>
        <v>ObjectId("5ed979f4474ed51eb3dbb26b")</v>
      </c>
      <c r="I608" t="str">
        <f>VLOOKUP(H608,categorias!$B:$D,2,FALSE)</f>
        <v>Música</v>
      </c>
      <c r="J608" t="str">
        <f>VLOOKUP(H608,categorias!$B:$D,3,FALSE)</f>
        <v>music</v>
      </c>
      <c r="K608" s="7">
        <v>0.83333333333333337</v>
      </c>
      <c r="L608" s="7" t="str">
        <f t="shared" si="18"/>
        <v>new Date("2020-05-30T20:00-0300")</v>
      </c>
      <c r="M608" t="s">
        <v>3710</v>
      </c>
      <c r="N608" t="s">
        <v>937</v>
      </c>
      <c r="O608" t="s">
        <v>3712</v>
      </c>
      <c r="P608" t="s">
        <v>3713</v>
      </c>
      <c r="W608" t="str">
        <f t="shared" si="19"/>
        <v>{"titulo": "LIVE SKANK I Ao Vivo No Mineirão I #FiqueEmCasa e Cante #Comigo" , "canais": [{"nome":"Skank", "_id": ObjectId("5ed981e2474ed51eb3dbb489")}], "subcategorias": [{"nome":"rock", "_id":ObjectId("5ed97cfc474ed51eb3dbb272")}], "categorias":[{"_id":ObjectId("5ed979f4474ed51eb3dbb26b"), "nome":"Música", "url":"music"}], "dataHora": new Date("2020-05-30T20:00-0300"),   "largeimage": "https://i.ytimg.com/vi/m_-64W0711M/mqdefault.jpg", "status": "offline", "videoId": "m_-64W0711M", "url": "https://www.youtube.com/watch?v=m_-64W0711M"},</v>
      </c>
    </row>
    <row r="609" spans="1:23" x14ac:dyDescent="0.25">
      <c r="A609" t="s">
        <v>3715</v>
      </c>
      <c r="B609" t="s">
        <v>2010</v>
      </c>
      <c r="C609">
        <v>0</v>
      </c>
      <c r="D609" t="str">
        <f>VLOOKUP(B609,canais!$A:$N,14,FALSE)</f>
        <v>5ed981e2474ed51eb3dbb48a</v>
      </c>
      <c r="E609" s="10">
        <v>43981</v>
      </c>
      <c r="F609" t="s">
        <v>35</v>
      </c>
      <c r="G609" t="str">
        <f>VLOOKUP(F609,subcategorias!$E:$F,2,FALSE)</f>
        <v>ObjectId("5ed97cfc474ed51eb3dbb27f")</v>
      </c>
      <c r="H609" t="str">
        <f>VLOOKUP(G609,subcategorias!$F:$G,2,FALSE)</f>
        <v>ObjectId("5ed979f4474ed51eb3dbb26b")</v>
      </c>
      <c r="I609" t="str">
        <f>VLOOKUP(H609,categorias!$B:$D,2,FALSE)</f>
        <v>Música</v>
      </c>
      <c r="J609" t="str">
        <f>VLOOKUP(H609,categorias!$B:$D,3,FALSE)</f>
        <v>music</v>
      </c>
      <c r="K609" s="7">
        <v>0.66666666666666663</v>
      </c>
      <c r="L609" s="7" t="str">
        <f t="shared" si="18"/>
        <v>new Date("2020-05-30T16:00-0300")</v>
      </c>
      <c r="M609" t="s">
        <v>3714</v>
      </c>
      <c r="N609" t="s">
        <v>937</v>
      </c>
      <c r="P609" t="s">
        <v>3716</v>
      </c>
      <c r="W609" t="str">
        <f t="shared" si="19"/>
        <v>{"titulo": "Living Room | Festival Online de Música e Arte" , "canais": [{"nome":"Vans Brasil", "_id": ObjectId("5ed981e2474ed51eb3dbb48a")}], "subcategorias": [{"nome":"festival", "_id":ObjectId("5ed97cfc474ed51eb3dbb27f")}], "categorias":[{"_id":ObjectId("5ed979f4474ed51eb3dbb26b"), "nome":"Música", "url":"music"}], "dataHora": new Date("2020-05-30T16:00-0300"),   "largeimage": "https://scontent-gru1-1.cdninstagram.com/v/t51.2885-15/e35/100900225_3176743662347893_907960041645573466_n.jpg?_nc_ht=scontent-gru1-1.cdninstagram.com&amp;_nc_cat=101&amp;_nc_ohc=2UtD_Pu6YQUAX-brngw&amp;oh=2592fdb87788eb5ea316167978d9f6e0&amp;oe=5ED0BCF7", "status": "offline", "videoId": "", "url": "https://www.facebook.com/vansbrasil/"},</v>
      </c>
    </row>
    <row r="610" spans="1:23" x14ac:dyDescent="0.25">
      <c r="A610" t="s">
        <v>3718</v>
      </c>
      <c r="B610" t="s">
        <v>2012</v>
      </c>
      <c r="C610" t="s">
        <v>2013</v>
      </c>
      <c r="D610" t="str">
        <f>VLOOKUP(B610,canais!$A:$N,14,FALSE)</f>
        <v>5ed981e2474ed51eb3dbb48b</v>
      </c>
      <c r="E610" s="10">
        <v>43978</v>
      </c>
      <c r="F610" t="s">
        <v>26</v>
      </c>
      <c r="G610" t="str">
        <f>VLOOKUP(F610,subcategorias!$E:$F,2,FALSE)</f>
        <v>ObjectId("5ed97cfc474ed51eb3dbb276")</v>
      </c>
      <c r="H610" t="str">
        <f>VLOOKUP(G610,subcategorias!$F:$G,2,FALSE)</f>
        <v>ObjectId("5ed979f4474ed51eb3dbb26b")</v>
      </c>
      <c r="I610" t="str">
        <f>VLOOKUP(H610,categorias!$B:$D,2,FALSE)</f>
        <v>Música</v>
      </c>
      <c r="J610" t="str">
        <f>VLOOKUP(H610,categorias!$B:$D,3,FALSE)</f>
        <v>music</v>
      </c>
      <c r="K610" s="7">
        <v>0.75</v>
      </c>
      <c r="L610" s="7" t="str">
        <f t="shared" si="18"/>
        <v>new Date("2020-05-27T18:00-0300")</v>
      </c>
      <c r="M610" t="s">
        <v>3717</v>
      </c>
      <c r="N610" t="s">
        <v>937</v>
      </c>
      <c r="O610" t="s">
        <v>3719</v>
      </c>
      <c r="P610" t="s">
        <v>3720</v>
      </c>
      <c r="W610" t="str">
        <f t="shared" si="19"/>
        <v>{"titulo": "Priceless Experiences at Home | Camila Cabello" , "canais": [{"nome":"Camila Cabello", "_id": ObjectId("5ed981e2474ed51eb3dbb48b")}], "subcategorias": [{"nome":"pop", "_id":ObjectId("5ed97cfc474ed51eb3dbb276")}], "categorias":[{"_id":ObjectId("5ed979f4474ed51eb3dbb26b"), "nome":"Música", "url":"music"}], "dataHora": new Date("2020-05-27T18:00-0300"),   "largeimage": "https://i.ytimg.com/vi/CQDD6ycDPsA/mqdefault.jpg", "status": "offline", "videoId": "CQDD6ycDPsA", "url": "https://www.youtube.com/watch?v=CQDD6ycDPsA"},</v>
      </c>
    </row>
    <row r="611" spans="1:23" x14ac:dyDescent="0.25">
      <c r="A611" t="s">
        <v>3722</v>
      </c>
      <c r="B611" t="s">
        <v>2014</v>
      </c>
      <c r="C611" t="s">
        <v>2015</v>
      </c>
      <c r="D611" t="str">
        <f>VLOOKUP(B611,canais!$A:$N,14,FALSE)</f>
        <v>5ed981e2474ed51eb3dbb48c</v>
      </c>
      <c r="E611" s="10">
        <v>43978</v>
      </c>
      <c r="F611" t="s">
        <v>25</v>
      </c>
      <c r="G611" t="str">
        <f>VLOOKUP(F611,subcategorias!$E:$F,2,FALSE)</f>
        <v>ObjectId("5ed97cfc474ed51eb3dbb275")</v>
      </c>
      <c r="H611" t="str">
        <f>VLOOKUP(G611,subcategorias!$F:$G,2,FALSE)</f>
        <v>ObjectId("5ed979f4474ed51eb3dbb26b")</v>
      </c>
      <c r="I611" t="str">
        <f>VLOOKUP(H611,categorias!$B:$D,2,FALSE)</f>
        <v>Música</v>
      </c>
      <c r="J611" t="str">
        <f>VLOOKUP(H611,categorias!$B:$D,3,FALSE)</f>
        <v>music</v>
      </c>
      <c r="K611" s="7">
        <v>0.79166666666666663</v>
      </c>
      <c r="L611" s="7" t="str">
        <f t="shared" si="18"/>
        <v>new Date("2020-05-27T19:00-0300")</v>
      </c>
      <c r="M611" t="s">
        <v>3721</v>
      </c>
      <c r="N611" t="s">
        <v>937</v>
      </c>
      <c r="O611" t="s">
        <v>3723</v>
      </c>
      <c r="P611" t="s">
        <v>3724</v>
      </c>
      <c r="W611" t="str">
        <f t="shared" si="19"/>
        <v>{"titulo": "Live TURNTABLE RADIO SHOW" , "canais": [{"nome":"TURNTABLE RADIO SHOW", "_id": ObjectId("5ed981e2474ed51eb3dbb48c")}], "subcategorias": [{"nome":"eletrônica", "_id":ObjectId("5ed97cfc474ed51eb3dbb275")}], "categorias":[{"_id":ObjectId("5ed979f4474ed51eb3dbb26b"), "nome":"Música", "url":"music"}], "dataHora": new Date("2020-05-27T19:00-0300"),   "largeimage": "https://i.ytimg.com/vi/HCI1vPlQAVI/mqdefault.jpg", "status": "offline", "videoId": "HCI1vPlQAVI", "url": "https://www.youtube.com/watch?v=HCI1vPlQAVI"},</v>
      </c>
    </row>
    <row r="612" spans="1:23" x14ac:dyDescent="0.25">
      <c r="A612" t="s">
        <v>3726</v>
      </c>
      <c r="B612" t="s">
        <v>2016</v>
      </c>
      <c r="C612" t="s">
        <v>2017</v>
      </c>
      <c r="D612" t="str">
        <f>VLOOKUP(B612,canais!$A:$N,14,FALSE)</f>
        <v>5ed981e2474ed51eb3dbb48d</v>
      </c>
      <c r="E612" s="10">
        <v>43978</v>
      </c>
      <c r="F612" t="s">
        <v>21</v>
      </c>
      <c r="G612" t="str">
        <f>VLOOKUP(F612,subcategorias!$E:$F,2,FALSE)</f>
        <v>ObjectId("5ed97cfc474ed51eb3dbb271")</v>
      </c>
      <c r="H612" t="str">
        <f>VLOOKUP(G612,subcategorias!$F:$G,2,FALSE)</f>
        <v>ObjectId("5ed979f4474ed51eb3dbb26b")</v>
      </c>
      <c r="I612" t="str">
        <f>VLOOKUP(H612,categorias!$B:$D,2,FALSE)</f>
        <v>Música</v>
      </c>
      <c r="J612" t="str">
        <f>VLOOKUP(H612,categorias!$B:$D,3,FALSE)</f>
        <v>music</v>
      </c>
      <c r="K612" s="7">
        <v>0.83333333333333337</v>
      </c>
      <c r="L612" s="7" t="str">
        <f t="shared" si="18"/>
        <v>new Date("2020-05-27T20:00-0300")</v>
      </c>
      <c r="M612" t="s">
        <v>3725</v>
      </c>
      <c r="N612" t="s">
        <v>937</v>
      </c>
      <c r="O612" t="s">
        <v>3727</v>
      </c>
      <c r="P612" t="s">
        <v>3728</v>
      </c>
      <c r="W612" t="str">
        <f t="shared" si="19"/>
        <v>{"titulo": "Resenha Sertaneja - Marlon &amp; Daniel" , "canais": [{"nome":"Marlon e Daniel", "_id": ObjectId("5ed981e2474ed51eb3dbb48d")}], "subcategorias": [{"nome":"sertanejo", "_id":ObjectId("5ed97cfc474ed51eb3dbb271")}], "categorias":[{"_id":ObjectId("5ed979f4474ed51eb3dbb26b"), "nome":"Música", "url":"music"}], "dataHora": new Date("2020-05-27T20:00-0300"),   "largeimage": "https://i.ytimg.com/vi/kEhttRhc8yI/mqdefault.jpg", "status": "offline", "videoId": "kEhttRhc8yI", "url": "https://www.youtube.com/watch?v=kEhttRhc8yI"},</v>
      </c>
    </row>
    <row r="613" spans="1:23" x14ac:dyDescent="0.25">
      <c r="A613" t="s">
        <v>3730</v>
      </c>
      <c r="B613" t="s">
        <v>2018</v>
      </c>
      <c r="C613" t="s">
        <v>2019</v>
      </c>
      <c r="D613" t="str">
        <f>VLOOKUP(B613,canais!$A:$N,14,FALSE)</f>
        <v>5ed981e2474ed51eb3dbb48e</v>
      </c>
      <c r="E613" s="10">
        <v>43978</v>
      </c>
      <c r="F613" t="s">
        <v>3597</v>
      </c>
      <c r="G613" t="str">
        <f>VLOOKUP(F613,subcategorias!$E:$F,2,FALSE)</f>
        <v>ObjectId("5ed98be6474ed51eb3dbb4cd")</v>
      </c>
      <c r="H613" t="str">
        <f>VLOOKUP(G613,subcategorias!$F:$G,2,FALSE)</f>
        <v>ObjectId("5ed979f4474ed51eb3dbb26d")</v>
      </c>
      <c r="I613" t="str">
        <f>VLOOKUP(H613,categorias!$B:$D,2,FALSE)</f>
        <v>Educação</v>
      </c>
      <c r="J613" t="str">
        <f>VLOOKUP(H613,categorias!$B:$D,3,FALSE)</f>
        <v>educacao</v>
      </c>
      <c r="K613" s="7">
        <v>0.85416666666666663</v>
      </c>
      <c r="L613" s="7" t="str">
        <f t="shared" si="18"/>
        <v>new Date("2020-05-27T20:30-0300")</v>
      </c>
      <c r="M613" t="s">
        <v>3729</v>
      </c>
      <c r="N613" t="s">
        <v>937</v>
      </c>
      <c r="O613" t="s">
        <v>3731</v>
      </c>
      <c r="P613" t="s">
        <v>3732</v>
      </c>
      <c r="W613" t="str">
        <f t="shared" si="19"/>
        <v>{"titulo": "Do 'Made in China' para 'Designed in China' (Dr. Kai-Fu Lee e Roberto Marinho Neto)" , "canais": [{"nome":"Brazil at Silicon Valley", "_id": ObjectId("5ed981e2474ed51eb3dbb48e")}], "subcategorias": [{"nome":"talks", "_id":ObjectId("5ed98be6474ed51eb3dbb4cd")}], "categorias":[{"_id":ObjectId("5ed979f4474ed51eb3dbb26d"), "nome":"Educação", "url":"educacao"}], "dataHora": new Date("2020-05-27T20:30-0300"),   "largeimage": "https://i.ytimg.com/vi/i9ZJQc5TCdU/mqdefault.jpg", "status": "offline", "videoId": "i9ZJQc5TCdU", "url": "https://www.youtube.com/watch?v=i9ZJQc5TCdU"},</v>
      </c>
    </row>
    <row r="614" spans="1:23" x14ac:dyDescent="0.25">
      <c r="A614" t="s">
        <v>3734</v>
      </c>
      <c r="B614" t="s">
        <v>2020</v>
      </c>
      <c r="C614" t="s">
        <v>2021</v>
      </c>
      <c r="D614" t="str">
        <f>VLOOKUP(B614,canais!$A:$N,14,FALSE)</f>
        <v>5ed981e2474ed51eb3dbb48f</v>
      </c>
      <c r="E614" s="10">
        <v>43978</v>
      </c>
      <c r="F614" t="s">
        <v>3597</v>
      </c>
      <c r="G614" t="str">
        <f>VLOOKUP(F614,subcategorias!$E:$F,2,FALSE)</f>
        <v>ObjectId("5ed98be6474ed51eb3dbb4cd")</v>
      </c>
      <c r="H614" t="str">
        <f>VLOOKUP(G614,subcategorias!$F:$G,2,FALSE)</f>
        <v>ObjectId("5ed979f4474ed51eb3dbb26d")</v>
      </c>
      <c r="I614" t="str">
        <f>VLOOKUP(H614,categorias!$B:$D,2,FALSE)</f>
        <v>Educação</v>
      </c>
      <c r="J614" t="str">
        <f>VLOOKUP(H614,categorias!$B:$D,3,FALSE)</f>
        <v>educacao</v>
      </c>
      <c r="K614" s="7">
        <v>0.75</v>
      </c>
      <c r="L614" s="7" t="str">
        <f t="shared" si="18"/>
        <v>new Date("2020-05-27T18:00-0300")</v>
      </c>
      <c r="M614" t="s">
        <v>3733</v>
      </c>
      <c r="N614" t="s">
        <v>937</v>
      </c>
      <c r="O614" t="s">
        <v>3735</v>
      </c>
      <c r="P614" t="s">
        <v>3736</v>
      </c>
      <c r="W614" t="str">
        <f t="shared" si="19"/>
        <v>{"titulo": "Escola de Investidores | Uma reflexão sobre renda fixa" , "canais": [{"nome":"Rico", "_id": ObjectId("5ed981e2474ed51eb3dbb48f")}], "subcategorias": [{"nome":"talks", "_id":ObjectId("5ed98be6474ed51eb3dbb4cd")}], "categorias":[{"_id":ObjectId("5ed979f4474ed51eb3dbb26d"), "nome":"Educação", "url":"educacao"}], "dataHora": new Date("2020-05-27T18:00-0300"),   "largeimage": "https://i.ytimg.com/vi/8qgX3bSlCAU/mqdefault.jpg", "status": "offline", "videoId": "8qgX3bSlCAU", "url": "https://www.youtube.com/watch?v=8qgX3bSlCAU"},</v>
      </c>
    </row>
    <row r="615" spans="1:23" x14ac:dyDescent="0.25">
      <c r="A615" t="s">
        <v>3738</v>
      </c>
      <c r="B615" t="s">
        <v>1911</v>
      </c>
      <c r="C615" t="s">
        <v>1912</v>
      </c>
      <c r="D615" t="str">
        <f>VLOOKUP(B615,canais!$A:$N,14,FALSE)</f>
        <v>5ed981e2474ed51eb3dbb458</v>
      </c>
      <c r="E615" s="10">
        <v>43979</v>
      </c>
      <c r="F615" t="s">
        <v>22</v>
      </c>
      <c r="G615" t="str">
        <f>VLOOKUP(F615,subcategorias!$E:$F,2,FALSE)</f>
        <v>ObjectId("5ed97cfc474ed51eb3dbb272")</v>
      </c>
      <c r="H615" t="str">
        <f>VLOOKUP(G615,subcategorias!$F:$G,2,FALSE)</f>
        <v>ObjectId("5ed979f4474ed51eb3dbb26b")</v>
      </c>
      <c r="I615" t="str">
        <f>VLOOKUP(H615,categorias!$B:$D,2,FALSE)</f>
        <v>Música</v>
      </c>
      <c r="J615" t="str">
        <f>VLOOKUP(H615,categorias!$B:$D,3,FALSE)</f>
        <v>music</v>
      </c>
      <c r="K615" s="7">
        <v>0.75</v>
      </c>
      <c r="L615" s="7" t="str">
        <f t="shared" si="18"/>
        <v>new Date("2020-05-28T18:00-0300")</v>
      </c>
      <c r="M615" t="s">
        <v>3737</v>
      </c>
      <c r="N615" t="s">
        <v>937</v>
      </c>
      <c r="O615" t="s">
        <v>3739</v>
      </c>
      <c r="P615" t="s">
        <v>3740</v>
      </c>
      <c r="W615" t="str">
        <f t="shared" si="19"/>
        <v>{"titulo": "Radiohead - Live at the Astoria (May 1994)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Date("2020-05-28T18:00-0300"),   "largeimage": "https://i.ytimg.com/vi/RjQZd8p-eBM/mqdefault.jpg", "status": "offline", "videoId": "RjQZd8p-eBM", "url": "https://www.youtube.com/watch?v=RjQZd8p-eBM"},</v>
      </c>
    </row>
    <row r="616" spans="1:23" x14ac:dyDescent="0.25">
      <c r="A616" t="s">
        <v>3742</v>
      </c>
      <c r="B616" t="s">
        <v>839</v>
      </c>
      <c r="C616" t="s">
        <v>840</v>
      </c>
      <c r="D616" t="str">
        <f>VLOOKUP(B616,canais!$A:$N,14,FALSE)</f>
        <v>5ed981e2474ed51eb3dbb3f3</v>
      </c>
      <c r="E616" s="10">
        <v>43979</v>
      </c>
      <c r="F616" t="s">
        <v>40</v>
      </c>
      <c r="G616" t="str">
        <f>VLOOKUP(F616,subcategorias!$E:$F,2,FALSE)</f>
        <v>ObjectId("5ed97cfc474ed51eb3dbb284")</v>
      </c>
      <c r="H616" t="str">
        <f>VLOOKUP(G616,subcategorias!$F:$G,2,FALSE)</f>
        <v>ObjectId("5ed979f4474ed51eb3dbb270")</v>
      </c>
      <c r="I616" t="str">
        <f>VLOOKUP(H616,categorias!$B:$D,2,FALSE)</f>
        <v>Variedades</v>
      </c>
      <c r="J616" t="str">
        <f>VLOOKUP(H616,categorias!$B:$D,3,FALSE)</f>
        <v>variados</v>
      </c>
      <c r="K616" s="7">
        <v>0.875</v>
      </c>
      <c r="L616" s="7" t="str">
        <f t="shared" si="18"/>
        <v>new Date("2020-05-28T21:00-0300")</v>
      </c>
      <c r="M616" t="s">
        <v>3741</v>
      </c>
      <c r="N616" t="s">
        <v>937</v>
      </c>
      <c r="O616" t="s">
        <v>3743</v>
      </c>
      <c r="P616" t="s">
        <v>3744</v>
      </c>
      <c r="W616" t="str">
        <f t="shared" si="19"/>
        <v>{"titulo": "Sessão #Fiquemcasa: - Caçada Brutal - Filme Completo" , "canais": [{"nome":"Telecine", "_id": ObjectId("5ed981e2474ed51eb3dbb3f3")}], "subcategorias": [{"nome":"filmes", "_id":ObjectId("5ed97cfc474ed51eb3dbb284")}], "categorias":[{"_id":ObjectId("5ed979f4474ed51eb3dbb270"), "nome":"Variedades", "url":"variados"}], "dataHora": new Date("2020-05-28T21:00-0300"),   "largeimage": "https://i.ytimg.com/vi/cxBo4hoJvco/mqdefault.jpg", "status": "offline", "videoId": "cxBo4hoJvco", "url": "https://www.youtube.com/watch?v=cxBo4hoJvco"},</v>
      </c>
    </row>
    <row r="617" spans="1:23" x14ac:dyDescent="0.25">
      <c r="A617" t="s">
        <v>3746</v>
      </c>
      <c r="B617" t="s">
        <v>2022</v>
      </c>
      <c r="C617" t="s">
        <v>2023</v>
      </c>
      <c r="D617" t="str">
        <f>VLOOKUP(B617,canais!$A:$N,14,FALSE)</f>
        <v>5ed981e2474ed51eb3dbb490</v>
      </c>
      <c r="E617" s="10">
        <v>43979</v>
      </c>
      <c r="F617" t="s">
        <v>35</v>
      </c>
      <c r="G617" t="str">
        <f>VLOOKUP(F617,subcategorias!$E:$F,2,FALSE)</f>
        <v>ObjectId("5ed97cfc474ed51eb3dbb27f")</v>
      </c>
      <c r="H617" t="str">
        <f>VLOOKUP(G617,subcategorias!$F:$G,2,FALSE)</f>
        <v>ObjectId("5ed979f4474ed51eb3dbb26b")</v>
      </c>
      <c r="I617" t="str">
        <f>VLOOKUP(H617,categorias!$B:$D,2,FALSE)</f>
        <v>Música</v>
      </c>
      <c r="J617" t="str">
        <f>VLOOKUP(H617,categorias!$B:$D,3,FALSE)</f>
        <v>music</v>
      </c>
      <c r="K617" s="7">
        <v>0.875</v>
      </c>
      <c r="L617" s="7" t="str">
        <f t="shared" si="18"/>
        <v>new Date("2020-05-28T21:00-0300")</v>
      </c>
      <c r="M617" t="s">
        <v>3745</v>
      </c>
      <c r="N617" t="s">
        <v>937</v>
      </c>
      <c r="O617" t="s">
        <v>3747</v>
      </c>
      <c r="P617" t="s">
        <v>3748</v>
      </c>
      <c r="W617" t="str">
        <f t="shared" si="19"/>
        <v>{"titulo": "Noisey Night In (Feat. Finneas, Phoebe Bridgers, Beach Bunny &amp; More) #StayHome #WithMe" , "canais": [{"nome":"Noisey", "_id": ObjectId("5ed981e2474ed51eb3dbb490")}], "subcategorias": [{"nome":"festival", "_id":ObjectId("5ed97cfc474ed51eb3dbb27f")}], "categorias":[{"_id":ObjectId("5ed979f4474ed51eb3dbb26b"), "nome":"Música", "url":"music"}], "dataHora": new Date("2020-05-28T21:00-0300"),   "largeimage": "https://i.ytimg.com/vi/Uw1HIPrLBi8/mqdefault.jpg", "status": "offline", "videoId": "Uw1HIPrLBi8", "url": "https://www.youtube.com/watch?v=Uw1HIPrLBi8"},</v>
      </c>
    </row>
    <row r="618" spans="1:23" x14ac:dyDescent="0.25">
      <c r="A618" t="s">
        <v>3750</v>
      </c>
      <c r="B618" t="s">
        <v>2024</v>
      </c>
      <c r="C618" t="s">
        <v>2025</v>
      </c>
      <c r="D618" t="str">
        <f>VLOOKUP(B618,canais!$A:$N,14,FALSE)</f>
        <v>5ed981e2474ed51eb3dbb491</v>
      </c>
      <c r="E618" s="10">
        <v>43979</v>
      </c>
      <c r="F618" t="s">
        <v>25</v>
      </c>
      <c r="G618" t="str">
        <f>VLOOKUP(F618,subcategorias!$E:$F,2,FALSE)</f>
        <v>ObjectId("5ed97cfc474ed51eb3dbb275")</v>
      </c>
      <c r="H618" t="str">
        <f>VLOOKUP(G618,subcategorias!$F:$G,2,FALSE)</f>
        <v>ObjectId("5ed979f4474ed51eb3dbb26b")</v>
      </c>
      <c r="I618" t="str">
        <f>VLOOKUP(H618,categorias!$B:$D,2,FALSE)</f>
        <v>Música</v>
      </c>
      <c r="J618" t="str">
        <f>VLOOKUP(H618,categorias!$B:$D,3,FALSE)</f>
        <v>music</v>
      </c>
      <c r="K618" s="7">
        <v>0.875</v>
      </c>
      <c r="L618" s="7" t="str">
        <f t="shared" si="18"/>
        <v>new Date("2020-05-28T21:00-0300")</v>
      </c>
      <c r="M618" t="s">
        <v>3749</v>
      </c>
      <c r="N618" t="s">
        <v>937</v>
      </c>
      <c r="O618" t="s">
        <v>3751</v>
      </c>
      <c r="P618" t="s">
        <v>3752</v>
      </c>
      <c r="W618" t="str">
        <f t="shared" si="19"/>
        <v>{"titulo": "Lolla From The Vault: Louis The Child - Lollapalooza USA 2019" , "canais": [{"nome":"Louis The Child", "_id": ObjectId("5ed981e2474ed51eb3dbb491")}], "subcategorias": [{"nome":"eletrônica", "_id":ObjectId("5ed97cfc474ed51eb3dbb275")}], "categorias":[{"_id":ObjectId("5ed979f4474ed51eb3dbb26b"), "nome":"Música", "url":"music"}], "dataHora": new Date("2020-05-28T21:00-0300"),   "largeimage": "https://i.ytimg.com/vi/kNSqrGJX5yY/mqdefault.jpg", "status": "offline", "videoId": "kNSqrGJX5yY", "url": "https://www.youtube.com/watch?v=kNSqrGJX5yY"},</v>
      </c>
    </row>
    <row r="619" spans="1:23" x14ac:dyDescent="0.25">
      <c r="A619" t="s">
        <v>3754</v>
      </c>
      <c r="B619" t="s">
        <v>2026</v>
      </c>
      <c r="C619">
        <v>0</v>
      </c>
      <c r="D619" t="str">
        <f>VLOOKUP(B619,canais!$A:$N,14,FALSE)</f>
        <v>5ed981e2474ed51eb3dbb492</v>
      </c>
      <c r="E619" s="10">
        <v>43980</v>
      </c>
      <c r="F619" t="s">
        <v>26</v>
      </c>
      <c r="G619" t="str">
        <f>VLOOKUP(F619,subcategorias!$E:$F,2,FALSE)</f>
        <v>ObjectId("5ed97cfc474ed51eb3dbb276")</v>
      </c>
      <c r="H619" t="str">
        <f>VLOOKUP(G619,subcategorias!$F:$G,2,FALSE)</f>
        <v>ObjectId("5ed979f4474ed51eb3dbb26b")</v>
      </c>
      <c r="I619" t="str">
        <f>VLOOKUP(H619,categorias!$B:$D,2,FALSE)</f>
        <v>Música</v>
      </c>
      <c r="J619" t="str">
        <f>VLOOKUP(H619,categorias!$B:$D,3,FALSE)</f>
        <v>music</v>
      </c>
      <c r="K619" s="7">
        <v>0.66666666666666663</v>
      </c>
      <c r="L619" s="7" t="str">
        <f t="shared" si="18"/>
        <v>new Date("2020-05-29T16:00-0300")</v>
      </c>
      <c r="M619" t="s">
        <v>3753</v>
      </c>
      <c r="N619" t="s">
        <v>937</v>
      </c>
      <c r="O619" t="s">
        <v>3755</v>
      </c>
      <c r="P619" t="s">
        <v>3756</v>
      </c>
      <c r="W619" t="str">
        <f t="shared" si="19"/>
        <v>{"titulo": "PRIBE / Live in Lockdown #2 / 29.05.2020" , "canais": [{"nome":"Pribe", "_id": ObjectId("5ed981e2474ed51eb3dbb492")}], "subcategorias": [{"nome":"pop", "_id":ObjectId("5ed97cfc474ed51eb3dbb276")}], "categorias":[{"_id":ObjectId("5ed979f4474ed51eb3dbb26b"), "nome":"Música", "url":"music"}], "dataHora": new Date("2020-05-29T16:00-0300"),   "largeimage": "https://i.ytimg.com/vi/tv0Jb5NpSiA/mqdefault.jpg", "status": "offline", "videoId": "tv0Jb5NpSiA", "url": "https://www.youtube.com/watch?v=tv0Jb5NpSiA"},</v>
      </c>
    </row>
    <row r="620" spans="1:23" x14ac:dyDescent="0.25">
      <c r="A620" t="s">
        <v>3758</v>
      </c>
      <c r="B620" t="s">
        <v>2027</v>
      </c>
      <c r="C620" t="s">
        <v>2028</v>
      </c>
      <c r="D620" t="str">
        <f>VLOOKUP(B620,canais!$A:$N,14,FALSE)</f>
        <v>5ed981e2474ed51eb3dbb493</v>
      </c>
      <c r="E620" s="10">
        <v>43980</v>
      </c>
      <c r="F620" t="s">
        <v>41</v>
      </c>
      <c r="G620" t="str">
        <f>VLOOKUP(F620,subcategorias!$E:$F,2,FALSE)</f>
        <v>ObjectId("5ed97cfc474ed51eb3dbb285")</v>
      </c>
      <c r="H620" t="str">
        <f>VLOOKUP(G620,subcategorias!$F:$G,2,FALSE)</f>
        <v>ObjectId("5ed979f4474ed51eb3dbb270")</v>
      </c>
      <c r="I620" t="str">
        <f>VLOOKUP(H620,categorias!$B:$D,2,FALSE)</f>
        <v>Variedades</v>
      </c>
      <c r="J620" t="str">
        <f>VLOOKUP(H620,categorias!$B:$D,3,FALSE)</f>
        <v>variados</v>
      </c>
      <c r="K620" s="7">
        <v>0.70833333333333337</v>
      </c>
      <c r="L620" s="7" t="str">
        <f t="shared" si="18"/>
        <v>new Date("2020-05-29T17:00-0300")</v>
      </c>
      <c r="M620" t="s">
        <v>3757</v>
      </c>
      <c r="N620" t="s">
        <v>937</v>
      </c>
      <c r="O620" t="s">
        <v>3759</v>
      </c>
      <c r="P620" t="s">
        <v>3760</v>
      </c>
      <c r="W620" t="str">
        <f t="shared" si="19"/>
        <v>{"titulo": "Live Plano C - Sunlight Room" , "canais": [{"nome":"Plano C", "_id": ObjectId("5ed981e2474ed51eb3dbb493")}], "subcategorias": [{"nome":"outros", "_id":ObjectId("5ed97cfc474ed51eb3dbb285")}], "categorias":[{"_id":ObjectId("5ed979f4474ed51eb3dbb270"), "nome":"Variedades", "url":"variados"}], "dataHora": new Date("2020-05-29T17:00-0300"),   "largeimage": "https://i.ytimg.com/vi/SZfUNRjL_us/mqdefault.jpg", "status": "offline", "videoId": "SZfUNRjL_us", "url": "https://www.youtube.com/watch?v=SZfUNRjL_us"},</v>
      </c>
    </row>
    <row r="621" spans="1:23" x14ac:dyDescent="0.25">
      <c r="A621" t="s">
        <v>3762</v>
      </c>
      <c r="B621" t="s">
        <v>2029</v>
      </c>
      <c r="C621" t="s">
        <v>2030</v>
      </c>
      <c r="D621" t="str">
        <f>VLOOKUP(B621,canais!$A:$N,14,FALSE)</f>
        <v>5ed981e2474ed51eb3dbb494</v>
      </c>
      <c r="E621" s="10">
        <v>43980</v>
      </c>
      <c r="F621" t="s">
        <v>27</v>
      </c>
      <c r="G621" t="str">
        <f>VLOOKUP(F621,subcategorias!$E:$F,2,FALSE)</f>
        <v>ObjectId("5ed97cfc474ed51eb3dbb277")</v>
      </c>
      <c r="H621" t="str">
        <f>VLOOKUP(G621,subcategorias!$F:$G,2,FALSE)</f>
        <v>ObjectId("5ed979f4474ed51eb3dbb26b")</v>
      </c>
      <c r="I621" t="str">
        <f>VLOOKUP(H621,categorias!$B:$D,2,FALSE)</f>
        <v>Música</v>
      </c>
      <c r="J621" t="str">
        <f>VLOOKUP(H621,categorias!$B:$D,3,FALSE)</f>
        <v>music</v>
      </c>
      <c r="K621" s="7">
        <v>0.75</v>
      </c>
      <c r="L621" s="7" t="str">
        <f t="shared" si="18"/>
        <v>new Date("2020-05-29T18:00-0300")</v>
      </c>
      <c r="M621" t="s">
        <v>3761</v>
      </c>
      <c r="N621" t="s">
        <v>937</v>
      </c>
      <c r="O621" t="s">
        <v>3763</v>
      </c>
      <c r="P621" t="s">
        <v>3764</v>
      </c>
      <c r="W621" t="str">
        <f t="shared" si="19"/>
        <v>{"titulo": "#LivePineapple - O Rap Contra a Fome" , "canais": [{"nome":"PineappleStormTV", "_id": ObjectId("5ed981e2474ed51eb3dbb494")}], "subcategorias": [{"nome":"rap", "_id":ObjectId("5ed97cfc474ed51eb3dbb277")}], "categorias":[{"_id":ObjectId("5ed979f4474ed51eb3dbb26b"), "nome":"Música", "url":"music"}], "dataHora": new Date("2020-05-29T18:00-0300"),   "largeimage": "https://i.ytimg.com/vi/2DUViM45_lc/mqdefault.jpg", "status": "offline", "videoId": "2DUViM45_lc", "url": "https://www.youtube.com/watch?v=2DUViM45_lc"},</v>
      </c>
    </row>
    <row r="622" spans="1:23" x14ac:dyDescent="0.25">
      <c r="A622" t="s">
        <v>3766</v>
      </c>
      <c r="B622" t="s">
        <v>2031</v>
      </c>
      <c r="C622" t="s">
        <v>2032</v>
      </c>
      <c r="D622" t="str">
        <f>VLOOKUP(B622,canais!$A:$N,14,FALSE)</f>
        <v>5ed981e2474ed51eb3dbb495</v>
      </c>
      <c r="E622" s="10">
        <v>43980</v>
      </c>
      <c r="F622" t="s">
        <v>32</v>
      </c>
      <c r="G622" t="str">
        <f>VLOOKUP(F622,subcategorias!$E:$F,2,FALSE)</f>
        <v>ObjectId("5ed97cfc474ed51eb3dbb27c")</v>
      </c>
      <c r="H622" t="str">
        <f>VLOOKUP(G622,subcategorias!$F:$G,2,FALSE)</f>
        <v>ObjectId("5ed979f4474ed51eb3dbb26b")</v>
      </c>
      <c r="I622" t="str">
        <f>VLOOKUP(H622,categorias!$B:$D,2,FALSE)</f>
        <v>Música</v>
      </c>
      <c r="J622" t="str">
        <f>VLOOKUP(H622,categorias!$B:$D,3,FALSE)</f>
        <v>music</v>
      </c>
      <c r="K622" s="7">
        <v>0.79166666666666663</v>
      </c>
      <c r="L622" s="7" t="str">
        <f t="shared" si="18"/>
        <v>new Date("2020-05-29T19:00-0300")</v>
      </c>
      <c r="M622" t="s">
        <v>3765</v>
      </c>
      <c r="N622" t="s">
        <v>937</v>
      </c>
      <c r="O622" t="s">
        <v>3767</v>
      </c>
      <c r="P622" t="s">
        <v>3768</v>
      </c>
      <c r="W622" t="str">
        <f t="shared" si="19"/>
        <v>{"titulo": "Live Eric Land - Arraiá do Land" , "canais": [{"nome":"Eric Land", "_id": ObjectId("5ed981e2474ed51eb3dbb495")}], "subcategorias": [{"nome":"forró", "_id":ObjectId("5ed97cfc474ed51eb3dbb27c")}], "categorias":[{"_id":ObjectId("5ed979f4474ed51eb3dbb26b"), "nome":"Música", "url":"music"}], "dataHora": new Date("2020-05-29T19:00-0300"),   "largeimage": "https://i.ytimg.com/vi/rU7h17DCcIo/mqdefault.jpg", "status": "offline", "videoId": "rU7h17DCcIo", "url": "https://www.youtube.com/watch?v=rU7h17DCcIo"},</v>
      </c>
    </row>
    <row r="623" spans="1:23" x14ac:dyDescent="0.25">
      <c r="A623" t="s">
        <v>3770</v>
      </c>
      <c r="B623" t="s">
        <v>2033</v>
      </c>
      <c r="C623">
        <v>0</v>
      </c>
      <c r="D623" t="str">
        <f>VLOOKUP(B623,canais!$A:$N,14,FALSE)</f>
        <v>5ed981e2474ed51eb3dbb496</v>
      </c>
      <c r="E623" s="10">
        <v>43980</v>
      </c>
      <c r="F623" t="s">
        <v>33</v>
      </c>
      <c r="G623" t="str">
        <f>VLOOKUP(F623,subcategorias!$E:$F,2,FALSE)</f>
        <v>ObjectId("5ed97cfc474ed51eb3dbb27d")</v>
      </c>
      <c r="H623" t="str">
        <f>VLOOKUP(G623,subcategorias!$F:$G,2,FALSE)</f>
        <v>ObjectId("5ed979f4474ed51eb3dbb26b")</v>
      </c>
      <c r="I623" t="str">
        <f>VLOOKUP(H623,categorias!$B:$D,2,FALSE)</f>
        <v>Música</v>
      </c>
      <c r="J623" t="str">
        <f>VLOOKUP(H623,categorias!$B:$D,3,FALSE)</f>
        <v>music</v>
      </c>
      <c r="K623" s="7">
        <v>0.83333333333333337</v>
      </c>
      <c r="L623" s="7" t="str">
        <f t="shared" si="18"/>
        <v>new Date("2020-05-29T20:00-0300")</v>
      </c>
      <c r="M623" t="s">
        <v>3769</v>
      </c>
      <c r="N623" t="s">
        <v>937</v>
      </c>
      <c r="O623" t="s">
        <v>3771</v>
      </c>
      <c r="P623" t="s">
        <v>3772</v>
      </c>
      <c r="W623" t="str">
        <f t="shared" si="19"/>
        <v>{"titulo": "#BenditoSerei - Live do Nani Azevedo | #FiqueEmCasa e Cante #Comigo" , "canais": [{"nome":"Nani Azevedo", "_id": ObjectId("5ed981e2474ed51eb3dbb496")}], "subcategorias": [{"nome":"gospel", "_id":ObjectId("5ed97cfc474ed51eb3dbb27d")}], "categorias":[{"_id":ObjectId("5ed979f4474ed51eb3dbb26b"), "nome":"Música", "url":"music"}], "dataHora": new Date("2020-05-29T20:00-0300"),   "largeimage": "https://i.ytimg.com/vi/ruqh04ciGmM/mqdefault.jpg", "status": "offline", "videoId": "ruqh04ciGmM", "url": "https://www.youtube.com/watch?v=ruqh04ciGmM"},</v>
      </c>
    </row>
    <row r="624" spans="1:23" x14ac:dyDescent="0.25">
      <c r="A624" t="s">
        <v>3774</v>
      </c>
      <c r="B624" t="s">
        <v>130</v>
      </c>
      <c r="C624" t="s">
        <v>131</v>
      </c>
      <c r="D624" t="str">
        <f>VLOOKUP(B624,canais!$A:$N,14,FALSE)</f>
        <v>5ed981e2474ed51eb3dbb29f</v>
      </c>
      <c r="E624" s="10">
        <v>43980</v>
      </c>
      <c r="F624" t="s">
        <v>21</v>
      </c>
      <c r="G624" t="str">
        <f>VLOOKUP(F624,subcategorias!$E:$F,2,FALSE)</f>
        <v>ObjectId("5ed97cfc474ed51eb3dbb271")</v>
      </c>
      <c r="H624" t="str">
        <f>VLOOKUP(G624,subcategorias!$F:$G,2,FALSE)</f>
        <v>ObjectId("5ed979f4474ed51eb3dbb26b")</v>
      </c>
      <c r="I624" t="str">
        <f>VLOOKUP(H624,categorias!$B:$D,2,FALSE)</f>
        <v>Música</v>
      </c>
      <c r="J624" t="str">
        <f>VLOOKUP(H624,categorias!$B:$D,3,FALSE)</f>
        <v>music</v>
      </c>
      <c r="K624" s="7">
        <v>0.83333333333333337</v>
      </c>
      <c r="L624" s="7" t="str">
        <f t="shared" si="18"/>
        <v>new Date("2020-05-29T20:00-0300")</v>
      </c>
      <c r="M624" t="s">
        <v>3773</v>
      </c>
      <c r="N624" t="s">
        <v>937</v>
      </c>
      <c r="P624" t="s">
        <v>2451</v>
      </c>
      <c r="W624" t="str">
        <f t="shared" si="19"/>
        <v>{"titulo": "Live Felipe Araujo" , "canais": [{"nome":"Felipe Araujo", "_id": ObjectId("5ed981e2474ed51eb3dbb29f")}], "subcategorias": [{"nome":"sertanejo", "_id":ObjectId("5ed97cfc474ed51eb3dbb271")}], "categorias":[{"_id":ObjectId("5ed979f4474ed51eb3dbb26b"), "nome":"Música", "url":"music"}], "dataHora": new Date("2020-05-29T20:00-0300"),   "largeimage": "https://instagram.fbhz1-1.fna.fbcdn.net/v/t51.2885-15/sh0.08/e35/p640x640/100983585_660152907898309_6813554223113614150_n.jpg?_nc_ht=instagram.fbhz1-1.fna.fbcdn.net&amp;_nc_cat=1&amp;_nc_ohc=RHEVF7rKdegAX_ODn-A&amp;oh=0ae133c0c873d62855a1dcfbf4172066&amp;oe=5EFB0776", "status": "offline", "videoId": "", "url": "https://www.youtube.com/channel/UCc6QyDjq9eXr4hzx_6ucY0Q"},</v>
      </c>
    </row>
    <row r="625" spans="1:23" x14ac:dyDescent="0.25">
      <c r="A625" t="s">
        <v>3776</v>
      </c>
      <c r="B625" t="s">
        <v>2034</v>
      </c>
      <c r="C625" t="s">
        <v>2035</v>
      </c>
      <c r="D625" t="str">
        <f>VLOOKUP(B625,canais!$A:$N,14,FALSE)</f>
        <v>5ed981e2474ed51eb3dbb497</v>
      </c>
      <c r="E625" s="10">
        <v>43980</v>
      </c>
      <c r="F625" t="s">
        <v>30</v>
      </c>
      <c r="G625" t="str">
        <f>VLOOKUP(F625,subcategorias!$E:$F,2,FALSE)</f>
        <v>ObjectId("5ed97cfc474ed51eb3dbb27a")</v>
      </c>
      <c r="H625" t="str">
        <f>VLOOKUP(G625,subcategorias!$F:$G,2,FALSE)</f>
        <v>ObjectId("5ed979f4474ed51eb3dbb26b")</v>
      </c>
      <c r="I625" t="str">
        <f>VLOOKUP(H625,categorias!$B:$D,2,FALSE)</f>
        <v>Música</v>
      </c>
      <c r="J625" t="str">
        <f>VLOOKUP(H625,categorias!$B:$D,3,FALSE)</f>
        <v>music</v>
      </c>
      <c r="K625" s="7">
        <v>0.83333333333333337</v>
      </c>
      <c r="L625" s="7" t="str">
        <f t="shared" si="18"/>
        <v>new Date("2020-05-29T20:00-0300")</v>
      </c>
      <c r="M625" t="s">
        <v>3775</v>
      </c>
      <c r="N625" t="s">
        <v>937</v>
      </c>
      <c r="O625" t="s">
        <v>3777</v>
      </c>
      <c r="P625" t="s">
        <v>3778</v>
      </c>
      <c r="W625" t="str">
        <f t="shared" si="19"/>
        <v>{"titulo": "Live do Doce 2 | #FiqueEmCasa e Cante #Comigo" , "canais": [{"nome":"Doce Encontro", "_id": ObjectId("5ed981e2474ed51eb3dbb497")}], "subcategorias": [{"nome":"samba", "_id":ObjectId("5ed97cfc474ed51eb3dbb27a")}], "categorias":[{"_id":ObjectId("5ed979f4474ed51eb3dbb26b"), "nome":"Música", "url":"music"}], "dataHora": new Date("2020-05-29T20:00-0300"),   "largeimage": "https://i.ytimg.com/vi/juSiUYolnrg/mqdefault.jpg", "status": "offline", "videoId": "juSiUYolnrg", "url": "https://www.youtube.com/watch?v=juSiUYolnrg"},</v>
      </c>
    </row>
    <row r="626" spans="1:23" x14ac:dyDescent="0.25">
      <c r="A626" t="s">
        <v>3780</v>
      </c>
      <c r="B626" t="s">
        <v>2036</v>
      </c>
      <c r="C626" t="s">
        <v>2037</v>
      </c>
      <c r="D626" t="str">
        <f>VLOOKUP(B626,canais!$A:$N,14,FALSE)</f>
        <v>5ed981e2474ed51eb3dbb498</v>
      </c>
      <c r="E626" s="10">
        <v>43980</v>
      </c>
      <c r="F626" t="s">
        <v>37</v>
      </c>
      <c r="G626" t="str">
        <f>VLOOKUP(F626,subcategorias!$E:$F,2,FALSE)</f>
        <v>ObjectId("5ed97cfc474ed51eb3dbb281")</v>
      </c>
      <c r="H626" t="str">
        <f>VLOOKUP(G626,subcategorias!$F:$G,2,FALSE)</f>
        <v>ObjectId("5ed979f4474ed51eb3dbb26b")</v>
      </c>
      <c r="I626" t="str">
        <f>VLOOKUP(H626,categorias!$B:$D,2,FALSE)</f>
        <v>Música</v>
      </c>
      <c r="J626" t="str">
        <f>VLOOKUP(H626,categorias!$B:$D,3,FALSE)</f>
        <v>music</v>
      </c>
      <c r="K626" s="7">
        <v>0.83333333333333337</v>
      </c>
      <c r="L626" s="7" t="str">
        <f t="shared" si="18"/>
        <v>new Date("2020-05-29T20:00-0300")</v>
      </c>
      <c r="M626" t="s">
        <v>3779</v>
      </c>
      <c r="N626" t="s">
        <v>937</v>
      </c>
      <c r="O626" t="s">
        <v>3781</v>
      </c>
      <c r="P626" t="s">
        <v>3782</v>
      </c>
      <c r="W626" t="str">
        <f t="shared" si="19"/>
        <v>{"titulo": "Daniela Mercury - Live da Rainha" , "canais": [{"nome":"Daniela Mercury", "_id": ObjectId("5ed981e2474ed51eb3dbb498")}], "subcategorias": [{"nome":"axé", "_id":ObjectId("5ed97cfc474ed51eb3dbb281")}], "categorias":[{"_id":ObjectId("5ed979f4474ed51eb3dbb26b"), "nome":"Música", "url":"music"}], "dataHora": new Date("2020-05-29T20:00-0300"),   "largeimage": "https://i.ytimg.com/vi/5CRQgJsA8Og/mqdefault.jpg", "status": "offline", "videoId": "5CRQgJsA8Og", "url": "https://www.youtube.com/watch?v=5CRQgJsA8Og"},</v>
      </c>
    </row>
    <row r="627" spans="1:23" x14ac:dyDescent="0.25">
      <c r="A627" t="s">
        <v>3784</v>
      </c>
      <c r="B627" t="s">
        <v>771</v>
      </c>
      <c r="C627" t="s">
        <v>772</v>
      </c>
      <c r="D627" t="str">
        <f>VLOOKUP(B627,canais!$A:$N,14,FALSE)</f>
        <v>5ed981e2474ed51eb3dbb3d1</v>
      </c>
      <c r="E627" s="10">
        <v>43980</v>
      </c>
      <c r="F627" t="s">
        <v>32</v>
      </c>
      <c r="G627" t="str">
        <f>VLOOKUP(F627,subcategorias!$E:$F,2,FALSE)</f>
        <v>ObjectId("5ed97cfc474ed51eb3dbb27c")</v>
      </c>
      <c r="H627" t="str">
        <f>VLOOKUP(G627,subcategorias!$F:$G,2,FALSE)</f>
        <v>ObjectId("5ed979f4474ed51eb3dbb26b")</v>
      </c>
      <c r="I627" t="str">
        <f>VLOOKUP(H627,categorias!$B:$D,2,FALSE)</f>
        <v>Música</v>
      </c>
      <c r="J627" t="str">
        <f>VLOOKUP(H627,categorias!$B:$D,3,FALSE)</f>
        <v>music</v>
      </c>
      <c r="K627" s="7">
        <v>0.85416666666666663</v>
      </c>
      <c r="L627" s="7" t="str">
        <f t="shared" si="18"/>
        <v>new Date("2020-05-29T20:30-0300")</v>
      </c>
      <c r="M627" t="s">
        <v>3783</v>
      </c>
      <c r="N627" t="s">
        <v>937</v>
      </c>
      <c r="O627" t="s">
        <v>3785</v>
      </c>
      <c r="P627" t="s">
        <v>3786</v>
      </c>
      <c r="W627" t="str">
        <f t="shared" si="19"/>
        <v>{"titulo": "Adelmario Coelho | Live Carrossel do Tempo - Fique #EmCasa e cante #Comigo" , "canais": [{"nome":"Adelmário Coelho", "_id": ObjectId("5ed981e2474ed51eb3dbb3d1")}], "subcategorias": [{"nome":"forró", "_id":ObjectId("5ed97cfc474ed51eb3dbb27c")}], "categorias":[{"_id":ObjectId("5ed979f4474ed51eb3dbb26b"), "nome":"Música", "url":"music"}], "dataHora": new Date("2020-05-29T20:30-0300"),   "largeimage": "https://i.ytimg.com/vi/-6nkQBk8T3E/mqdefault.jpg", "status": "offline", "videoId": "-6nkQBk8T3E", "url": "https://www.youtube.com/watch?v=-6nkQBk8T3E"},</v>
      </c>
    </row>
    <row r="628" spans="1:23" x14ac:dyDescent="0.25">
      <c r="A628" t="s">
        <v>3788</v>
      </c>
      <c r="B628" t="s">
        <v>2038</v>
      </c>
      <c r="C628" t="s">
        <v>2039</v>
      </c>
      <c r="D628" t="str">
        <f>VLOOKUP(B628,canais!$A:$N,14,FALSE)</f>
        <v>5ed981e2474ed51eb3dbb499</v>
      </c>
      <c r="E628" s="10">
        <v>43980</v>
      </c>
      <c r="F628" t="s">
        <v>22</v>
      </c>
      <c r="G628" t="str">
        <f>VLOOKUP(F628,subcategorias!$E:$F,2,FALSE)</f>
        <v>ObjectId("5ed97cfc474ed51eb3dbb272")</v>
      </c>
      <c r="H628" t="str">
        <f>VLOOKUP(G628,subcategorias!$F:$G,2,FALSE)</f>
        <v>ObjectId("5ed979f4474ed51eb3dbb26b")</v>
      </c>
      <c r="I628" t="str">
        <f>VLOOKUP(H628,categorias!$B:$D,2,FALSE)</f>
        <v>Música</v>
      </c>
      <c r="J628" t="str">
        <f>VLOOKUP(H628,categorias!$B:$D,3,FALSE)</f>
        <v>music</v>
      </c>
      <c r="K628" s="7">
        <v>0.875</v>
      </c>
      <c r="L628" s="7" t="str">
        <f t="shared" si="18"/>
        <v>new Date("2020-05-29T21:00-0300")</v>
      </c>
      <c r="M628" t="s">
        <v>3787</v>
      </c>
      <c r="N628" t="s">
        <v>937</v>
      </c>
      <c r="O628" t="s">
        <v>3789</v>
      </c>
      <c r="P628" t="s">
        <v>3790</v>
      </c>
      <c r="W628" t="str">
        <f t="shared" si="19"/>
        <v>{"titulo": "LIVE SHOW - Pink Floyd Experience In Concert em prol da ONG Maple Tree Brasil" , "canais": [{"nome":"Pink Floyd Experience", "_id": ObjectId("5ed981e2474ed51eb3dbb499")}], "subcategorias": [{"nome":"rock", "_id":ObjectId("5ed97cfc474ed51eb3dbb272")}], "categorias":[{"_id":ObjectId("5ed979f4474ed51eb3dbb26b"), "nome":"Música", "url":"music"}], "dataHora": new Date("2020-05-29T21:00-0300"),   "largeimage": "https://i.ytimg.com/vi/8zUtK0IWsBQ/mqdefault.jpg", "status": "offline", "videoId": "8zUtK0IWsBQ", "url": "https://www.youtube.com/watch?v=8zUtK0IWsBQ"},</v>
      </c>
    </row>
    <row r="629" spans="1:23" x14ac:dyDescent="0.25">
      <c r="A629" t="s">
        <v>3792</v>
      </c>
      <c r="B629" t="s">
        <v>640</v>
      </c>
      <c r="C629" t="s">
        <v>641</v>
      </c>
      <c r="D629" t="str">
        <f>VLOOKUP(B629,canais!$A:$N,14,FALSE)</f>
        <v>5ed981e2474ed51eb3dbb38e</v>
      </c>
      <c r="E629" s="10">
        <v>43980</v>
      </c>
      <c r="F629" t="s">
        <v>21</v>
      </c>
      <c r="G629" t="str">
        <f>VLOOKUP(F629,subcategorias!$E:$F,2,FALSE)</f>
        <v>ObjectId("5ed97cfc474ed51eb3dbb271")</v>
      </c>
      <c r="H629" t="str">
        <f>VLOOKUP(G629,subcategorias!$F:$G,2,FALSE)</f>
        <v>ObjectId("5ed979f4474ed51eb3dbb26b")</v>
      </c>
      <c r="I629" t="str">
        <f>VLOOKUP(H629,categorias!$B:$D,2,FALSE)</f>
        <v>Música</v>
      </c>
      <c r="J629" t="str">
        <f>VLOOKUP(H629,categorias!$B:$D,3,FALSE)</f>
        <v>music</v>
      </c>
      <c r="K629" s="7">
        <v>0.875</v>
      </c>
      <c r="L629" s="7" t="str">
        <f t="shared" si="18"/>
        <v>new Date("2020-05-29T21:00-0300")</v>
      </c>
      <c r="M629" t="s">
        <v>3791</v>
      </c>
      <c r="N629" t="s">
        <v>937</v>
      </c>
      <c r="O629" t="s">
        <v>3793</v>
      </c>
      <c r="P629" t="s">
        <v>3794</v>
      </c>
      <c r="W629" t="str">
        <f t="shared" si="19"/>
        <v>{"titulo": "Vini &amp; Lucas - 29/05 - AO VIVO #FiqueEmCasa e Cante #Comigo" , "canais": [{"nome":"Vini e Lucas", "_id": ObjectId("5ed981e2474ed51eb3dbb38e")}], "subcategorias": [{"nome":"sertanejo", "_id":ObjectId("5ed97cfc474ed51eb3dbb271")}], "categorias":[{"_id":ObjectId("5ed979f4474ed51eb3dbb26b"), "nome":"Música", "url":"music"}], "dataHora": new Date("2020-05-29T21:00-0300"),   "largeimage": "https://i.ytimg.com/vi/7W3S82Y-U50/mqdefault.jpg", "status": "offline", "videoId": "7W3S82Y-U50", "url": "https://www.youtube.com/watch?v=7W3S82Y-U50"},</v>
      </c>
    </row>
    <row r="630" spans="1:23" x14ac:dyDescent="0.25">
      <c r="A630" t="s">
        <v>3796</v>
      </c>
      <c r="B630" t="s">
        <v>331</v>
      </c>
      <c r="C630" t="s">
        <v>332</v>
      </c>
      <c r="D630" t="str">
        <f>VLOOKUP(B630,canais!$A:$N,14,FALSE)</f>
        <v>5ed981e2474ed51eb3dbb2f0</v>
      </c>
      <c r="E630" s="10">
        <v>43981</v>
      </c>
      <c r="F630" t="s">
        <v>21</v>
      </c>
      <c r="G630" t="str">
        <f>VLOOKUP(F630,subcategorias!$E:$F,2,FALSE)</f>
        <v>ObjectId("5ed97cfc474ed51eb3dbb271")</v>
      </c>
      <c r="H630" t="str">
        <f>VLOOKUP(G630,subcategorias!$F:$G,2,FALSE)</f>
        <v>ObjectId("5ed979f4474ed51eb3dbb26b")</v>
      </c>
      <c r="I630" t="str">
        <f>VLOOKUP(H630,categorias!$B:$D,2,FALSE)</f>
        <v>Música</v>
      </c>
      <c r="J630" t="str">
        <f>VLOOKUP(H630,categorias!$B:$D,3,FALSE)</f>
        <v>music</v>
      </c>
      <c r="K630" s="7">
        <v>0.58333333333333337</v>
      </c>
      <c r="L630" s="7" t="str">
        <f t="shared" si="18"/>
        <v>new Date("2020-05-30T14:00-0300")</v>
      </c>
      <c r="M630" t="s">
        <v>3795</v>
      </c>
      <c r="N630" t="s">
        <v>937</v>
      </c>
      <c r="O630" t="s">
        <v>3797</v>
      </c>
      <c r="P630" t="s">
        <v>3798</v>
      </c>
      <c r="W630" t="str">
        <f t="shared" si="19"/>
        <v>{"titulo": "João Fellipe e Rafael - Bar In Casa 2 (Ao Vivo)" , "canais": [{"nome":"João Fellipe e Rafael", "_id": ObjectId("5ed981e2474ed51eb3dbb2f0")}], "subcategorias": [{"nome":"sertanejo", "_id":ObjectId("5ed97cfc474ed51eb3dbb271")}], "categorias":[{"_id":ObjectId("5ed979f4474ed51eb3dbb26b"), "nome":"Música", "url":"music"}], "dataHora": new Date("2020-05-30T14:00-0300"),   "largeimage": "https://i.ytimg.com/vi/r1CiiO_Nrd4/mqdefault.jpg", "status": "offline", "videoId": "r1CiiO_Nrd4", "url": "https://www.youtube.com/watch?v=r1CiiO_Nrd4"},</v>
      </c>
    </row>
    <row r="631" spans="1:23" x14ac:dyDescent="0.25">
      <c r="A631" t="s">
        <v>3800</v>
      </c>
      <c r="B631" t="s">
        <v>2040</v>
      </c>
      <c r="C631" t="s">
        <v>2041</v>
      </c>
      <c r="D631" t="str">
        <f>VLOOKUP(B631,canais!$A:$N,14,FALSE)</f>
        <v>5ed981e2474ed51eb3dbb49a</v>
      </c>
      <c r="E631" s="10">
        <v>43981</v>
      </c>
      <c r="F631" t="s">
        <v>21</v>
      </c>
      <c r="G631" t="str">
        <f>VLOOKUP(F631,subcategorias!$E:$F,2,FALSE)</f>
        <v>ObjectId("5ed97cfc474ed51eb3dbb271")</v>
      </c>
      <c r="H631" t="str">
        <f>VLOOKUP(G631,subcategorias!$F:$G,2,FALSE)</f>
        <v>ObjectId("5ed979f4474ed51eb3dbb26b")</v>
      </c>
      <c r="I631" t="str">
        <f>VLOOKUP(H631,categorias!$B:$D,2,FALSE)</f>
        <v>Música</v>
      </c>
      <c r="J631" t="str">
        <f>VLOOKUP(H631,categorias!$B:$D,3,FALSE)</f>
        <v>music</v>
      </c>
      <c r="K631" s="7">
        <v>0.60416666666666663</v>
      </c>
      <c r="L631" s="7" t="str">
        <f t="shared" si="18"/>
        <v>new Date("2020-05-30T14:30-0300")</v>
      </c>
      <c r="M631" t="s">
        <v>3799</v>
      </c>
      <c r="N631" t="s">
        <v>937</v>
      </c>
      <c r="O631" t="s">
        <v>3801</v>
      </c>
      <c r="P631" t="s">
        <v>3802</v>
      </c>
      <c r="W631" t="str">
        <f t="shared" si="19"/>
        <v>{"titulo": "uilherme Mecca | #FiqueemCasa e cante #Comigo" , "canais": [{"nome":"Guilherme Mecca", "_id": ObjectId("5ed981e2474ed51eb3dbb49a")}], "subcategorias": [{"nome":"sertanejo", "_id":ObjectId("5ed97cfc474ed51eb3dbb271")}], "categorias":[{"_id":ObjectId("5ed979f4474ed51eb3dbb26b"), "nome":"Música", "url":"music"}], "dataHora": new Date("2020-05-30T14:30-0300"),   "largeimage": "https://i.ytimg.com/vi/Bjl300t9_KQ/mqdefault.jpg", "status": "offline", "videoId": "Bjl300t9_KQ", "url": "https://www.youtube.com/watch?v=Bjl300t9_KQ"},</v>
      </c>
    </row>
    <row r="632" spans="1:23" x14ac:dyDescent="0.25">
      <c r="A632" t="s">
        <v>3804</v>
      </c>
      <c r="B632" t="s">
        <v>375</v>
      </c>
      <c r="C632" t="s">
        <v>376</v>
      </c>
      <c r="D632" t="str">
        <f>VLOOKUP(B632,canais!$A:$N,14,FALSE)</f>
        <v>5ed981e2474ed51eb3dbb306</v>
      </c>
      <c r="E632" s="10">
        <v>43981</v>
      </c>
      <c r="F632" t="s">
        <v>21</v>
      </c>
      <c r="G632" t="str">
        <f>VLOOKUP(F632,subcategorias!$E:$F,2,FALSE)</f>
        <v>ObjectId("5ed97cfc474ed51eb3dbb271")</v>
      </c>
      <c r="H632" t="str">
        <f>VLOOKUP(G632,subcategorias!$F:$G,2,FALSE)</f>
        <v>ObjectId("5ed979f4474ed51eb3dbb26b")</v>
      </c>
      <c r="I632" t="str">
        <f>VLOOKUP(H632,categorias!$B:$D,2,FALSE)</f>
        <v>Música</v>
      </c>
      <c r="J632" t="str">
        <f>VLOOKUP(H632,categorias!$B:$D,3,FALSE)</f>
        <v>music</v>
      </c>
      <c r="K632" s="7">
        <v>0.79166666666666663</v>
      </c>
      <c r="L632" s="7" t="str">
        <f t="shared" si="18"/>
        <v>new Date("2020-05-30T19:00-0300")</v>
      </c>
      <c r="M632" t="s">
        <v>3803</v>
      </c>
      <c r="N632" t="s">
        <v>937</v>
      </c>
      <c r="O632" t="s">
        <v>3805</v>
      </c>
      <c r="P632" t="s">
        <v>3806</v>
      </c>
      <c r="W632" t="str">
        <f t="shared" si="19"/>
        <v>{"titulo": "Live Michel Teló" , "canais": [{"nome":"Michel Teló", "_id": ObjectId("5ed981e2474ed51eb3dbb306")}], "subcategorias": [{"nome":"sertanejo", "_id":ObjectId("5ed97cfc474ed51eb3dbb271")}], "categorias":[{"_id":ObjectId("5ed979f4474ed51eb3dbb26b"), "nome":"Música", "url":"music"}], "dataHora": new Date("2020-05-30T19:00-0300"),   "largeimage": "https://i.ytimg.com/vi/ebAXBcpCLLw/mqdefault.jpg", "status": "offline", "videoId": "ebAXBcpCLLw", "url": "https://www.youtube.com/watch?v=ebAXBcpCLLw"},</v>
      </c>
    </row>
    <row r="633" spans="1:23" x14ac:dyDescent="0.25">
      <c r="A633" t="s">
        <v>3808</v>
      </c>
      <c r="B633" t="s">
        <v>2042</v>
      </c>
      <c r="C633" t="s">
        <v>2043</v>
      </c>
      <c r="D633" t="str">
        <f>VLOOKUP(B633,canais!$A:$N,14,FALSE)</f>
        <v>5ed981e2474ed51eb3dbb49b</v>
      </c>
      <c r="E633" s="10">
        <v>43981</v>
      </c>
      <c r="F633" t="s">
        <v>21</v>
      </c>
      <c r="G633" t="str">
        <f>VLOOKUP(F633,subcategorias!$E:$F,2,FALSE)</f>
        <v>ObjectId("5ed97cfc474ed51eb3dbb271")</v>
      </c>
      <c r="H633" t="str">
        <f>VLOOKUP(G633,subcategorias!$F:$G,2,FALSE)</f>
        <v>ObjectId("5ed979f4474ed51eb3dbb26b")</v>
      </c>
      <c r="I633" t="str">
        <f>VLOOKUP(H633,categorias!$B:$D,2,FALSE)</f>
        <v>Música</v>
      </c>
      <c r="J633" t="str">
        <f>VLOOKUP(H633,categorias!$B:$D,3,FALSE)</f>
        <v>music</v>
      </c>
      <c r="K633" s="7">
        <v>0.625</v>
      </c>
      <c r="L633" s="7" t="str">
        <f t="shared" si="18"/>
        <v>new Date("2020-05-30T15:00-0300")</v>
      </c>
      <c r="M633" t="s">
        <v>3807</v>
      </c>
      <c r="N633" t="s">
        <v>937</v>
      </c>
      <c r="O633" t="s">
        <v>3809</v>
      </c>
      <c r="P633" t="s">
        <v>3810</v>
      </c>
      <c r="W633" t="str">
        <f t="shared" si="19"/>
        <v>{"titulo": "Diogo Silva - Live #FicaComigoEmCasa - 30/Maio às 15h00 | #FiqueEmCasa e Cante #Comigo" , "canais": [{"nome":"Diogo Silva", "_id": ObjectId("5ed981e2474ed51eb3dbb49b")}], "subcategorias": [{"nome":"sertanejo", "_id":ObjectId("5ed97cfc474ed51eb3dbb271")}], "categorias":[{"_id":ObjectId("5ed979f4474ed51eb3dbb26b"), "nome":"Música", "url":"music"}], "dataHora": new Date("2020-05-30T15:00-0300"),   "largeimage": "https://i.ytimg.com/vi/rIqShUjQY4A/mqdefault.jpg", "status": "offline", "videoId": "rIqShUjQY4A", "url": "https://www.youtube.com/watch?v=rIqShUjQY4A"},</v>
      </c>
    </row>
    <row r="634" spans="1:23" x14ac:dyDescent="0.25">
      <c r="A634" t="s">
        <v>3812</v>
      </c>
      <c r="B634" t="s">
        <v>329</v>
      </c>
      <c r="C634" t="s">
        <v>330</v>
      </c>
      <c r="D634" t="str">
        <f>VLOOKUP(B634,canais!$A:$N,14,FALSE)</f>
        <v>5ed981e2474ed51eb3dbb2ef</v>
      </c>
      <c r="E634" s="10">
        <v>43981</v>
      </c>
      <c r="F634" t="s">
        <v>32</v>
      </c>
      <c r="G634" t="str">
        <f>VLOOKUP(F634,subcategorias!$E:$F,2,FALSE)</f>
        <v>ObjectId("5ed97cfc474ed51eb3dbb27c")</v>
      </c>
      <c r="H634" t="str">
        <f>VLOOKUP(G634,subcategorias!$F:$G,2,FALSE)</f>
        <v>ObjectId("5ed979f4474ed51eb3dbb26b")</v>
      </c>
      <c r="I634" t="str">
        <f>VLOOKUP(H634,categorias!$B:$D,2,FALSE)</f>
        <v>Música</v>
      </c>
      <c r="J634" t="str">
        <f>VLOOKUP(H634,categorias!$B:$D,3,FALSE)</f>
        <v>music</v>
      </c>
      <c r="K634" s="7">
        <v>0.66666666666666663</v>
      </c>
      <c r="L634" s="7" t="str">
        <f t="shared" si="18"/>
        <v>new Date("2020-05-30T16:00-0300")</v>
      </c>
      <c r="M634" t="s">
        <v>3811</v>
      </c>
      <c r="N634" t="s">
        <v>937</v>
      </c>
      <c r="O634" t="s">
        <v>3813</v>
      </c>
      <c r="P634" t="s">
        <v>3814</v>
      </c>
      <c r="W634" t="str">
        <f t="shared" si="19"/>
        <v>{"titulo": "#FrankNoHaras - Live Frank Aguiar | #FiqueEmCasa e cante #Comigo" , "canais": [{"nome":"Frank Aguiar", "_id": ObjectId("5ed981e2474ed51eb3dbb2ef")}], "subcategorias": [{"nome":"forró", "_id":ObjectId("5ed97cfc474ed51eb3dbb27c")}], "categorias":[{"_id":ObjectId("5ed979f4474ed51eb3dbb26b"), "nome":"Música", "url":"music"}], "dataHora": new Date("2020-05-30T16:00-0300"),   "largeimage": "https://i.ytimg.com/vi/KQ10XNJM9jY/mqdefault.jpg", "status": "offline", "videoId": "KQ10XNJM9jY", "url": "https://www.youtube.com/watch?v=KQ10XNJM9jY"},</v>
      </c>
    </row>
    <row r="635" spans="1:23" x14ac:dyDescent="0.25">
      <c r="A635" t="s">
        <v>3816</v>
      </c>
      <c r="B635" t="s">
        <v>163</v>
      </c>
      <c r="C635" t="s">
        <v>164</v>
      </c>
      <c r="D635" t="str">
        <f>VLOOKUP(B635,canais!$A:$N,14,FALSE)</f>
        <v>5ed981e2474ed51eb3dbb2aa</v>
      </c>
      <c r="E635" s="10">
        <v>43981</v>
      </c>
      <c r="F635" t="s">
        <v>21</v>
      </c>
      <c r="G635" t="str">
        <f>VLOOKUP(F635,subcategorias!$E:$F,2,FALSE)</f>
        <v>ObjectId("5ed97cfc474ed51eb3dbb271")</v>
      </c>
      <c r="H635" t="str">
        <f>VLOOKUP(G635,subcategorias!$F:$G,2,FALSE)</f>
        <v>ObjectId("5ed979f4474ed51eb3dbb26b")</v>
      </c>
      <c r="I635" t="str">
        <f>VLOOKUP(H635,categorias!$B:$D,2,FALSE)</f>
        <v>Música</v>
      </c>
      <c r="J635" t="str">
        <f>VLOOKUP(H635,categorias!$B:$D,3,FALSE)</f>
        <v>music</v>
      </c>
      <c r="K635" s="7">
        <v>0.6875</v>
      </c>
      <c r="L635" s="7" t="str">
        <f t="shared" si="18"/>
        <v>new Date("2020-05-30T16:30-0300")</v>
      </c>
      <c r="M635" t="s">
        <v>3815</v>
      </c>
      <c r="N635" t="s">
        <v>937</v>
      </c>
      <c r="O635" t="s">
        <v>3817</v>
      </c>
      <c r="P635" t="s">
        <v>3818</v>
      </c>
      <c r="W635" t="str">
        <f t="shared" si="19"/>
        <v>{"titulo": "#LiveLéo 2 - #FiqueEmCasa e #CanteComigo" , "canais": [{"nome":"Léo Chaves", "_id": ObjectId("5ed981e2474ed51eb3dbb2aa")}], "subcategorias": [{"nome":"sertanejo", "_id":ObjectId("5ed97cfc474ed51eb3dbb271")}], "categorias":[{"_id":ObjectId("5ed979f4474ed51eb3dbb26b"), "nome":"Música", "url":"music"}], "dataHora": new Date("2020-05-30T16:30-0300"),   "largeimage": "https://i.ytimg.com/vi/C3uyzIxvgcI/mqdefault.jpg", "status": "offline", "videoId": "C3uyzIxvgcI", "url": "https://www.youtube.com/watch?v=C3uyzIxvgcI"},</v>
      </c>
    </row>
    <row r="636" spans="1:23" x14ac:dyDescent="0.25">
      <c r="A636" t="s">
        <v>3820</v>
      </c>
      <c r="B636" t="s">
        <v>559</v>
      </c>
      <c r="C636" t="s">
        <v>560</v>
      </c>
      <c r="D636" t="str">
        <f>VLOOKUP(B636,canais!$A:$N,14,FALSE)</f>
        <v>5ed981e2474ed51eb3dbb365</v>
      </c>
      <c r="E636" s="10">
        <v>43981</v>
      </c>
      <c r="F636" t="s">
        <v>34</v>
      </c>
      <c r="G636" t="str">
        <f>VLOOKUP(F636,subcategorias!$E:$F,2,FALSE)</f>
        <v>ObjectId("5ed97cfc474ed51eb3dbb27e")</v>
      </c>
      <c r="H636" t="str">
        <f>VLOOKUP(G636,subcategorias!$F:$G,2,FALSE)</f>
        <v>ObjectId("5ed979f4474ed51eb3dbb26b")</v>
      </c>
      <c r="I636" t="str">
        <f>VLOOKUP(H636,categorias!$B:$D,2,FALSE)</f>
        <v>Música</v>
      </c>
      <c r="J636" t="str">
        <f>VLOOKUP(H636,categorias!$B:$D,3,FALSE)</f>
        <v>music</v>
      </c>
      <c r="K636" s="7">
        <v>0.70833333333333337</v>
      </c>
      <c r="L636" s="7" t="str">
        <f t="shared" si="18"/>
        <v>new Date("2020-05-30T17:00-0300")</v>
      </c>
      <c r="M636" t="s">
        <v>3819</v>
      </c>
      <c r="N636" t="s">
        <v>937</v>
      </c>
      <c r="O636" t="s">
        <v>3821</v>
      </c>
      <c r="P636" t="s">
        <v>3822</v>
      </c>
      <c r="W636" t="str">
        <f t="shared" si="19"/>
        <v>{"titulo": "Live Jorge Vercillo" , "canais": [{"nome":"Jorge Vercillo", "_id": ObjectId("5ed981e2474ed51eb3dbb365")}], "subcategorias": [{"nome":"mpb", "_id":ObjectId("5ed97cfc474ed51eb3dbb27e")}], "categorias":[{"_id":ObjectId("5ed979f4474ed51eb3dbb26b"), "nome":"Música", "url":"music"}], "dataHora": new Date("2020-05-30T17:00-0300"),   "largeimage": "https://i.ytimg.com/vi/nwn73I6MJ2c/mqdefault.jpg", "status": "offline", "videoId": "nwn73I6MJ2c", "url": "https://www.youtube.com/watch?v=nwn73I6MJ2c"},</v>
      </c>
    </row>
    <row r="637" spans="1:23" x14ac:dyDescent="0.25">
      <c r="A637" t="s">
        <v>3824</v>
      </c>
      <c r="B637" t="s">
        <v>2044</v>
      </c>
      <c r="C637" t="s">
        <v>2045</v>
      </c>
      <c r="D637" t="str">
        <f>VLOOKUP(B637,canais!$A:$N,14,FALSE)</f>
        <v>5ed981e2474ed51eb3dbb49c</v>
      </c>
      <c r="E637" s="10">
        <v>43981</v>
      </c>
      <c r="F637" t="s">
        <v>21</v>
      </c>
      <c r="G637" t="str">
        <f>VLOOKUP(F637,subcategorias!$E:$F,2,FALSE)</f>
        <v>ObjectId("5ed97cfc474ed51eb3dbb271")</v>
      </c>
      <c r="H637" t="str">
        <f>VLOOKUP(G637,subcategorias!$F:$G,2,FALSE)</f>
        <v>ObjectId("5ed979f4474ed51eb3dbb26b")</v>
      </c>
      <c r="I637" t="str">
        <f>VLOOKUP(H637,categorias!$B:$D,2,FALSE)</f>
        <v>Música</v>
      </c>
      <c r="J637" t="str">
        <f>VLOOKUP(H637,categorias!$B:$D,3,FALSE)</f>
        <v>music</v>
      </c>
      <c r="K637" s="7">
        <v>0.70833333333333337</v>
      </c>
      <c r="L637" s="7" t="str">
        <f t="shared" si="18"/>
        <v>new Date("2020-05-30T17:00-0300")</v>
      </c>
      <c r="M637" t="s">
        <v>3823</v>
      </c>
      <c r="N637" t="s">
        <v>937</v>
      </c>
      <c r="O637" t="s">
        <v>3825</v>
      </c>
      <c r="P637" t="s">
        <v>3826</v>
      </c>
      <c r="W637" t="str">
        <f t="shared" si="19"/>
        <v>{"titulo": "Live Rolê + Diferente em Casa" , "canais": [{"nome":"PH e Michel", "_id": ObjectId("5ed981e2474ed51eb3dbb49c")}], "subcategorias": [{"nome":"sertanejo", "_id":ObjectId("5ed97cfc474ed51eb3dbb271")}], "categorias":[{"_id":ObjectId("5ed979f4474ed51eb3dbb26b"), "nome":"Música", "url":"music"}], "dataHora": new Date("2020-05-30T17:00-0300"),   "largeimage": "https://i.ytimg.com/vi/SaX37My9BcQ/mqdefault.jpg", "status": "offline", "videoId": "SaX37My9BcQ", "url": "https://www.youtube.com/watch?v=SaX37My9BcQ"},</v>
      </c>
    </row>
    <row r="638" spans="1:23" x14ac:dyDescent="0.25">
      <c r="A638" t="s">
        <v>3828</v>
      </c>
      <c r="B638" t="s">
        <v>2046</v>
      </c>
      <c r="C638" t="s">
        <v>2047</v>
      </c>
      <c r="D638" t="str">
        <f>VLOOKUP(B638,canais!$A:$N,14,FALSE)</f>
        <v>5ed981e2474ed51eb3dbb49d</v>
      </c>
      <c r="E638" s="10">
        <v>43981</v>
      </c>
      <c r="F638" t="s">
        <v>32</v>
      </c>
      <c r="G638" t="str">
        <f>VLOOKUP(F638,subcategorias!$E:$F,2,FALSE)</f>
        <v>ObjectId("5ed97cfc474ed51eb3dbb27c")</v>
      </c>
      <c r="H638" t="str">
        <f>VLOOKUP(G638,subcategorias!$F:$G,2,FALSE)</f>
        <v>ObjectId("5ed979f4474ed51eb3dbb26b")</v>
      </c>
      <c r="I638" t="str">
        <f>VLOOKUP(H638,categorias!$B:$D,2,FALSE)</f>
        <v>Música</v>
      </c>
      <c r="J638" t="str">
        <f>VLOOKUP(H638,categorias!$B:$D,3,FALSE)</f>
        <v>music</v>
      </c>
      <c r="K638" s="7">
        <v>0.70833333333333337</v>
      </c>
      <c r="L638" s="7" t="str">
        <f t="shared" si="18"/>
        <v>new Date("2020-05-30T17:00-0300")</v>
      </c>
      <c r="M638" t="s">
        <v>3827</v>
      </c>
      <c r="N638" t="s">
        <v>937</v>
      </c>
      <c r="O638" t="s">
        <v>3829</v>
      </c>
      <c r="P638" t="s">
        <v>3830</v>
      </c>
      <c r="W638" t="str">
        <f t="shared" si="19"/>
        <v>{"titulo": "Live Rita de Cássia" , "canais": [{"nome":"Rita de Cássia", "_id": ObjectId("5ed981e2474ed51eb3dbb49d")}], "subcategorias": [{"nome":"forró", "_id":ObjectId("5ed97cfc474ed51eb3dbb27c")}], "categorias":[{"_id":ObjectId("5ed979f4474ed51eb3dbb26b"), "nome":"Música", "url":"music"}], "dataHora": new Date("2020-05-30T17:00-0300"),   "largeimage": "https://i.ytimg.com/vi/VOQ_Mfpe_WE/mqdefault.jpg", "status": "offline", "videoId": "VOQ_Mfpe_WE", "url": "https://www.youtube.com/watch?v=VOQ_Mfpe_WE"},</v>
      </c>
    </row>
    <row r="639" spans="1:23" x14ac:dyDescent="0.25">
      <c r="A639" t="s">
        <v>3832</v>
      </c>
      <c r="B639" t="s">
        <v>2048</v>
      </c>
      <c r="C639" t="s">
        <v>2049</v>
      </c>
      <c r="D639" t="str">
        <f>VLOOKUP(B639,canais!$A:$N,14,FALSE)</f>
        <v>5ed981e2474ed51eb3dbb49e</v>
      </c>
      <c r="E639" s="10">
        <v>43981</v>
      </c>
      <c r="F639" t="s">
        <v>23</v>
      </c>
      <c r="G639" t="str">
        <f>VLOOKUP(F639,subcategorias!$E:$F,2,FALSE)</f>
        <v>ObjectId("5ed97cfc474ed51eb3dbb273")</v>
      </c>
      <c r="H639" t="str">
        <f>VLOOKUP(G639,subcategorias!$F:$G,2,FALSE)</f>
        <v>ObjectId("5ed979f4474ed51eb3dbb26b")</v>
      </c>
      <c r="I639" t="str">
        <f>VLOOKUP(H639,categorias!$B:$D,2,FALSE)</f>
        <v>Música</v>
      </c>
      <c r="J639" t="str">
        <f>VLOOKUP(H639,categorias!$B:$D,3,FALSE)</f>
        <v>music</v>
      </c>
      <c r="K639" s="7">
        <v>0.75</v>
      </c>
      <c r="L639" s="7" t="str">
        <f t="shared" si="18"/>
        <v>new Date("2020-05-30T18:00-0300")</v>
      </c>
      <c r="M639" t="s">
        <v>3831</v>
      </c>
      <c r="N639" t="s">
        <v>937</v>
      </c>
      <c r="O639" t="s">
        <v>3833</v>
      </c>
      <c r="P639" t="s">
        <v>3834</v>
      </c>
      <c r="W639" t="str">
        <f t="shared" si="19"/>
        <v>{"titulo": "Live Kalli e Hbe - #FiqueemCasa e cante #Comigo" , "canais": [{"nome":"Kalli", "_id": ObjectId("5ed981e2474ed51eb3dbb49e")}], "subcategorias": [{"nome":"hip-hop", "_id":ObjectId("5ed97cfc474ed51eb3dbb273")}], "categorias":[{"_id":ObjectId("5ed979f4474ed51eb3dbb26b"), "nome":"Música", "url":"music"}], "dataHora": new Date("2020-05-30T18:00-0300"),   "largeimage": "https://i.ytimg.com/vi/I08g7B7THXc/mqdefault.jpg", "status": "offline", "videoId": "I08g7B7THXc", "url": "https://www.youtube.com/watch?v=I08g7B7THXc"},</v>
      </c>
    </row>
    <row r="640" spans="1:23" x14ac:dyDescent="0.25">
      <c r="A640" t="s">
        <v>3836</v>
      </c>
      <c r="B640" t="s">
        <v>912</v>
      </c>
      <c r="C640" t="s">
        <v>913</v>
      </c>
      <c r="D640" t="str">
        <f>VLOOKUP(B640,canais!$A:$N,14,FALSE)</f>
        <v>5ed981e2474ed51eb3dbb418</v>
      </c>
      <c r="E640" s="10">
        <v>43981</v>
      </c>
      <c r="F640" t="s">
        <v>30</v>
      </c>
      <c r="G640" t="str">
        <f>VLOOKUP(F640,subcategorias!$E:$F,2,FALSE)</f>
        <v>ObjectId("5ed97cfc474ed51eb3dbb27a")</v>
      </c>
      <c r="H640" t="str">
        <f>VLOOKUP(G640,subcategorias!$F:$G,2,FALSE)</f>
        <v>ObjectId("5ed979f4474ed51eb3dbb26b")</v>
      </c>
      <c r="I640" t="str">
        <f>VLOOKUP(H640,categorias!$B:$D,2,FALSE)</f>
        <v>Música</v>
      </c>
      <c r="J640" t="str">
        <f>VLOOKUP(H640,categorias!$B:$D,3,FALSE)</f>
        <v>music</v>
      </c>
      <c r="K640" s="7">
        <v>0.75</v>
      </c>
      <c r="L640" s="7" t="str">
        <f t="shared" si="18"/>
        <v>new Date("2020-05-30T18:00-0300")</v>
      </c>
      <c r="M640" t="s">
        <v>3835</v>
      </c>
      <c r="N640" t="s">
        <v>937</v>
      </c>
      <c r="O640" t="s">
        <v>3837</v>
      </c>
      <c r="P640" t="s">
        <v>3838</v>
      </c>
      <c r="W640" t="str">
        <f t="shared" si="19"/>
        <v>{"titulo": "Live SambAdm" , "canais": [{"nome":"SambAdm", "_id": ObjectId("5ed981e2474ed51eb3dbb418")}], "subcategorias": [{"nome":"samba", "_id":ObjectId("5ed97cfc474ed51eb3dbb27a")}], "categorias":[{"_id":ObjectId("5ed979f4474ed51eb3dbb26b"), "nome":"Música", "url":"music"}], "dataHora": new Date("2020-05-30T18:00-0300"),   "largeimage": "https://i.ytimg.com/vi/zYGzWoc6FCI/mqdefault.jpg", "status": "offline", "videoId": "zYGzWoc6FCI", "url": "https://www.youtube.com/watch?v=zYGzWoc6FCI"},</v>
      </c>
    </row>
    <row r="641" spans="1:23" x14ac:dyDescent="0.25">
      <c r="A641" t="s">
        <v>3840</v>
      </c>
      <c r="B641" t="s">
        <v>2050</v>
      </c>
      <c r="C641" t="s">
        <v>2051</v>
      </c>
      <c r="D641" t="str">
        <f>VLOOKUP(B641,canais!$A:$N,14,FALSE)</f>
        <v>5ed981e2474ed51eb3dbb49f</v>
      </c>
      <c r="E641" s="10">
        <v>43981</v>
      </c>
      <c r="F641" t="s">
        <v>33</v>
      </c>
      <c r="G641" t="str">
        <f>VLOOKUP(F641,subcategorias!$E:$F,2,FALSE)</f>
        <v>ObjectId("5ed97cfc474ed51eb3dbb27d")</v>
      </c>
      <c r="H641" t="str">
        <f>VLOOKUP(G641,subcategorias!$F:$G,2,FALSE)</f>
        <v>ObjectId("5ed979f4474ed51eb3dbb26b")</v>
      </c>
      <c r="I641" t="str">
        <f>VLOOKUP(H641,categorias!$B:$D,2,FALSE)</f>
        <v>Música</v>
      </c>
      <c r="J641" t="str">
        <f>VLOOKUP(H641,categorias!$B:$D,3,FALSE)</f>
        <v>music</v>
      </c>
      <c r="K641" s="7">
        <v>0.83333333333333337</v>
      </c>
      <c r="L641" s="7" t="str">
        <f t="shared" si="18"/>
        <v>new Date("2020-05-30T20:00-0300")</v>
      </c>
      <c r="M641" t="s">
        <v>3839</v>
      </c>
      <c r="N641" t="s">
        <v>937</v>
      </c>
      <c r="O641" t="s">
        <v>3841</v>
      </c>
      <c r="P641" t="s">
        <v>3842</v>
      </c>
      <c r="W641" t="str">
        <f t="shared" si="19"/>
        <v>{"titulo": "Live Anjos de Resgate - #FiqueEmCasa e Cante #Comigo" , "canais": [{"nome":"Anjos de Resgate", "_id": ObjectId("5ed981e2474ed51eb3dbb49f")}], "subcategorias": [{"nome":"gospel", "_id":ObjectId("5ed97cfc474ed51eb3dbb27d")}], "categorias":[{"_id":ObjectId("5ed979f4474ed51eb3dbb26b"), "nome":"Música", "url":"music"}], "dataHora": new Date("2020-05-30T20:00-0300"),   "largeimage": "https://i.ytimg.com/vi/iTRdJ7r9s48/mqdefault.jpg", "status": "offline", "videoId": "iTRdJ7r9s48", "url": "https://www.youtube.com/watch?v=iTRdJ7r9s48"},</v>
      </c>
    </row>
    <row r="642" spans="1:23" x14ac:dyDescent="0.25">
      <c r="A642" t="s">
        <v>3844</v>
      </c>
      <c r="B642" t="s">
        <v>2052</v>
      </c>
      <c r="C642" t="s">
        <v>2053</v>
      </c>
      <c r="D642" t="str">
        <f>VLOOKUP(B642,canais!$A:$N,14,FALSE)</f>
        <v>5ed981e2474ed51eb3dbb4a0</v>
      </c>
      <c r="E642" s="10">
        <v>43981</v>
      </c>
      <c r="F642" t="s">
        <v>28</v>
      </c>
      <c r="G642" t="str">
        <f>VLOOKUP(F642,subcategorias!$E:$F,2,FALSE)</f>
        <v>ObjectId("5ed97cfc474ed51eb3dbb278")</v>
      </c>
      <c r="H642" t="str">
        <f>VLOOKUP(G642,subcategorias!$F:$G,2,FALSE)</f>
        <v>ObjectId("5ed979f4474ed51eb3dbb26b")</v>
      </c>
      <c r="I642" t="str">
        <f>VLOOKUP(H642,categorias!$B:$D,2,FALSE)</f>
        <v>Música</v>
      </c>
      <c r="J642" t="str">
        <f>VLOOKUP(H642,categorias!$B:$D,3,FALSE)</f>
        <v>music</v>
      </c>
      <c r="K642" s="7">
        <v>0.83333333333333337</v>
      </c>
      <c r="L642" s="7" t="str">
        <f t="shared" si="18"/>
        <v>new Date("2020-05-30T20:00-0300")</v>
      </c>
      <c r="M642" t="s">
        <v>3843</v>
      </c>
      <c r="N642" t="s">
        <v>937</v>
      </c>
      <c r="O642" t="s">
        <v>3845</v>
      </c>
      <c r="P642" t="s">
        <v>3846</v>
      </c>
      <c r="W642" t="str">
        <f t="shared" si="19"/>
        <v>{"titulo": "Live ll do Menos é Mais - ENSAIO + CHURRASQUINHO #FiqueEmCasa" , "canais": [{"nome":"Menos é Mais", "_id": ObjectId("5ed981e2474ed51eb3dbb4a0")}], "subcategorias": [{"nome":"pagode", "_id":ObjectId("5ed97cfc474ed51eb3dbb278")}], "categorias":[{"_id":ObjectId("5ed979f4474ed51eb3dbb26b"), "nome":"Música", "url":"music"}], "dataHora": new Date("2020-05-30T20:00-0300"),   "largeimage": "https://i.ytimg.com/vi/Ard5yg80xJQ/mqdefault.jpg", "status": "offline", "videoId": "Ard5yg80xJQ", "url": "https://www.youtube.com/watch?v=Ard5yg80xJQ"},</v>
      </c>
    </row>
    <row r="643" spans="1:23" x14ac:dyDescent="0.25">
      <c r="A643" t="s">
        <v>3848</v>
      </c>
      <c r="B643" t="s">
        <v>151</v>
      </c>
      <c r="C643" t="s">
        <v>152</v>
      </c>
      <c r="D643" t="str">
        <f>VLOOKUP(B643,canais!$A:$N,14,FALSE)</f>
        <v>5ed981e2474ed51eb3dbb2a6</v>
      </c>
      <c r="E643" s="10">
        <v>43981</v>
      </c>
      <c r="F643" t="s">
        <v>21</v>
      </c>
      <c r="G643" t="str">
        <f>VLOOKUP(F643,subcategorias!$E:$F,2,FALSE)</f>
        <v>ObjectId("5ed97cfc474ed51eb3dbb271")</v>
      </c>
      <c r="H643" t="str">
        <f>VLOOKUP(G643,subcategorias!$F:$G,2,FALSE)</f>
        <v>ObjectId("5ed979f4474ed51eb3dbb26b")</v>
      </c>
      <c r="I643" t="str">
        <f>VLOOKUP(H643,categorias!$B:$D,2,FALSE)</f>
        <v>Música</v>
      </c>
      <c r="J643" t="str">
        <f>VLOOKUP(H643,categorias!$B:$D,3,FALSE)</f>
        <v>music</v>
      </c>
      <c r="K643" s="7">
        <v>0.83333333333333337</v>
      </c>
      <c r="L643" s="7" t="str">
        <f t="shared" ref="L643:L706" si="20">CONCATENATE("new Date(""",TEXT(E643,"aaaa-mm-dd"),"T",TEXT(K643,"hh:MM"),"-0300"")")</f>
        <v>new Date("2020-05-30T20:00-0300")</v>
      </c>
      <c r="M643" t="s">
        <v>3847</v>
      </c>
      <c r="N643" t="s">
        <v>937</v>
      </c>
      <c r="P643" t="s">
        <v>2463</v>
      </c>
      <c r="W643" t="str">
        <f t="shared" ref="W643:W706" si="21">$A$1&amp;A643&amp;$B$1&amp;B643&amp;$D$1&amp;D643&amp;$F$1&amp;F643&amp;$G$1&amp;G643&amp;$H$1&amp;H643&amp;$I$1&amp;I643&amp;$J$1&amp;J643&amp;$L$1&amp;L643&amp;$M$1&amp;M643&amp;$N$1&amp;N643&amp;$O$1&amp;O643&amp;$P$1&amp;P643&amp;$Q$1</f>
        <v>{"titulo": "Live Gian e Giovani" , "canais": [{"nome":"Gian e Giovani", "_id": ObjectId("5ed981e2474ed51eb3dbb2a6")}], "subcategorias": [{"nome":"sertanejo", "_id":ObjectId("5ed97cfc474ed51eb3dbb271")}], "categorias":[{"_id":ObjectId("5ed979f4474ed51eb3dbb26b"), "nome":"Música", "url":"music"}], "dataHora": new Date("2020-05-30T20:00-0300"),   "largeimage": "https://scontent-gru2-1.cdninstagram.com/v/t51.2885-15/sh0.08/e35/s640x640/101028893_587247635255963_4311991007604939678_n.jpg?_nc_ht=scontent-gru2-1.cdninstagram.com&amp;_nc_cat=111&amp;_nc_ohc=8Tfty9S9yQsAX91A2Vs&amp;oh=8c914db5e4a580c8a4ad22557e0257fd&amp;oe=5EF9AD76", "status": "offline", "videoId": "", "url": "https://www.youtube.com/channel/UCL_4PX1WmsISTkrHHA0j6qA"},</v>
      </c>
    </row>
    <row r="644" spans="1:23" x14ac:dyDescent="0.25">
      <c r="A644" t="s">
        <v>3850</v>
      </c>
      <c r="B644" t="s">
        <v>2054</v>
      </c>
      <c r="C644" t="s">
        <v>2055</v>
      </c>
      <c r="D644" t="str">
        <f>VLOOKUP(B644,canais!$A:$N,14,FALSE)</f>
        <v>5ed981e2474ed51eb3dbb4a1</v>
      </c>
      <c r="E644" s="10">
        <v>43981</v>
      </c>
      <c r="F644" t="s">
        <v>21</v>
      </c>
      <c r="G644" t="str">
        <f>VLOOKUP(F644,subcategorias!$E:$F,2,FALSE)</f>
        <v>ObjectId("5ed97cfc474ed51eb3dbb271")</v>
      </c>
      <c r="H644" t="str">
        <f>VLOOKUP(G644,subcategorias!$F:$G,2,FALSE)</f>
        <v>ObjectId("5ed979f4474ed51eb3dbb26b")</v>
      </c>
      <c r="I644" t="str">
        <f>VLOOKUP(H644,categorias!$B:$D,2,FALSE)</f>
        <v>Música</v>
      </c>
      <c r="J644" t="str">
        <f>VLOOKUP(H644,categorias!$B:$D,3,FALSE)</f>
        <v>music</v>
      </c>
      <c r="K644" s="7">
        <v>0.875</v>
      </c>
      <c r="L644" s="7" t="str">
        <f t="shared" si="20"/>
        <v>new Date("2020-05-30T21:00-0300")</v>
      </c>
      <c r="M644" t="s">
        <v>3849</v>
      </c>
      <c r="N644" t="s">
        <v>937</v>
      </c>
      <c r="O644" t="s">
        <v>3851</v>
      </c>
      <c r="P644" t="s">
        <v>3852</v>
      </c>
      <c r="W644" t="str">
        <f t="shared" si="21"/>
        <v>{"titulo": "#FiqueEmCasa e Beba Comigo - Live Thullio Milionário | #FiqueEmCasa e Cante #Comigo" , "canais": [{"nome":"Thullio Milionário", "_id": ObjectId("5ed981e2474ed51eb3dbb4a1")}], "subcategorias": [{"nome":"sertanejo", "_id":ObjectId("5ed97cfc474ed51eb3dbb271")}], "categorias":[{"_id":ObjectId("5ed979f4474ed51eb3dbb26b"), "nome":"Música", "url":"music"}], "dataHora": new Date("2020-05-30T21:00-0300"),   "largeimage": "https://i.ytimg.com/vi/Z__2PG9v5Ew/mqdefault.jpg", "status": "offline", "videoId": "Z__2PG9v5Ew", "url": "https://www.youtube.com/watch?v=Z__2PG9v5Ew"},</v>
      </c>
    </row>
    <row r="645" spans="1:23" x14ac:dyDescent="0.25">
      <c r="A645" t="s">
        <v>3854</v>
      </c>
      <c r="B645" t="s">
        <v>313</v>
      </c>
      <c r="C645" t="s">
        <v>314</v>
      </c>
      <c r="D645" t="str">
        <f>VLOOKUP(B645,canais!$A:$N,14,FALSE)</f>
        <v>5ed981e2474ed51eb3dbb2e7</v>
      </c>
      <c r="E645" s="10">
        <v>43988</v>
      </c>
      <c r="F645" t="s">
        <v>22</v>
      </c>
      <c r="G645" t="str">
        <f>VLOOKUP(F645,subcategorias!$E:$F,2,FALSE)</f>
        <v>ObjectId("5ed97cfc474ed51eb3dbb272")</v>
      </c>
      <c r="H645" t="str">
        <f>VLOOKUP(G645,subcategorias!$F:$G,2,FALSE)</f>
        <v>ObjectId("5ed979f4474ed51eb3dbb26b")</v>
      </c>
      <c r="I645" t="str">
        <f>VLOOKUP(H645,categorias!$B:$D,2,FALSE)</f>
        <v>Música</v>
      </c>
      <c r="J645" t="str">
        <f>VLOOKUP(H645,categorias!$B:$D,3,FALSE)</f>
        <v>music</v>
      </c>
      <c r="K645" s="7">
        <v>0.83333333333333337</v>
      </c>
      <c r="L645" s="7" t="str">
        <f t="shared" si="20"/>
        <v>new Date("2020-06-06T20:00-0300")</v>
      </c>
      <c r="M645" t="s">
        <v>3853</v>
      </c>
      <c r="N645" t="s">
        <v>937</v>
      </c>
      <c r="P645" t="s">
        <v>2543</v>
      </c>
      <c r="W645" t="str">
        <f t="shared" si="21"/>
        <v>{"titulo": "Live Jota Quest" , "canais": [{"nome":"Jota Quest", "_id": ObjectId("5ed981e2474ed51eb3dbb2e7")}], "subcategorias": [{"nome":"rock", "_id":ObjectId("5ed97cfc474ed51eb3dbb272")}], "categorias":[{"_id":ObjectId("5ed979f4474ed51eb3dbb26b"), "nome":"Música", "url":"music"}], "dataHora": new Date("2020-06-06T20:00-0300"),   "largeimage": "https://instagram.fbhz1-1.fna.fbcdn.net/v/t51.2885-15/sh0.08/e35/s640x640/101469670_713411062737924_8553140069309645196_n.jpg?_nc_ht=instagram.fbhz1-1.fna.fbcdn.net&amp;_nc_cat=100&amp;_nc_ohc=jYvee--SdiQAX82PVTp&amp;oh=505e356565f07e788fc6338ab5003d07&amp;oe=5EFAFC53", "status": "offline", "videoId": "", "url": "https://www.youtube.com/channel/UCp6gxyU1Onf4uq2DFExLjEg"},</v>
      </c>
    </row>
    <row r="646" spans="1:23" x14ac:dyDescent="0.25">
      <c r="A646" t="s">
        <v>3856</v>
      </c>
      <c r="B646" t="s">
        <v>2056</v>
      </c>
      <c r="C646" t="s">
        <v>2057</v>
      </c>
      <c r="D646" t="str">
        <f>VLOOKUP(B646,canais!$A:$N,14,FALSE)</f>
        <v>5ed981e2474ed51eb3dbb4a2</v>
      </c>
      <c r="E646" s="10">
        <v>43981</v>
      </c>
      <c r="F646" t="s">
        <v>21</v>
      </c>
      <c r="G646" t="str">
        <f>VLOOKUP(F646,subcategorias!$E:$F,2,FALSE)</f>
        <v>ObjectId("5ed97cfc474ed51eb3dbb271")</v>
      </c>
      <c r="H646" t="str">
        <f>VLOOKUP(G646,subcategorias!$F:$G,2,FALSE)</f>
        <v>ObjectId("5ed979f4474ed51eb3dbb26b")</v>
      </c>
      <c r="I646" t="str">
        <f>VLOOKUP(H646,categorias!$B:$D,2,FALSE)</f>
        <v>Música</v>
      </c>
      <c r="J646" t="str">
        <f>VLOOKUP(H646,categorias!$B:$D,3,FALSE)</f>
        <v>music</v>
      </c>
      <c r="K646" s="7">
        <v>0.75</v>
      </c>
      <c r="L646" s="7" t="str">
        <f t="shared" si="20"/>
        <v>new Date("2020-05-30T18:00-0300")</v>
      </c>
      <c r="M646" t="s">
        <v>3855</v>
      </c>
      <c r="N646" t="s">
        <v>937</v>
      </c>
      <c r="P646" t="s">
        <v>3857</v>
      </c>
      <c r="W646" t="str">
        <f t="shared" si="21"/>
        <v>{"titulo": "Live Gabi Martins" , "canais": [{"nome":"Gabi Martins", "_id": ObjectId("5ed981e2474ed51eb3dbb4a2")}], "subcategorias": [{"nome":"sertanejo", "_id":ObjectId("5ed97cfc474ed51eb3dbb271")}], "categorias":[{"_id":ObjectId("5ed979f4474ed51eb3dbb26b"), "nome":"Música", "url":"music"}], "dataHora": new Date("2020-05-30T18:00-0300"),   "largeimage": "https://instagram.fbhz1-1.fna.fbcdn.net/v/t51.2885-15/sh0.08/e35/s640x640/101024144_545918292765428_111147248696206423_n.jpg?_nc_ht=instagram.fbhz1-1.fna.fbcdn.net&amp;_nc_cat=1&amp;_nc_ohc=YC_cNkB0DuwAX-lGoJT&amp;oh=61accc8f022d970f7bca021ea19abcab&amp;oe=5EFAD40F", "status": "offline", "videoId": "", "url": "https://www.youtube.com/channel/UCume61lDLhmneFra5PRr5AA"},</v>
      </c>
    </row>
    <row r="647" spans="1:23" x14ac:dyDescent="0.25">
      <c r="A647" t="s">
        <v>3859</v>
      </c>
      <c r="B647" t="s">
        <v>2058</v>
      </c>
      <c r="C647" t="s">
        <v>2059</v>
      </c>
      <c r="D647" t="str">
        <f>VLOOKUP(B647,canais!$A:$N,14,FALSE)</f>
        <v>5ed981e2474ed51eb3dbb4a3</v>
      </c>
      <c r="E647" s="10">
        <v>43981</v>
      </c>
      <c r="F647" t="s">
        <v>25</v>
      </c>
      <c r="G647" t="str">
        <f>VLOOKUP(F647,subcategorias!$E:$F,2,FALSE)</f>
        <v>ObjectId("5ed97cfc474ed51eb3dbb275")</v>
      </c>
      <c r="H647" t="str">
        <f>VLOOKUP(G647,subcategorias!$F:$G,2,FALSE)</f>
        <v>ObjectId("5ed979f4474ed51eb3dbb26b")</v>
      </c>
      <c r="I647" t="str">
        <f>VLOOKUP(H647,categorias!$B:$D,2,FALSE)</f>
        <v>Música</v>
      </c>
      <c r="J647" t="str">
        <f>VLOOKUP(H647,categorias!$B:$D,3,FALSE)</f>
        <v>music</v>
      </c>
      <c r="K647" s="7">
        <v>0.83333333333333337</v>
      </c>
      <c r="L647" s="7" t="str">
        <f t="shared" si="20"/>
        <v>new Date("2020-05-30T20:00-0300")</v>
      </c>
      <c r="M647" t="s">
        <v>3858</v>
      </c>
      <c r="N647" t="s">
        <v>937</v>
      </c>
      <c r="O647" t="s">
        <v>3860</v>
      </c>
      <c r="P647" t="s">
        <v>3861</v>
      </c>
      <c r="W647" t="str">
        <f t="shared" si="21"/>
        <v>{"titulo": "David Guetta / United at Home - Fundraising Live from NYC #UnitedatHome #StayHome #WithMe" , "canais": [{"nome":"David Guetta", "_id": ObjectId("5ed981e2474ed51eb3dbb4a3")}], "subcategorias": [{"nome":"eletrônica", "_id":ObjectId("5ed97cfc474ed51eb3dbb275")}], "categorias":[{"_id":ObjectId("5ed979f4474ed51eb3dbb26b"), "nome":"Música", "url":"music"}], "dataHora": new Date("2020-05-30T20:00-0300"),   "largeimage": "https://i.ytimg.com/vi/L-qnVT36868/mqdefault.jpg", "status": "offline", "videoId": "L-qnVT36868", "url": "https://www.youtube.com/watch?v=L-qnVT36868"},</v>
      </c>
    </row>
    <row r="648" spans="1:23" x14ac:dyDescent="0.25">
      <c r="A648" t="s">
        <v>3863</v>
      </c>
      <c r="B648" t="s">
        <v>2060</v>
      </c>
      <c r="C648" t="s">
        <v>2061</v>
      </c>
      <c r="D648" t="str">
        <f>VLOOKUP(B648,canais!$A:$N,14,FALSE)</f>
        <v>5ed981e2474ed51eb3dbb4a4</v>
      </c>
      <c r="E648" s="10">
        <v>43982</v>
      </c>
      <c r="F648" t="s">
        <v>26</v>
      </c>
      <c r="G648" t="str">
        <f>VLOOKUP(F648,subcategorias!$E:$F,2,FALSE)</f>
        <v>ObjectId("5ed97cfc474ed51eb3dbb276")</v>
      </c>
      <c r="H648" t="str">
        <f>VLOOKUP(G648,subcategorias!$F:$G,2,FALSE)</f>
        <v>ObjectId("5ed979f4474ed51eb3dbb26b")</v>
      </c>
      <c r="I648" t="str">
        <f>VLOOKUP(H648,categorias!$B:$D,2,FALSE)</f>
        <v>Música</v>
      </c>
      <c r="J648" t="str">
        <f>VLOOKUP(H648,categorias!$B:$D,3,FALSE)</f>
        <v>music</v>
      </c>
      <c r="K648" s="7">
        <v>0.58333333333333337</v>
      </c>
      <c r="L648" s="7" t="str">
        <f t="shared" si="20"/>
        <v>new Date("2020-05-31T14:00-0300")</v>
      </c>
      <c r="M648" t="s">
        <v>3862</v>
      </c>
      <c r="N648" t="s">
        <v>937</v>
      </c>
      <c r="O648" t="s">
        <v>3864</v>
      </c>
      <c r="P648" t="s">
        <v>3865</v>
      </c>
      <c r="W648" t="str">
        <f t="shared" si="21"/>
        <v>{"titulo": "POPlineMasks4ALL - #FiqueEmCasa e Cante #Comigo" , "canais": [{"nome":"PortalPOPline", "_id": ObjectId("5ed981e2474ed51eb3dbb4a4")}], "subcategorias": [{"nome":"pop", "_id":ObjectId("5ed97cfc474ed51eb3dbb276")}], "categorias":[{"_id":ObjectId("5ed979f4474ed51eb3dbb26b"), "nome":"Música", "url":"music"}], "dataHora": new Date("2020-05-31T14:00-0300"),   "largeimage": "https://i.ytimg.com/vi/a1kJciCakEY/mqdefault.jpg", "status": "offline", "videoId": "a1kJciCakEY", "url": "https://www.youtube.com/watch?v=a1kJciCakEY"},</v>
      </c>
    </row>
    <row r="649" spans="1:23" x14ac:dyDescent="0.25">
      <c r="A649" t="s">
        <v>3867</v>
      </c>
      <c r="B649" t="s">
        <v>902</v>
      </c>
      <c r="C649" t="s">
        <v>903</v>
      </c>
      <c r="D649" t="str">
        <f>VLOOKUP(B649,canais!$A:$N,14,FALSE)</f>
        <v>5ed981e2474ed51eb3dbb413</v>
      </c>
      <c r="E649" s="10">
        <v>43982</v>
      </c>
      <c r="F649" t="s">
        <v>29</v>
      </c>
      <c r="G649" t="str">
        <f>VLOOKUP(F649,subcategorias!$E:$F,2,FALSE)</f>
        <v>ObjectId("5ed97cfc474ed51eb3dbb279")</v>
      </c>
      <c r="H649" t="str">
        <f>VLOOKUP(G649,subcategorias!$F:$G,2,FALSE)</f>
        <v>ObjectId("5ed979f4474ed51eb3dbb26b")</v>
      </c>
      <c r="I649" t="str">
        <f>VLOOKUP(H649,categorias!$B:$D,2,FALSE)</f>
        <v>Música</v>
      </c>
      <c r="J649" t="str">
        <f>VLOOKUP(H649,categorias!$B:$D,3,FALSE)</f>
        <v>music</v>
      </c>
      <c r="K649" s="7">
        <v>0.66666666666666663</v>
      </c>
      <c r="L649" s="7" t="str">
        <f t="shared" si="20"/>
        <v>new Date("2020-05-31T16:00-0300")</v>
      </c>
      <c r="M649" t="s">
        <v>3866</v>
      </c>
      <c r="N649" t="s">
        <v>937</v>
      </c>
      <c r="P649" t="s">
        <v>3868</v>
      </c>
      <c r="W649" t="str">
        <f t="shared" si="21"/>
        <v>{"titulo": "Live Furacão 2000" , "canais": [{"nome":"Furacão 2000", "_id": ObjectId("5ed981e2474ed51eb3dbb413")}], "subcategorias": [{"nome":"funk", "_id":ObjectId("5ed97cfc474ed51eb3dbb279")}], "categorias":[{"_id":ObjectId("5ed979f4474ed51eb3dbb26b"), "nome":"Música", "url":"music"}], "dataHora": new Date("2020-05-31T16:00-0300"),   "largeimage": "https://instagram.fbhz1-1.fna.fbcdn.net/v/t51.2885-15/sh0.08/e35/s640x640/101107584_2635142353475665_116559313872583603_n.jpg?_nc_ht=instagram.fbhz1-1.fna.fbcdn.net&amp;_nc_cat=101&amp;_nc_ohc=ysmYIrBX3bUAX-R4VTI&amp;oh=34880e70890f0b8898e23934c4392abc&amp;oe=5EFAE1B5", "status": "offline", "videoId": "", "url": "https://www.youtube.com/channel/UC2nf2odgrHCgedXraaExpeQ"},</v>
      </c>
    </row>
    <row r="650" spans="1:23" x14ac:dyDescent="0.25">
      <c r="A650" t="s">
        <v>3870</v>
      </c>
      <c r="B650" t="s">
        <v>2062</v>
      </c>
      <c r="C650" t="s">
        <v>2063</v>
      </c>
      <c r="D650" t="str">
        <f>VLOOKUP(B650,canais!$A:$N,14,FALSE)</f>
        <v>5ed981e2474ed51eb3dbb4a5</v>
      </c>
      <c r="E650" s="10">
        <v>43982</v>
      </c>
      <c r="F650" t="s">
        <v>21</v>
      </c>
      <c r="G650" t="str">
        <f>VLOOKUP(F650,subcategorias!$E:$F,2,FALSE)</f>
        <v>ObjectId("5ed97cfc474ed51eb3dbb271")</v>
      </c>
      <c r="H650" t="str">
        <f>VLOOKUP(G650,subcategorias!$F:$G,2,FALSE)</f>
        <v>ObjectId("5ed979f4474ed51eb3dbb26b")</v>
      </c>
      <c r="I650" t="str">
        <f>VLOOKUP(H650,categorias!$B:$D,2,FALSE)</f>
        <v>Música</v>
      </c>
      <c r="J650" t="str">
        <f>VLOOKUP(H650,categorias!$B:$D,3,FALSE)</f>
        <v>music</v>
      </c>
      <c r="K650" s="7">
        <v>0.625</v>
      </c>
      <c r="L650" s="7" t="str">
        <f t="shared" si="20"/>
        <v>new Date("2020-05-31T15:00-0300")</v>
      </c>
      <c r="M650" t="s">
        <v>3869</v>
      </c>
      <c r="N650" t="s">
        <v>937</v>
      </c>
      <c r="O650" t="s">
        <v>3871</v>
      </c>
      <c r="P650" t="s">
        <v>3872</v>
      </c>
      <c r="W650" t="str">
        <f t="shared" si="21"/>
        <v>{"titulo": "LIVE SÓ MODA BOA - TONY FRANCIS" , "canais": [{"nome":"Tonny Francis", "_id": ObjectId("5ed981e2474ed51eb3dbb4a5")}], "subcategorias": [{"nome":"sertanejo", "_id":ObjectId("5ed97cfc474ed51eb3dbb271")}], "categorias":[{"_id":ObjectId("5ed979f4474ed51eb3dbb26b"), "nome":"Música", "url":"music"}], "dataHora": new Date("2020-05-31T15:00-0300"),   "largeimage": "https://i.ytimg.com/vi/v7cpxc0nyug/mqdefault.jpg", "status": "offline", "videoId": "v7cpxc0nyug", "url": "https://www.youtube.com/watch?v=v7cpxc0nyug"},</v>
      </c>
    </row>
    <row r="651" spans="1:23" x14ac:dyDescent="0.25">
      <c r="A651" t="s">
        <v>3875</v>
      </c>
      <c r="B651" t="s">
        <v>3873</v>
      </c>
      <c r="C651" t="s">
        <v>271</v>
      </c>
      <c r="D651" t="str">
        <f>VLOOKUP(B651,canais!$A:$N,14,FALSE)</f>
        <v>5ed981e2474ed51eb3dbb2d1</v>
      </c>
      <c r="E651" s="10">
        <v>43982</v>
      </c>
      <c r="F651" t="s">
        <v>37</v>
      </c>
      <c r="G651" t="str">
        <f>VLOOKUP(F651,subcategorias!$E:$F,2,FALSE)</f>
        <v>ObjectId("5ed97cfc474ed51eb3dbb281")</v>
      </c>
      <c r="H651" t="str">
        <f>VLOOKUP(G651,subcategorias!$F:$G,2,FALSE)</f>
        <v>ObjectId("5ed979f4474ed51eb3dbb26b")</v>
      </c>
      <c r="I651" t="str">
        <f>VLOOKUP(H651,categorias!$B:$D,2,FALSE)</f>
        <v>Música</v>
      </c>
      <c r="J651" t="str">
        <f>VLOOKUP(H651,categorias!$B:$D,3,FALSE)</f>
        <v>music</v>
      </c>
      <c r="K651" s="7">
        <v>0.70833333333333337</v>
      </c>
      <c r="L651" s="7" t="str">
        <f t="shared" si="20"/>
        <v>new Date("2020-05-31T17:00-0300")</v>
      </c>
      <c r="M651" t="s">
        <v>3874</v>
      </c>
      <c r="N651" t="s">
        <v>937</v>
      </c>
      <c r="O651" t="s">
        <v>3876</v>
      </c>
      <c r="P651" t="s">
        <v>3877</v>
      </c>
      <c r="W651" t="str">
        <f t="shared" si="21"/>
        <v>{"titulo": "#LiveEvaOrigem - Banda Eva | #FiqueEmCasa e Cante #Comigo" , "canais": [{"nome":"Banda EVA", "_id": ObjectId("5ed981e2474ed51eb3dbb2d1")}], "subcategorias": [{"nome":"axé", "_id":ObjectId("5ed97cfc474ed51eb3dbb281")}], "categorias":[{"_id":ObjectId("5ed979f4474ed51eb3dbb26b"), "nome":"Música", "url":"music"}], "dataHora": new Date("2020-05-31T17:00-0300"),   "largeimage": "https://i.ytimg.com/vi/jbh-1rgT67U/mqdefault.jpg", "status": "offline", "videoId": "jbh-1rgT67U", "url": "https://www.youtube.com/watch?v=jbh-1rgT67U"},</v>
      </c>
    </row>
    <row r="652" spans="1:23" x14ac:dyDescent="0.25">
      <c r="A652" t="s">
        <v>3879</v>
      </c>
      <c r="B652" t="s">
        <v>2064</v>
      </c>
      <c r="C652" t="s">
        <v>2065</v>
      </c>
      <c r="D652" t="str">
        <f>VLOOKUP(B652,canais!$A:$N,14,FALSE)</f>
        <v>5ed981e2474ed51eb3dbb4a6</v>
      </c>
      <c r="E652" s="10">
        <v>43982</v>
      </c>
      <c r="F652" t="s">
        <v>28</v>
      </c>
      <c r="G652" t="str">
        <f>VLOOKUP(F652,subcategorias!$E:$F,2,FALSE)</f>
        <v>ObjectId("5ed97cfc474ed51eb3dbb278")</v>
      </c>
      <c r="H652" t="str">
        <f>VLOOKUP(G652,subcategorias!$F:$G,2,FALSE)</f>
        <v>ObjectId("5ed979f4474ed51eb3dbb26b")</v>
      </c>
      <c r="I652" t="str">
        <f>VLOOKUP(H652,categorias!$B:$D,2,FALSE)</f>
        <v>Música</v>
      </c>
      <c r="J652" t="str">
        <f>VLOOKUP(H652,categorias!$B:$D,3,FALSE)</f>
        <v>music</v>
      </c>
      <c r="K652" s="7">
        <v>0.70833333333333337</v>
      </c>
      <c r="L652" s="7" t="str">
        <f t="shared" si="20"/>
        <v>new Date("2020-05-31T17:00-0300")</v>
      </c>
      <c r="M652" t="s">
        <v>3878</v>
      </c>
      <c r="N652" t="s">
        <v>937</v>
      </c>
      <c r="O652" t="s">
        <v>3880</v>
      </c>
      <c r="P652" t="s">
        <v>3881</v>
      </c>
      <c r="W652" t="str">
        <f t="shared" si="21"/>
        <v>{"titulo": "Live - Vou Pro Sereno #NadaPraFazerEmCasa #FiqueEmCasa E Cante #Comigo" , "canais": [{"nome":"Vou Pro Sereno", "_id": ObjectId("5ed981e2474ed51eb3dbb4a6")}], "subcategorias": [{"nome":"pagode", "_id":ObjectId("5ed97cfc474ed51eb3dbb278")}], "categorias":[{"_id":ObjectId("5ed979f4474ed51eb3dbb26b"), "nome":"Música", "url":"music"}], "dataHora": new Date("2020-05-31T17:00-0300"),   "largeimage": "https://i.ytimg.com/vi/GMpCkeJgpmA/mqdefault.jpg", "status": "offline", "videoId": "GMpCkeJgpmA", "url": "https://www.youtube.com/watch?v=GMpCkeJgpmA"},</v>
      </c>
    </row>
    <row r="653" spans="1:23" x14ac:dyDescent="0.25">
      <c r="A653" t="s">
        <v>3883</v>
      </c>
      <c r="B653" t="s">
        <v>654</v>
      </c>
      <c r="C653" t="s">
        <v>655</v>
      </c>
      <c r="D653" t="str">
        <f>VLOOKUP(B653,canais!$A:$N,14,FALSE)</f>
        <v>5ed981e2474ed51eb3dbb395</v>
      </c>
      <c r="E653" s="10">
        <v>43982</v>
      </c>
      <c r="F653" t="s">
        <v>25</v>
      </c>
      <c r="G653" t="str">
        <f>VLOOKUP(F653,subcategorias!$E:$F,2,FALSE)</f>
        <v>ObjectId("5ed97cfc474ed51eb3dbb275")</v>
      </c>
      <c r="H653" t="str">
        <f>VLOOKUP(G653,subcategorias!$F:$G,2,FALSE)</f>
        <v>ObjectId("5ed979f4474ed51eb3dbb26b")</v>
      </c>
      <c r="I653" t="str">
        <f>VLOOKUP(H653,categorias!$B:$D,2,FALSE)</f>
        <v>Música</v>
      </c>
      <c r="J653" t="str">
        <f>VLOOKUP(H653,categorias!$B:$D,3,FALSE)</f>
        <v>music</v>
      </c>
      <c r="K653" s="7">
        <v>0.72916666666666663</v>
      </c>
      <c r="L653" s="7" t="str">
        <f t="shared" si="20"/>
        <v>new Date("2020-05-31T17:30-0300")</v>
      </c>
      <c r="M653" t="s">
        <v>3882</v>
      </c>
      <c r="N653" t="s">
        <v>937</v>
      </c>
      <c r="O653" t="s">
        <v>3884</v>
      </c>
      <c r="P653" t="s">
        <v>3885</v>
      </c>
      <c r="W653" t="str">
        <f t="shared" si="21"/>
        <v>{"titulo": "Make U Sweat - 31/05 [AO VIVO] Circuito Brahma Live" , "canais": [{"nome":"Make U Sweat", "_id": ObjectId("5ed981e2474ed51eb3dbb395")}], "subcategorias": [{"nome":"eletrônica", "_id":ObjectId("5ed97cfc474ed51eb3dbb275")}], "categorias":[{"_id":ObjectId("5ed979f4474ed51eb3dbb26b"), "nome":"Música", "url":"music"}], "dataHora": new Date("2020-05-31T17:30-0300"),   "largeimage": "https://i.ytimg.com/vi/ovk4JOMSB9A/mqdefault.jpg", "status": "offline", "videoId": "ovk4JOMSB9A", "url": "https://www.youtube.com/watch?v=ovk4JOMSB9A"},</v>
      </c>
    </row>
    <row r="654" spans="1:23" x14ac:dyDescent="0.25">
      <c r="A654" t="s">
        <v>3887</v>
      </c>
      <c r="B654" t="s">
        <v>2066</v>
      </c>
      <c r="C654" t="s">
        <v>2067</v>
      </c>
      <c r="D654" t="str">
        <f>VLOOKUP(B654,canais!$A:$N,14,FALSE)</f>
        <v>5ed981e2474ed51eb3dbb4a7</v>
      </c>
      <c r="E654" s="10">
        <v>43982</v>
      </c>
      <c r="F654" t="s">
        <v>21</v>
      </c>
      <c r="G654" t="str">
        <f>VLOOKUP(F654,subcategorias!$E:$F,2,FALSE)</f>
        <v>ObjectId("5ed97cfc474ed51eb3dbb271")</v>
      </c>
      <c r="H654" t="str">
        <f>VLOOKUP(G654,subcategorias!$F:$G,2,FALSE)</f>
        <v>ObjectId("5ed979f4474ed51eb3dbb26b")</v>
      </c>
      <c r="I654" t="str">
        <f>VLOOKUP(H654,categorias!$B:$D,2,FALSE)</f>
        <v>Música</v>
      </c>
      <c r="J654" t="str">
        <f>VLOOKUP(H654,categorias!$B:$D,3,FALSE)</f>
        <v>music</v>
      </c>
      <c r="K654" s="7">
        <v>0.75</v>
      </c>
      <c r="L654" s="7" t="str">
        <f t="shared" si="20"/>
        <v>new Date("2020-05-31T18:00-0300")</v>
      </c>
      <c r="M654" t="s">
        <v>3886</v>
      </c>
      <c r="N654" t="s">
        <v>937</v>
      </c>
      <c r="P654" t="s">
        <v>3888</v>
      </c>
      <c r="W654" t="str">
        <f t="shared" si="21"/>
        <v>{"titulo": "Live Yasmin Santos" , "canais": [{"nome":"Yasmin Santos", "_id": ObjectId("5ed981e2474ed51eb3dbb4a7")}], "subcategorias": [{"nome":"sertanejo", "_id":ObjectId("5ed97cfc474ed51eb3dbb271")}], "categorias":[{"_id":ObjectId("5ed979f4474ed51eb3dbb26b"), "nome":"Música", "url":"music"}], "dataHora": new Date("2020-05-31T18:00-0300"),   "largeimage": "https://yt3.ggpht.com/DnNmOsO1aFxFkOa6YQmlkL8jt3smpxBLj_EznQ8o9w_sIGRnIFr7qh5h2-bJUHPChtKI52t7=w1280-fcrop64=1,00000000ffffffff-k-c0xffffffff-no-nd-rj", "status": "offline", "videoId": "", "url": "https://www.youtube.com/channel/UCffAk8sNlHAawDPXCUCBa7g"},</v>
      </c>
    </row>
    <row r="655" spans="1:23" x14ac:dyDescent="0.25">
      <c r="A655" t="s">
        <v>3890</v>
      </c>
      <c r="B655" t="s">
        <v>2068</v>
      </c>
      <c r="C655">
        <v>0</v>
      </c>
      <c r="D655" t="str">
        <f>VLOOKUP(B655,canais!$A:$N,14,FALSE)</f>
        <v>5ed981e2474ed51eb3dbb4a8</v>
      </c>
      <c r="E655" s="10">
        <v>43981</v>
      </c>
      <c r="F655" t="s">
        <v>25</v>
      </c>
      <c r="G655" t="str">
        <f>VLOOKUP(F655,subcategorias!$E:$F,2,FALSE)</f>
        <v>ObjectId("5ed97cfc474ed51eb3dbb275")</v>
      </c>
      <c r="H655" t="str">
        <f>VLOOKUP(G655,subcategorias!$F:$G,2,FALSE)</f>
        <v>ObjectId("5ed979f4474ed51eb3dbb26b")</v>
      </c>
      <c r="I655" t="str">
        <f>VLOOKUP(H655,categorias!$B:$D,2,FALSE)</f>
        <v>Música</v>
      </c>
      <c r="J655" t="str">
        <f>VLOOKUP(H655,categorias!$B:$D,3,FALSE)</f>
        <v>music</v>
      </c>
      <c r="K655" s="7">
        <v>0.66666666666666663</v>
      </c>
      <c r="L655" s="7" t="str">
        <f t="shared" si="20"/>
        <v>new Date("2020-05-30T16:00-0300")</v>
      </c>
      <c r="M655" t="s">
        <v>3889</v>
      </c>
      <c r="N655" t="s">
        <v>937</v>
      </c>
      <c r="P655" t="s">
        <v>3891</v>
      </c>
      <c r="W655" t="str">
        <f t="shared" si="21"/>
        <v>{"titulo": "Live GirlPowerDJs" , "canais": [{"nome":"GirlPowerDJs", "_id": ObjectId("5ed981e2474ed51eb3dbb4a8")}], "subcategorias": [{"nome":"eletrônica", "_id":ObjectId("5ed97cfc474ed51eb3dbb275")}], "categorias":[{"_id":ObjectId("5ed979f4474ed51eb3dbb26b"), "nome":"Música", "url":"music"}], "dataHora": new Date("2020-05-30T16:00-0300"),   "largeimage": "https://instagram.fbhz1-1.fna.fbcdn.net/v/t51.2885-15/sh0.08/e35/s640x640/100977711_891984167934531_1107948918358363652_n.jpg?_nc_ht=instagram.fbhz1-1.fna.fbcdn.net&amp;_nc_cat=103&amp;_nc_ohc=T5Ip5G_86YUAX9N3nUu&amp;oh=f59cd28d4833d185ec82441fbed3fca9&amp;oe=5EFC92DB", "status": "offline", "videoId": "", "url": "https://www.twitch.tv/girlpowerdjs"},</v>
      </c>
    </row>
    <row r="656" spans="1:23" x14ac:dyDescent="0.25">
      <c r="A656" t="s">
        <v>3890</v>
      </c>
      <c r="B656" t="s">
        <v>2068</v>
      </c>
      <c r="C656">
        <v>0</v>
      </c>
      <c r="D656" t="str">
        <f>VLOOKUP(B656,canais!$A:$N,14,FALSE)</f>
        <v>5ed981e2474ed51eb3dbb4a8</v>
      </c>
      <c r="E656" s="10">
        <v>43982</v>
      </c>
      <c r="F656" t="s">
        <v>25</v>
      </c>
      <c r="G656" t="str">
        <f>VLOOKUP(F656,subcategorias!$E:$F,2,FALSE)</f>
        <v>ObjectId("5ed97cfc474ed51eb3dbb275")</v>
      </c>
      <c r="H656" t="str">
        <f>VLOOKUP(G656,subcategorias!$F:$G,2,FALSE)</f>
        <v>ObjectId("5ed979f4474ed51eb3dbb26b")</v>
      </c>
      <c r="I656" t="str">
        <f>VLOOKUP(H656,categorias!$B:$D,2,FALSE)</f>
        <v>Música</v>
      </c>
      <c r="J656" t="str">
        <f>VLOOKUP(H656,categorias!$B:$D,3,FALSE)</f>
        <v>music</v>
      </c>
      <c r="K656" s="7">
        <v>0.58333333333333337</v>
      </c>
      <c r="L656" s="7" t="str">
        <f t="shared" si="20"/>
        <v>new Date("2020-05-31T14:00-0300")</v>
      </c>
      <c r="M656" t="s">
        <v>3889</v>
      </c>
      <c r="N656" t="s">
        <v>937</v>
      </c>
      <c r="P656" t="s">
        <v>3891</v>
      </c>
      <c r="W656" t="str">
        <f t="shared" si="21"/>
        <v>{"titulo": "Live GirlPowerDJs" , "canais": [{"nome":"GirlPowerDJs", "_id": ObjectId("5ed981e2474ed51eb3dbb4a8")}], "subcategorias": [{"nome":"eletrônica", "_id":ObjectId("5ed97cfc474ed51eb3dbb275")}], "categorias":[{"_id":ObjectId("5ed979f4474ed51eb3dbb26b"), "nome":"Música", "url":"music"}], "dataHora": new Date("2020-05-31T14:00-0300"),   "largeimage": "https://instagram.fbhz1-1.fna.fbcdn.net/v/t51.2885-15/sh0.08/e35/s640x640/100977711_891984167934531_1107948918358363652_n.jpg?_nc_ht=instagram.fbhz1-1.fna.fbcdn.net&amp;_nc_cat=103&amp;_nc_ohc=T5Ip5G_86YUAX9N3nUu&amp;oh=f59cd28d4833d185ec82441fbed3fca9&amp;oe=5EFC92DB", "status": "offline", "videoId": "", "url": "https://www.twitch.tv/girlpowerdjs"},</v>
      </c>
    </row>
    <row r="657" spans="1:23" x14ac:dyDescent="0.25">
      <c r="A657" t="s">
        <v>3893</v>
      </c>
      <c r="B657" t="s">
        <v>2070</v>
      </c>
      <c r="C657" t="s">
        <v>2071</v>
      </c>
      <c r="D657" t="str">
        <f>VLOOKUP(B657,canais!$A:$N,14,FALSE)</f>
        <v>5ed981e2474ed51eb3dbb4a9</v>
      </c>
      <c r="E657" s="10">
        <v>43982</v>
      </c>
      <c r="F657" t="s">
        <v>25</v>
      </c>
      <c r="G657" t="str">
        <f>VLOOKUP(F657,subcategorias!$E:$F,2,FALSE)</f>
        <v>ObjectId("5ed97cfc474ed51eb3dbb275")</v>
      </c>
      <c r="H657" t="str">
        <f>VLOOKUP(G657,subcategorias!$F:$G,2,FALSE)</f>
        <v>ObjectId("5ed979f4474ed51eb3dbb26b")</v>
      </c>
      <c r="I657" t="str">
        <f>VLOOKUP(H657,categorias!$B:$D,2,FALSE)</f>
        <v>Música</v>
      </c>
      <c r="J657" t="str">
        <f>VLOOKUP(H657,categorias!$B:$D,3,FALSE)</f>
        <v>music</v>
      </c>
      <c r="K657" s="7">
        <v>0.5</v>
      </c>
      <c r="L657" s="7" t="str">
        <f t="shared" si="20"/>
        <v>new Date("2020-05-31T12:00-0300")</v>
      </c>
      <c r="M657" t="s">
        <v>3892</v>
      </c>
      <c r="N657" t="s">
        <v>937</v>
      </c>
      <c r="P657" t="s">
        <v>3894</v>
      </c>
      <c r="W657" t="str">
        <f t="shared" si="21"/>
        <v>{"titulo": "Live Astrix" , "canais": [{"nome":"Astrix", "_id": ObjectId("5ed981e2474ed51eb3dbb4a9")}], "subcategorias": [{"nome":"eletrônica", "_id":ObjectId("5ed97cfc474ed51eb3dbb275")}], "categorias":[{"_id":ObjectId("5ed979f4474ed51eb3dbb26b"), "nome":"Música", "url":"music"}], "dataHora": new Date("2020-05-31T12:00-0300"),   "largeimage": "https://instagram.fbhz1-1.fna.fbcdn.net/v/t51.2885-15/sh0.08/e35/s640x640/101112763_793684777830192_29521002738549571_n.jpg?_nc_ht=instagram.fbhz1-1.fna.fbcdn.net&amp;_nc_cat=100&amp;_nc_ohc=r4r_cyVYmtcAX_HsJbr&amp;oh=89234b31e254b16fcd97728d7afe8967&amp;oe=5EFAE511", "status": "offline", "videoId": "", "url": "https://www.youtube.com/channel/UCsBSMQZsiLprSY6GqhI25Jw"},</v>
      </c>
    </row>
    <row r="658" spans="1:23" x14ac:dyDescent="0.25">
      <c r="A658" t="s">
        <v>3896</v>
      </c>
      <c r="B658" t="s">
        <v>2072</v>
      </c>
      <c r="C658" t="s">
        <v>2073</v>
      </c>
      <c r="D658" t="str">
        <f>VLOOKUP(B658,canais!$A:$N,14,FALSE)</f>
        <v>5ed981e2474ed51eb3dbb4aa</v>
      </c>
      <c r="E658" s="10">
        <v>43983</v>
      </c>
      <c r="F658" t="s">
        <v>39</v>
      </c>
      <c r="G658" t="str">
        <f>VLOOKUP(F658,subcategorias!$E:$F,2,FALSE)</f>
        <v>ObjectId("5ed97cfc474ed51eb3dbb283")</v>
      </c>
      <c r="H658" t="str">
        <f>VLOOKUP(G658,subcategorias!$F:$G,2,FALSE)</f>
        <v>ObjectId("5ed979f4474ed51eb3dbb26b")</v>
      </c>
      <c r="I658" t="str">
        <f>VLOOKUP(H658,categorias!$B:$D,2,FALSE)</f>
        <v>Música</v>
      </c>
      <c r="J658" t="str">
        <f>VLOOKUP(H658,categorias!$B:$D,3,FALSE)</f>
        <v>music</v>
      </c>
      <c r="K658" s="7">
        <v>0.875</v>
      </c>
      <c r="L658" s="7" t="str">
        <f t="shared" si="20"/>
        <v>new Date("2020-06-01T21:00-0300")</v>
      </c>
      <c r="M658" t="s">
        <v>3895</v>
      </c>
      <c r="N658" t="s">
        <v>937</v>
      </c>
      <c r="O658" t="s">
        <v>3897</v>
      </c>
      <c r="P658" t="s">
        <v>3898</v>
      </c>
      <c r="W658" t="str">
        <f t="shared" si="21"/>
        <v>{"titulo": "Os Roni | Whindersson, Tirullipa e Gkay na LIVE de Estreia + Episódio Completo da Nova Temporada" , "canais": [{"nome":"Humor Multishow", "_id": ObjectId("5ed981e2474ed51eb3dbb4aa")}], "subcategorias": [{"nome":"comédia", "_id":ObjectId("5ed97cfc474ed51eb3dbb283")}], "categorias":[{"_id":ObjectId("5ed979f4474ed51eb3dbb26b"), "nome":"Música", "url":"music"}], "dataHora": new Date("2020-06-01T21:00-0300"),   "largeimage": "https://i.ytimg.com/vi/fkC66VrnIbk/mqdefault.jpg", "status": "offline", "videoId": "fkC66VrnIbk", "url": "https://www.youtube.com/watch?v=fkC66VrnIbk"},</v>
      </c>
    </row>
    <row r="659" spans="1:23" x14ac:dyDescent="0.25">
      <c r="A659" t="s">
        <v>3900</v>
      </c>
      <c r="B659" t="s">
        <v>397</v>
      </c>
      <c r="C659" t="s">
        <v>398</v>
      </c>
      <c r="D659" t="str">
        <f>VLOOKUP(B659,canais!$A:$N,14,FALSE)</f>
        <v>5ed981e2474ed51eb3dbb311</v>
      </c>
      <c r="E659" s="10">
        <v>43983</v>
      </c>
      <c r="F659" t="s">
        <v>22</v>
      </c>
      <c r="G659" t="str">
        <f>VLOOKUP(F659,subcategorias!$E:$F,2,FALSE)</f>
        <v>ObjectId("5ed97cfc474ed51eb3dbb272")</v>
      </c>
      <c r="H659" t="str">
        <f>VLOOKUP(G659,subcategorias!$F:$G,2,FALSE)</f>
        <v>ObjectId("5ed979f4474ed51eb3dbb26b")</v>
      </c>
      <c r="I659" t="str">
        <f>VLOOKUP(H659,categorias!$B:$D,2,FALSE)</f>
        <v>Música</v>
      </c>
      <c r="J659" t="str">
        <f>VLOOKUP(H659,categorias!$B:$D,3,FALSE)</f>
        <v>music</v>
      </c>
      <c r="K659" s="7">
        <v>0.875</v>
      </c>
      <c r="L659" s="7" t="str">
        <f t="shared" si="20"/>
        <v>new Date("2020-06-01T21:00-0300")</v>
      </c>
      <c r="M659" t="s">
        <v>3899</v>
      </c>
      <c r="N659" t="s">
        <v>937</v>
      </c>
      <c r="O659" t="s">
        <v>3901</v>
      </c>
      <c r="P659" t="s">
        <v>3902</v>
      </c>
      <c r="W659" t="str">
        <f t="shared" si="21"/>
        <v>{"titulo": "Metallica: Live in Salt Lake City, Utah - January 2, 1997" , "canais": [{"nome":"Metallica", "_id": ObjectId("5ed981e2474ed51eb3dbb311")}], "subcategorias": [{"nome":"rock", "_id":ObjectId("5ed97cfc474ed51eb3dbb272")}], "categorias":[{"_id":ObjectId("5ed979f4474ed51eb3dbb26b"), "nome":"Música", "url":"music"}], "dataHora": new Date("2020-06-01T21:00-0300"),   "largeimage": "https://i.ytimg.com/vi/XPzE9cRIVpQ/mqdefault.jpg", "status": "offline", "videoId": "XPzE9cRIVpQ", "url": "https://www.youtube.com/watch?v=XPzE9cRIVpQ"},</v>
      </c>
    </row>
    <row r="660" spans="1:23" x14ac:dyDescent="0.25">
      <c r="A660" t="s">
        <v>3904</v>
      </c>
      <c r="B660" t="s">
        <v>2074</v>
      </c>
      <c r="C660" t="s">
        <v>2075</v>
      </c>
      <c r="D660" t="str">
        <f>VLOOKUP(B660,canais!$A:$N,14,FALSE)</f>
        <v>5ed981e2474ed51eb3dbb4ab</v>
      </c>
      <c r="E660" s="10">
        <v>44002</v>
      </c>
      <c r="F660" t="s">
        <v>33</v>
      </c>
      <c r="G660" t="str">
        <f>VLOOKUP(F660,subcategorias!$E:$F,2,FALSE)</f>
        <v>ObjectId("5ed97cfc474ed51eb3dbb27d")</v>
      </c>
      <c r="H660" t="str">
        <f>VLOOKUP(G660,subcategorias!$F:$G,2,FALSE)</f>
        <v>ObjectId("5ed979f4474ed51eb3dbb26b")</v>
      </c>
      <c r="I660" t="str">
        <f>VLOOKUP(H660,categorias!$B:$D,2,FALSE)</f>
        <v>Música</v>
      </c>
      <c r="J660" t="str">
        <f>VLOOKUP(H660,categorias!$B:$D,3,FALSE)</f>
        <v>music</v>
      </c>
      <c r="K660" s="7">
        <v>0.79166666666666663</v>
      </c>
      <c r="L660" s="7" t="str">
        <f t="shared" si="20"/>
        <v>new Date("2020-06-20T19:00-0300")</v>
      </c>
      <c r="M660" t="s">
        <v>3903</v>
      </c>
      <c r="N660" t="s">
        <v>937</v>
      </c>
      <c r="P660" t="s">
        <v>3905</v>
      </c>
      <c r="W660" t="str">
        <f t="shared" si="21"/>
        <v>{"titulo": "Live Banda Som e Louvor" , "canais": [{"nome":"Banda Som e Louvor", "_id": ObjectId("5ed981e2474ed51eb3dbb4ab")}], "subcategorias": [{"nome":"gospel", "_id":ObjectId("5ed97cfc474ed51eb3dbb27d")}], "categorias":[{"_id":ObjectId("5ed979f4474ed51eb3dbb26b"), "nome":"Música", "url":"music"}], "dataHora": new Date("2020-06-20T19:00-0300"),   "largeimage": "https://scontent-gru1-1.cdninstagram.com/v/t51.2885-15/sh0.08/e35/p640x640/101025692_691041718340089_7625674315601201545_n.jpg?_nc_ht=scontent-gru1-1.cdninstagram.com&amp;_nc_cat=101&amp;_nc_ohc=YPh5koNgfY8AX_4iun4&amp;oh=7907cad961af59f62741f60bb266d8cb&amp;oe=5EFE226D", "status": "offline", "videoId": "", "url": "https://www.youtube.com/channel/UCppni2ByG5guZvpvovSBArA"},</v>
      </c>
    </row>
    <row r="661" spans="1:23" x14ac:dyDescent="0.25">
      <c r="A661" t="s">
        <v>3907</v>
      </c>
      <c r="B661" t="s">
        <v>543</v>
      </c>
      <c r="C661" t="s">
        <v>544</v>
      </c>
      <c r="D661" t="str">
        <f>VLOOKUP(B661,canais!$A:$N,14,FALSE)</f>
        <v>5ed981e2474ed51eb3dbb35d</v>
      </c>
      <c r="E661" s="10">
        <v>43994</v>
      </c>
      <c r="F661" t="s">
        <v>22</v>
      </c>
      <c r="G661" t="str">
        <f>VLOOKUP(F661,subcategorias!$E:$F,2,FALSE)</f>
        <v>ObjectId("5ed97cfc474ed51eb3dbb272")</v>
      </c>
      <c r="H661" t="str">
        <f>VLOOKUP(G661,subcategorias!$F:$G,2,FALSE)</f>
        <v>ObjectId("5ed979f4474ed51eb3dbb26b")</v>
      </c>
      <c r="I661" t="str">
        <f>VLOOKUP(H661,categorias!$B:$D,2,FALSE)</f>
        <v>Música</v>
      </c>
      <c r="J661" t="str">
        <f>VLOOKUP(H661,categorias!$B:$D,3,FALSE)</f>
        <v>music</v>
      </c>
      <c r="K661" s="7">
        <v>0.83333333333333337</v>
      </c>
      <c r="L661" s="7" t="str">
        <f t="shared" si="20"/>
        <v>new Date("2020-06-12T20:00-0300")</v>
      </c>
      <c r="M661" t="s">
        <v>3906</v>
      </c>
      <c r="N661" t="s">
        <v>937</v>
      </c>
      <c r="P661" t="s">
        <v>3908</v>
      </c>
      <c r="W661" t="str">
        <f t="shared" si="21"/>
        <v>{"titulo": "Live Dinho Ouro Preto" , "canais": [{"nome":"Dinho Ouro Preto", "_id": ObjectId("5ed981e2474ed51eb3dbb35d")}], "subcategorias": [{"nome":"rock", "_id":ObjectId("5ed97cfc474ed51eb3dbb272")}], "categorias":[{"_id":ObjectId("5ed979f4474ed51eb3dbb26b"), "nome":"Música", "url":"music"}], "dataHora": new Date("2020-06-12T20:00-0300"),   "largeimage": "https://scontent-gru2-1.cdninstagram.com/v/t51.2885-15/sh0.08/e35/s640x640/101057692_144255440537685_9071650217794950678_n.jpg?_nc_ht=scontent-gru2-1.cdninstagram.com&amp;_nc_cat=109&amp;_nc_ohc=NSLLt7rZenUAX-9AZG6&amp;oh=110c5088e0d9ba232dba84e582a68cb0&amp;oe=5EFF1E70", "status": "offline", "videoId": "", "url": "https://www.youtube.com/channel/UC5o8T-UsVlJjRX2iH1qSKJg"},</v>
      </c>
    </row>
    <row r="662" spans="1:23" x14ac:dyDescent="0.25">
      <c r="A662" t="s">
        <v>3909</v>
      </c>
      <c r="B662" t="s">
        <v>2076</v>
      </c>
      <c r="C662" t="s">
        <v>2077</v>
      </c>
      <c r="D662" t="str">
        <f>VLOOKUP(B662,canais!$A:$N,14,FALSE)</f>
        <v>5ed981e2474ed51eb3dbb4ac</v>
      </c>
      <c r="E662" s="10">
        <v>43994</v>
      </c>
      <c r="F662" t="s">
        <v>22</v>
      </c>
      <c r="G662" t="str">
        <f>VLOOKUP(F662,subcategorias!$E:$F,2,FALSE)</f>
        <v>ObjectId("5ed97cfc474ed51eb3dbb272")</v>
      </c>
      <c r="H662" t="str">
        <f>VLOOKUP(G662,subcategorias!$F:$G,2,FALSE)</f>
        <v>ObjectId("5ed979f4474ed51eb3dbb26b")</v>
      </c>
      <c r="I662" t="str">
        <f>VLOOKUP(H662,categorias!$B:$D,2,FALSE)</f>
        <v>Música</v>
      </c>
      <c r="J662" t="str">
        <f>VLOOKUP(H662,categorias!$B:$D,3,FALSE)</f>
        <v>music</v>
      </c>
      <c r="K662" s="7">
        <v>0.83333333333333337</v>
      </c>
      <c r="L662" s="7" t="str">
        <f t="shared" si="20"/>
        <v>new Date("2020-06-12T20:00-0300")</v>
      </c>
      <c r="M662" t="s">
        <v>3906</v>
      </c>
      <c r="N662" t="s">
        <v>937</v>
      </c>
      <c r="P662" t="s">
        <v>3908</v>
      </c>
      <c r="W662" t="str">
        <f t="shared" si="21"/>
        <v>{"titulo": "Live Zélia Duncan" , "canais": [{"nome":"Zélia Duncan", "_id": ObjectId("5ed981e2474ed51eb3dbb4ac")}], "subcategorias": [{"nome":"rock", "_id":ObjectId("5ed97cfc474ed51eb3dbb272")}], "categorias":[{"_id":ObjectId("5ed979f4474ed51eb3dbb26b"), "nome":"Música", "url":"music"}], "dataHora": new Date("2020-06-12T20:00-0300"),   "largeimage": "https://scontent-gru2-1.cdninstagram.com/v/t51.2885-15/sh0.08/e35/s640x640/101057692_144255440537685_9071650217794950678_n.jpg?_nc_ht=scontent-gru2-1.cdninstagram.com&amp;_nc_cat=109&amp;_nc_ohc=NSLLt7rZenUAX-9AZG6&amp;oh=110c5088e0d9ba232dba84e582a68cb0&amp;oe=5EFF1E70", "status": "offline", "videoId": "", "url": "https://www.youtube.com/channel/UC5o8T-UsVlJjRX2iH1qSKJg"},</v>
      </c>
    </row>
    <row r="663" spans="1:23" x14ac:dyDescent="0.25">
      <c r="A663" t="s">
        <v>3911</v>
      </c>
      <c r="B663" t="s">
        <v>2078</v>
      </c>
      <c r="C663" t="s">
        <v>2079</v>
      </c>
      <c r="D663" t="str">
        <f>VLOOKUP(B663,canais!$A:$N,14,FALSE)</f>
        <v>5ed981e2474ed51eb3dbb4ad</v>
      </c>
      <c r="E663" s="10">
        <v>43985</v>
      </c>
      <c r="F663" t="s">
        <v>3597</v>
      </c>
      <c r="G663" t="str">
        <f>VLOOKUP(F663,subcategorias!$E:$F,2,FALSE)</f>
        <v>ObjectId("5ed98be6474ed51eb3dbb4cd")</v>
      </c>
      <c r="H663" t="str">
        <f>VLOOKUP(G663,subcategorias!$F:$G,2,FALSE)</f>
        <v>ObjectId("5ed979f4474ed51eb3dbb26d")</v>
      </c>
      <c r="I663" t="str">
        <f>VLOOKUP(H663,categorias!$B:$D,2,FALSE)</f>
        <v>Educação</v>
      </c>
      <c r="J663" t="str">
        <f>VLOOKUP(H663,categorias!$B:$D,3,FALSE)</f>
        <v>educacao</v>
      </c>
      <c r="K663" s="7">
        <v>0.79166666666666663</v>
      </c>
      <c r="L663" s="7" t="str">
        <f t="shared" si="20"/>
        <v>new Date("2020-06-03T19:00-0300")</v>
      </c>
      <c r="M663" t="s">
        <v>3910</v>
      </c>
      <c r="N663" t="s">
        <v>937</v>
      </c>
      <c r="O663" t="s">
        <v>3912</v>
      </c>
      <c r="P663" t="s">
        <v>3913</v>
      </c>
      <c r="W663" t="str">
        <f t="shared" si="21"/>
        <v>{"titulo": "Vitreo Ao Vivo | O mundo em protesto e a bolsa subindo: O que está acontecendo?" , "canais": [{"nome":"Vitreo", "_id": ObjectId("5ed981e2474ed51eb3dbb4ad")}], "subcategorias": [{"nome":"talks", "_id":ObjectId("5ed98be6474ed51eb3dbb4cd")}], "categorias":[{"_id":ObjectId("5ed979f4474ed51eb3dbb26d"), "nome":"Educação", "url":"educacao"}], "dataHora": new Date("2020-06-03T19:00-0300"),   "largeimage": "https://i.ytimg.com/vi/0bXvqMvZq7Q/mqdefault.jpg", "status": "offline", "videoId": "0bXvqMvZq7Q", "url": "https://www.youtube.com/watch?v=0bXvqMvZq7Q"},</v>
      </c>
    </row>
    <row r="664" spans="1:23" x14ac:dyDescent="0.25">
      <c r="A664" t="s">
        <v>3915</v>
      </c>
      <c r="B664" t="s">
        <v>2080</v>
      </c>
      <c r="C664">
        <v>0</v>
      </c>
      <c r="D664" t="str">
        <f>VLOOKUP(B664,canais!$A:$N,14,FALSE)</f>
        <v>5ed981e2474ed51eb3dbb4ae</v>
      </c>
      <c r="E664" s="10">
        <v>43985</v>
      </c>
      <c r="F664" t="s">
        <v>3597</v>
      </c>
      <c r="G664" t="str">
        <f>VLOOKUP(F664,subcategorias!$E:$F,2,FALSE)</f>
        <v>ObjectId("5ed98be6474ed51eb3dbb4cd")</v>
      </c>
      <c r="H664" t="str">
        <f>VLOOKUP(G664,subcategorias!$F:$G,2,FALSE)</f>
        <v>ObjectId("5ed979f4474ed51eb3dbb26d")</v>
      </c>
      <c r="I664" t="str">
        <f>VLOOKUP(H664,categorias!$B:$D,2,FALSE)</f>
        <v>Educação</v>
      </c>
      <c r="J664" t="str">
        <f>VLOOKUP(H664,categorias!$B:$D,3,FALSE)</f>
        <v>educacao</v>
      </c>
      <c r="K664" s="7">
        <v>0.8125</v>
      </c>
      <c r="L664" s="7" t="str">
        <f t="shared" si="20"/>
        <v>new Date("2020-06-03T19:30-0300")</v>
      </c>
      <c r="M664" t="s">
        <v>3914</v>
      </c>
      <c r="N664" t="s">
        <v>937</v>
      </c>
      <c r="P664" t="s">
        <v>3653</v>
      </c>
      <c r="W664" t="str">
        <f t="shared" si="21"/>
        <v>{"titulo": "Live Engenharia de Software" , "canais": [{"nome":"Engenharia de Software", "_id": ObjectId("5ed981e2474ed51eb3dbb4ae")}], "subcategorias": [{"nome":"talks", "_id":ObjectId("5ed98be6474ed51eb3dbb4cd")}], "categorias":[{"_id":ObjectId("5ed979f4474ed51eb3dbb26d"), "nome":"Educação", "url":"educacao"}], "dataHora": new Date("2020-06-03T19:30-0300"),   "largeimage": "https://scontent-gig2-1.cdninstagram.com/v/t51.2885-15/sh0.08/e35/s640x640/101809424_560194348203057_5370448274984406014_n.jpg?_nc_ht=scontent-gig2-1.cdninstagram.com&amp;_nc_cat=109&amp;_nc_ohc=Ob4xZeGT1OoAX-3qwQ-&amp;oh=2c8b6a72a6826c672e3382bce57c6326&amp;oe=5F038C6B", "status": "offline", "videoId": "", "url": "https://www.youtube.com/channel/0"},</v>
      </c>
    </row>
    <row r="665" spans="1:23" x14ac:dyDescent="0.25">
      <c r="A665" t="s">
        <v>3917</v>
      </c>
      <c r="B665" t="s">
        <v>2081</v>
      </c>
      <c r="C665" t="s">
        <v>2082</v>
      </c>
      <c r="D665" t="str">
        <f>VLOOKUP(B665,canais!$A:$N,14,FALSE)</f>
        <v>5ed981e2474ed51eb3dbb4af</v>
      </c>
      <c r="E665" s="10">
        <v>43985</v>
      </c>
      <c r="F665" t="s">
        <v>26</v>
      </c>
      <c r="G665" t="str">
        <f>VLOOKUP(F665,subcategorias!$E:$F,2,FALSE)</f>
        <v>ObjectId("5ed97cfc474ed51eb3dbb276")</v>
      </c>
      <c r="H665" t="str">
        <f>VLOOKUP(G665,subcategorias!$F:$G,2,FALSE)</f>
        <v>ObjectId("5ed979f4474ed51eb3dbb26b")</v>
      </c>
      <c r="I665" t="str">
        <f>VLOOKUP(H665,categorias!$B:$D,2,FALSE)</f>
        <v>Música</v>
      </c>
      <c r="J665" t="str">
        <f>VLOOKUP(H665,categorias!$B:$D,3,FALSE)</f>
        <v>music</v>
      </c>
      <c r="K665" s="7">
        <v>0.875</v>
      </c>
      <c r="L665" s="7" t="str">
        <f t="shared" si="20"/>
        <v>new Date("2020-06-03T21:00-0300")</v>
      </c>
      <c r="M665" t="s">
        <v>3916</v>
      </c>
      <c r="N665" t="s">
        <v>937</v>
      </c>
      <c r="O665" t="s">
        <v>3918</v>
      </c>
      <c r="P665" t="s">
        <v>3919</v>
      </c>
      <c r="W665" t="str">
        <f t="shared" si="21"/>
        <v>{"titulo": "Live Tiago Iorc - #FiqueEmCasa e Cante #Comigo" , "canais": [{"nome":"Tiago Iorc", "_id": ObjectId("5ed981e2474ed51eb3dbb4af")}], "subcategorias": [{"nome":"pop", "_id":ObjectId("5ed97cfc474ed51eb3dbb276")}], "categorias":[{"_id":ObjectId("5ed979f4474ed51eb3dbb26b"), "nome":"Música", "url":"music"}], "dataHora": new Date("2020-06-03T21:00-0300"),   "largeimage": "https://i.ytimg.com/vi/kjlrX0eEKDw/mqdefault.jpg", "status": "offline", "videoId": "kjlrX0eEKDw", "url": "https://www.youtube.com/watch?v=kjlrX0eEKDw"},</v>
      </c>
    </row>
    <row r="666" spans="1:23" x14ac:dyDescent="0.25">
      <c r="A666" t="s">
        <v>3921</v>
      </c>
      <c r="B666" t="s">
        <v>843</v>
      </c>
      <c r="C666" t="s">
        <v>844</v>
      </c>
      <c r="D666" t="str">
        <f>VLOOKUP(B666,canais!$A:$N,14,FALSE)</f>
        <v>5ed981e2474ed51eb3dbb3f5</v>
      </c>
      <c r="E666" s="10">
        <v>43985</v>
      </c>
      <c r="F666" t="s">
        <v>22</v>
      </c>
      <c r="G666" t="str">
        <f>VLOOKUP(F666,subcategorias!$E:$F,2,FALSE)</f>
        <v>ObjectId("5ed97cfc474ed51eb3dbb272")</v>
      </c>
      <c r="H666" t="str">
        <f>VLOOKUP(G666,subcategorias!$F:$G,2,FALSE)</f>
        <v>ObjectId("5ed979f4474ed51eb3dbb26b")</v>
      </c>
      <c r="I666" t="str">
        <f>VLOOKUP(H666,categorias!$B:$D,2,FALSE)</f>
        <v>Música</v>
      </c>
      <c r="J666" t="str">
        <f>VLOOKUP(H666,categorias!$B:$D,3,FALSE)</f>
        <v>music</v>
      </c>
      <c r="K666" s="7">
        <v>0.89583333333333337</v>
      </c>
      <c r="L666" s="7" t="str">
        <f t="shared" si="20"/>
        <v>new Date("2020-06-03T21:30-0300")</v>
      </c>
      <c r="M666" t="s">
        <v>3920</v>
      </c>
      <c r="N666" t="s">
        <v>937</v>
      </c>
      <c r="O666" t="s">
        <v>3922</v>
      </c>
      <c r="P666" t="s">
        <v>3923</v>
      </c>
      <c r="W666" t="str">
        <f t="shared" si="21"/>
        <v>{"titulo": "Live 43 Festival CulturaEmCasa - Lobão - 03/06" , "canais": [{"nome":"Lobão", "_id": ObjectId("5ed981e2474ed51eb3dbb3f5")}], "subcategorias": [{"nome":"rock", "_id":ObjectId("5ed97cfc474ed51eb3dbb272")}], "categorias":[{"_id":ObjectId("5ed979f4474ed51eb3dbb26b"), "nome":"Música", "url":"music"}], "dataHora": new Date("2020-06-03T21:30-0300"),   "largeimage": "https://i.ytimg.com/vi/0g9tBBTfHe4/mqdefault.jpg", "status": "offline", "videoId": "0g9tBBTfHe4", "url": "https://www.youtube.com/watch?v=0g9tBBTfHe4"},</v>
      </c>
    </row>
    <row r="667" spans="1:23" x14ac:dyDescent="0.25">
      <c r="A667" t="s">
        <v>3925</v>
      </c>
      <c r="B667" t="s">
        <v>2083</v>
      </c>
      <c r="C667" t="s">
        <v>2084</v>
      </c>
      <c r="D667" t="str">
        <f>VLOOKUP(B667,canais!$A:$N,14,FALSE)</f>
        <v>5ed981e2474ed51eb3dbb4b0</v>
      </c>
      <c r="E667" s="10">
        <v>43985</v>
      </c>
      <c r="F667" t="s">
        <v>1125</v>
      </c>
      <c r="G667" t="str">
        <f>VLOOKUP(F667,subcategorias!$E:$F,2,FALSE)</f>
        <v>ObjectId("5ed97cfc474ed51eb3dbb286")</v>
      </c>
      <c r="H667" t="str">
        <f>VLOOKUP(G667,subcategorias!$F:$G,2,FALSE)</f>
        <v>ObjectId("5ed979f4474ed51eb3dbb26b")</v>
      </c>
      <c r="I667" t="str">
        <f>VLOOKUP(H667,categorias!$B:$D,2,FALSE)</f>
        <v>Música</v>
      </c>
      <c r="J667" t="str">
        <f>VLOOKUP(H667,categorias!$B:$D,3,FALSE)</f>
        <v>music</v>
      </c>
      <c r="K667" s="7">
        <v>0.83333333333333337</v>
      </c>
      <c r="L667" s="7" t="str">
        <f t="shared" si="20"/>
        <v>new Date("2020-06-03T20:00-0300")</v>
      </c>
      <c r="M667" t="s">
        <v>3924</v>
      </c>
      <c r="N667" t="s">
        <v>937</v>
      </c>
      <c r="O667" t="s">
        <v>3926</v>
      </c>
      <c r="P667" t="s">
        <v>3927</v>
      </c>
      <c r="W667" t="str">
        <f t="shared" si="21"/>
        <v>{"titulo": "LIVE REI DA CACIMBINHA - SÃO JOÃO ONLINE" , "canais": [{"nome":"Rei da Cacimbinha", "_id": ObjectId("5ed981e2474ed51eb3dbb4b0")}], "subcategorias": [{"nome":"arrocha", "_id":ObjectId("5ed97cfc474ed51eb3dbb286")}], "categorias":[{"_id":ObjectId("5ed979f4474ed51eb3dbb26b"), "nome":"Música", "url":"music"}], "dataHora": new Date("2020-06-03T20:00-0300"),   "largeimage": "https://i.ytimg.com/vi/Rj0bwyFoarE/mqdefault.jpg", "status": "offline", "videoId": "Rj0bwyFoarE", "url": "https://www.youtube.com/watch?v=Rj0bwyFoarE"},</v>
      </c>
    </row>
    <row r="668" spans="1:23" x14ac:dyDescent="0.25">
      <c r="A668" t="s">
        <v>3929</v>
      </c>
      <c r="B668" t="s">
        <v>2085</v>
      </c>
      <c r="C668" t="s">
        <v>2086</v>
      </c>
      <c r="D668" t="str">
        <f>VLOOKUP(B668,canais!$A:$N,14,FALSE)</f>
        <v>5ed981e2474ed51eb3dbb4b1</v>
      </c>
      <c r="E668" s="10">
        <v>43986</v>
      </c>
      <c r="F668" t="s">
        <v>35</v>
      </c>
      <c r="G668" t="str">
        <f>VLOOKUP(F668,subcategorias!$E:$F,2,FALSE)</f>
        <v>ObjectId("5ed97cfc474ed51eb3dbb27f")</v>
      </c>
      <c r="H668" t="str">
        <f>VLOOKUP(G668,subcategorias!$F:$G,2,FALSE)</f>
        <v>ObjectId("5ed979f4474ed51eb3dbb26b")</v>
      </c>
      <c r="I668" t="str">
        <f>VLOOKUP(H668,categorias!$B:$D,2,FALSE)</f>
        <v>Música</v>
      </c>
      <c r="J668" t="str">
        <f>VLOOKUP(H668,categorias!$B:$D,3,FALSE)</f>
        <v>music</v>
      </c>
      <c r="K668" s="7">
        <v>0.75</v>
      </c>
      <c r="L668" s="7" t="str">
        <f t="shared" si="20"/>
        <v>new Date("2020-06-04T18:00-0300")</v>
      </c>
      <c r="M668" t="s">
        <v>3928</v>
      </c>
      <c r="N668" t="s">
        <v>937</v>
      </c>
      <c r="P668" t="s">
        <v>3930</v>
      </c>
      <c r="W668" t="str">
        <f t="shared" si="21"/>
        <v>{"titulo": "São João de Todos"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Date("2020-06-04T18:00-0300"),   "largeimage": "https://scontent-gig2-1.cdninstagram.com/v/t51.2885-15/sh0.08/e35/p640x640/101404321_423570925193102_5180715815056333767_n.jpg?_nc_ht=scontent-gig2-1.cdninstagram.com&amp;_nc_cat=102&amp;_nc_ohc=XdHNK0focnMAX-2jskv&amp;oh=458f5e4dc87c25d8b9c0a85b24ab996c&amp;oe=5F0164BC", "status": "offline", "videoId": "", "url": "https://www.youtube.com/channel/UCWh6Rqp-mO38iPJbAVNflvQ"},</v>
      </c>
    </row>
    <row r="669" spans="1:23" x14ac:dyDescent="0.25">
      <c r="A669" t="s">
        <v>3929</v>
      </c>
      <c r="B669" t="s">
        <v>2085</v>
      </c>
      <c r="C669" t="s">
        <v>2086</v>
      </c>
      <c r="D669" t="str">
        <f>VLOOKUP(B669,canais!$A:$N,14,FALSE)</f>
        <v>5ed981e2474ed51eb3dbb4b1</v>
      </c>
      <c r="E669" s="10">
        <v>43987</v>
      </c>
      <c r="F669" t="s">
        <v>35</v>
      </c>
      <c r="G669" t="str">
        <f>VLOOKUP(F669,subcategorias!$E:$F,2,FALSE)</f>
        <v>ObjectId("5ed97cfc474ed51eb3dbb27f")</v>
      </c>
      <c r="H669" t="str">
        <f>VLOOKUP(G669,subcategorias!$F:$G,2,FALSE)</f>
        <v>ObjectId("5ed979f4474ed51eb3dbb26b")</v>
      </c>
      <c r="I669" t="str">
        <f>VLOOKUP(H669,categorias!$B:$D,2,FALSE)</f>
        <v>Música</v>
      </c>
      <c r="J669" t="str">
        <f>VLOOKUP(H669,categorias!$B:$D,3,FALSE)</f>
        <v>music</v>
      </c>
      <c r="K669" s="7">
        <v>0.79166666666666663</v>
      </c>
      <c r="L669" s="7" t="str">
        <f t="shared" si="20"/>
        <v>new Date("2020-06-05T19:00-0300")</v>
      </c>
      <c r="M669" t="s">
        <v>3931</v>
      </c>
      <c r="N669" t="s">
        <v>937</v>
      </c>
      <c r="P669" t="s">
        <v>3930</v>
      </c>
      <c r="W669" t="str">
        <f t="shared" si="21"/>
        <v>{"titulo": "São João de Todos" , "canais": [{"nome":"Sua Música", "_id": ObjectId("5ed981e2474ed51eb3dbb4b1")}], "subcategorias": [{"nome":"festival", "_id":ObjectId("5ed97cfc474ed51eb3dbb27f")}], "categorias":[{"_id":ObjectId("5ed979f4474ed51eb3dbb26b"), "nome":"Música", "url":"music"}], "dataHora": new Date("2020-06-05T19:00-0300"),   "largeimage": "https://scontent-gig2-1.cdninstagram.com/v/t51.2885-15/sh0.08/e35/p640x640/101401252_146911130283809_3037706675843455021_n.jpg?_nc_ht=scontent-gig2-1.cdninstagram.com&amp;_nc_cat=105&amp;_nc_ohc=LXn5zUDO0FQAX8r44jW&amp;oh=75a1e5c3f47d4dc19980233a97ac7300&amp;oe=5F0014C1", "status": "offline", "videoId": "", "url": "https://www.youtube.com/channel/UCWh6Rqp-mO38iPJbAVNflvQ"},</v>
      </c>
    </row>
    <row r="670" spans="1:23" x14ac:dyDescent="0.25">
      <c r="A670" t="s">
        <v>3933</v>
      </c>
      <c r="B670" t="s">
        <v>2087</v>
      </c>
      <c r="C670" t="s">
        <v>2088</v>
      </c>
      <c r="D670" t="str">
        <f>VLOOKUP(B670,canais!$A:$N,14,FALSE)</f>
        <v>5ed981e2474ed51eb3dbb4b2</v>
      </c>
      <c r="E670" s="10">
        <v>43986</v>
      </c>
      <c r="F670" t="s">
        <v>32</v>
      </c>
      <c r="G670" t="str">
        <f>VLOOKUP(F670,subcategorias!$E:$F,2,FALSE)</f>
        <v>ObjectId("5ed97cfc474ed51eb3dbb27c")</v>
      </c>
      <c r="H670" t="str">
        <f>VLOOKUP(G670,subcategorias!$F:$G,2,FALSE)</f>
        <v>ObjectId("5ed979f4474ed51eb3dbb26b")</v>
      </c>
      <c r="I670" t="str">
        <f>VLOOKUP(H670,categorias!$B:$D,2,FALSE)</f>
        <v>Música</v>
      </c>
      <c r="J670" t="str">
        <f>VLOOKUP(H670,categorias!$B:$D,3,FALSE)</f>
        <v>music</v>
      </c>
      <c r="K670" s="7">
        <v>0.72916666666666663</v>
      </c>
      <c r="L670" s="7" t="str">
        <f t="shared" si="20"/>
        <v>new Date("2020-06-04T17:30-0300")</v>
      </c>
      <c r="M670" t="s">
        <v>3932</v>
      </c>
      <c r="N670" t="s">
        <v>937</v>
      </c>
      <c r="O670" t="s">
        <v>3934</v>
      </c>
      <c r="P670" t="s">
        <v>3935</v>
      </c>
      <c r="W670" t="str">
        <f t="shared" si="21"/>
        <v>{"titulo": "Arraiá Frenético - Live Bob Léo Mercadoria #FiqueEmCasa e Cante #Comigo" , "canais": [{"nome":"Bob Léo Mercadoria", "_id": ObjectId("5ed981e2474ed51eb3dbb4b2")}], "subcategorias": [{"nome":"forró", "_id":ObjectId("5ed97cfc474ed51eb3dbb27c")}], "categorias":[{"_id":ObjectId("5ed979f4474ed51eb3dbb26b"), "nome":"Música", "url":"music"}], "dataHora": new Date("2020-06-04T17:30-0300"),   "largeimage": "https://i.ytimg.com/vi/pfWCpIM8ijI/mqdefault.jpg", "status": "offline", "videoId": "pfWCpIM8ijI", "url": "https://www.youtube.com/watch?v=pfWCpIM8ijI"},</v>
      </c>
    </row>
    <row r="671" spans="1:23" x14ac:dyDescent="0.25">
      <c r="A671" t="s">
        <v>2528</v>
      </c>
      <c r="B671" t="s">
        <v>217</v>
      </c>
      <c r="C671" t="s">
        <v>218</v>
      </c>
      <c r="D671" t="str">
        <f>VLOOKUP(B671,canais!$A:$N,14,FALSE)</f>
        <v>5ed981e2474ed51eb3dbb2bc</v>
      </c>
      <c r="E671" s="10">
        <v>43986</v>
      </c>
      <c r="F671" t="s">
        <v>21</v>
      </c>
      <c r="G671" t="str">
        <f>VLOOKUP(F671,subcategorias!$E:$F,2,FALSE)</f>
        <v>ObjectId("5ed97cfc474ed51eb3dbb271")</v>
      </c>
      <c r="H671" t="str">
        <f>VLOOKUP(G671,subcategorias!$F:$G,2,FALSE)</f>
        <v>ObjectId("5ed979f4474ed51eb3dbb26b")</v>
      </c>
      <c r="I671" t="str">
        <f>VLOOKUP(H671,categorias!$B:$D,2,FALSE)</f>
        <v>Música</v>
      </c>
      <c r="J671" t="str">
        <f>VLOOKUP(H671,categorias!$B:$D,3,FALSE)</f>
        <v>music</v>
      </c>
      <c r="K671" s="7">
        <v>0.75</v>
      </c>
      <c r="L671" s="7" t="str">
        <f t="shared" si="20"/>
        <v>new Date("2020-06-04T18:00-0300")</v>
      </c>
      <c r="M671" t="s">
        <v>3936</v>
      </c>
      <c r="N671" t="s">
        <v>937</v>
      </c>
      <c r="P671" t="s">
        <v>2529</v>
      </c>
      <c r="W671" t="str">
        <f t="shared" si="21"/>
        <v>{"titulo": "Live Bruninho e Davi" , "canais": [{"nome":"Bruninho e Davi", "_id": ObjectId("5ed981e2474ed51eb3dbb2bc")}], "subcategorias": [{"nome":"sertanejo", "_id":ObjectId("5ed97cfc474ed51eb3dbb271")}], "categorias":[{"_id":ObjectId("5ed979f4474ed51eb3dbb26b"), "nome":"Música", "url":"music"}], "dataHora": new Date("2020-06-04T18:00-0300"),   "largeimage": "https://scontent-gig2-1.cdninstagram.com/v/t51.2885-15/sh0.08/e35/s640x640/101060402_822080461531099_1770386538116279915_n.jpg?_nc_ht=scontent-gig2-1.cdninstagram.com&amp;_nc_cat=107&amp;_nc_ohc=4qH5v8Zals4AX85qIyC&amp;oh=68575203da7a70bfed07a2ed41876695&amp;oe=5F0398BC", "status": "offline", "videoId": "", "url": "https://www.youtube.com/channel/UCivR_rNG0IT3up2NFq5f0Ng"},</v>
      </c>
    </row>
    <row r="672" spans="1:23" x14ac:dyDescent="0.25">
      <c r="A672" t="s">
        <v>3938</v>
      </c>
      <c r="B672" t="s">
        <v>2089</v>
      </c>
      <c r="C672">
        <v>0</v>
      </c>
      <c r="D672" t="str">
        <f>VLOOKUP(B672,canais!$A:$N,14,FALSE)</f>
        <v>5ed981e2474ed51eb3dbb4b3</v>
      </c>
      <c r="E672" s="10">
        <v>43986</v>
      </c>
      <c r="F672" t="s">
        <v>33</v>
      </c>
      <c r="G672" t="str">
        <f>VLOOKUP(F672,subcategorias!$E:$F,2,FALSE)</f>
        <v>ObjectId("5ed97cfc474ed51eb3dbb27d")</v>
      </c>
      <c r="H672" t="str">
        <f>VLOOKUP(G672,subcategorias!$F:$G,2,FALSE)</f>
        <v>ObjectId("5ed979f4474ed51eb3dbb26b")</v>
      </c>
      <c r="I672" t="str">
        <f>VLOOKUP(H672,categorias!$B:$D,2,FALSE)</f>
        <v>Música</v>
      </c>
      <c r="J672" t="str">
        <f>VLOOKUP(H672,categorias!$B:$D,3,FALSE)</f>
        <v>music</v>
      </c>
      <c r="K672" s="7">
        <v>0.75</v>
      </c>
      <c r="L672" s="7" t="str">
        <f t="shared" si="20"/>
        <v>new Date("2020-06-04T18:00-0300")</v>
      </c>
      <c r="M672" t="s">
        <v>3937</v>
      </c>
      <c r="N672" t="s">
        <v>937</v>
      </c>
      <c r="O672" t="s">
        <v>3939</v>
      </c>
      <c r="P672" t="s">
        <v>3940</v>
      </c>
      <c r="W672" t="str">
        <f t="shared" si="21"/>
        <v>{"titulo": "Live com Arautos do Rei | #FiqueEmCasa e Cante #Comigo" , "canais": [{"nome":"Arautos do Rei", "_id": ObjectId("5ed981e2474ed51eb3dbb4b3")}], "subcategorias": [{"nome":"gospel", "_id":ObjectId("5ed97cfc474ed51eb3dbb27d")}], "categorias":[{"_id":ObjectId("5ed979f4474ed51eb3dbb26b"), "nome":"Música", "url":"music"}], "dataHora": new Date("2020-06-04T18:00-0300"),   "largeimage": "https://i.ytimg.com/vi/EOcMb4cLEoQ/mqdefault.jpg", "status": "offline", "videoId": "EOcMb4cLEoQ", "url": "https://www.youtube.com/watch?v=EOcMb4cLEoQ"},</v>
      </c>
    </row>
    <row r="673" spans="1:23" x14ac:dyDescent="0.25">
      <c r="A673" t="s">
        <v>3942</v>
      </c>
      <c r="B673" t="s">
        <v>1947</v>
      </c>
      <c r="C673" t="s">
        <v>1948</v>
      </c>
      <c r="D673" t="str">
        <f>VLOOKUP(B673,canais!$A:$N,14,FALSE)</f>
        <v>5ed981e2474ed51eb3dbb46a</v>
      </c>
      <c r="E673" s="10">
        <v>43986</v>
      </c>
      <c r="F673" t="s">
        <v>25</v>
      </c>
      <c r="G673" t="str">
        <f>VLOOKUP(F673,subcategorias!$E:$F,2,FALSE)</f>
        <v>ObjectId("5ed97cfc474ed51eb3dbb275")</v>
      </c>
      <c r="H673" t="str">
        <f>VLOOKUP(G673,subcategorias!$F:$G,2,FALSE)</f>
        <v>ObjectId("5ed979f4474ed51eb3dbb26b")</v>
      </c>
      <c r="I673" t="str">
        <f>VLOOKUP(H673,categorias!$B:$D,2,FALSE)</f>
        <v>Música</v>
      </c>
      <c r="J673" t="str">
        <f>VLOOKUP(H673,categorias!$B:$D,3,FALSE)</f>
        <v>music</v>
      </c>
      <c r="K673" s="7">
        <v>0.8125</v>
      </c>
      <c r="L673" s="7" t="str">
        <f t="shared" si="20"/>
        <v>new Date("2020-06-04T19:30-0300")</v>
      </c>
      <c r="M673" t="s">
        <v>3941</v>
      </c>
      <c r="N673" t="s">
        <v>937</v>
      </c>
      <c r="O673" t="s">
        <v>3943</v>
      </c>
      <c r="P673" t="s">
        <v>3944</v>
      </c>
      <c r="W673" t="str">
        <f t="shared" si="21"/>
        <v>{"titulo": "Matinê Cambalacho - Dj Schipper - 04-06" , "canais": [{"nome":"DJ Schipper", "_id": ObjectId("5ed981e2474ed51eb3dbb46a")}], "subcategorias": [{"nome":"eletrônica", "_id":ObjectId("5ed97cfc474ed51eb3dbb275")}], "categorias":[{"_id":ObjectId("5ed979f4474ed51eb3dbb26b"), "nome":"Música", "url":"music"}], "dataHora": new Date("2020-06-04T19:30-0300"),   "largeimage": "https://i.ytimg.com/vi/3lC-aL0LITo/mqdefault.jpg", "status": "offline", "videoId": "3lC-aL0LITo", "url": "https://www.youtube.com/watch?v=3lC-aL0LITo"},</v>
      </c>
    </row>
    <row r="674" spans="1:23" x14ac:dyDescent="0.25">
      <c r="A674" t="s">
        <v>3946</v>
      </c>
      <c r="B674" t="s">
        <v>277</v>
      </c>
      <c r="C674" t="s">
        <v>278</v>
      </c>
      <c r="D674" t="str">
        <f>VLOOKUP(B674,canais!$A:$N,14,FALSE)</f>
        <v>5ed981e2474ed51eb3dbb2d4</v>
      </c>
      <c r="E674" s="10">
        <v>43986</v>
      </c>
      <c r="F674" t="s">
        <v>21</v>
      </c>
      <c r="G674" t="str">
        <f>VLOOKUP(F674,subcategorias!$E:$F,2,FALSE)</f>
        <v>ObjectId("5ed97cfc474ed51eb3dbb271")</v>
      </c>
      <c r="H674" t="str">
        <f>VLOOKUP(G674,subcategorias!$F:$G,2,FALSE)</f>
        <v>ObjectId("5ed979f4474ed51eb3dbb26b")</v>
      </c>
      <c r="I674" t="str">
        <f>VLOOKUP(H674,categorias!$B:$D,2,FALSE)</f>
        <v>Música</v>
      </c>
      <c r="J674" t="str">
        <f>VLOOKUP(H674,categorias!$B:$D,3,FALSE)</f>
        <v>music</v>
      </c>
      <c r="K674" s="7">
        <v>0.83333333333333337</v>
      </c>
      <c r="L674" s="7" t="str">
        <f t="shared" si="20"/>
        <v>new Date("2020-06-04T20:00-0300")</v>
      </c>
      <c r="M674" t="s">
        <v>3945</v>
      </c>
      <c r="N674" t="s">
        <v>937</v>
      </c>
      <c r="O674" t="s">
        <v>3947</v>
      </c>
      <c r="P674" t="s">
        <v>3948</v>
      </c>
      <c r="W674" t="str">
        <f t="shared" si="21"/>
        <v>{"titulo": "Naiara Azevedo - Live #RespeitaAMinhaHistória" , "canais": [{"nome":"Naiara Azevedo", "_id": ObjectId("5ed981e2474ed51eb3dbb2d4")}], "subcategorias": [{"nome":"sertanejo", "_id":ObjectId("5ed97cfc474ed51eb3dbb271")}], "categorias":[{"_id":ObjectId("5ed979f4474ed51eb3dbb26b"), "nome":"Música", "url":"music"}], "dataHora": new Date("2020-06-04T20:00-0300"),   "largeimage": "https://i.ytimg.com/vi/YcyU5Wa1p2w/mqdefault.jpg", "status": "offline", "videoId": "YcyU5Wa1p2w", "url": "https://www.youtube.com/watch?v=YcyU5Wa1p2w"},</v>
      </c>
    </row>
    <row r="675" spans="1:23" x14ac:dyDescent="0.25">
      <c r="A675" t="s">
        <v>3950</v>
      </c>
      <c r="B675" t="s">
        <v>2090</v>
      </c>
      <c r="C675" t="s">
        <v>2091</v>
      </c>
      <c r="D675" t="str">
        <f>VLOOKUP(B675,canais!$A:$N,14,FALSE)</f>
        <v>5ed981e2474ed51eb3dbb4b4</v>
      </c>
      <c r="E675" s="10">
        <v>43986</v>
      </c>
      <c r="F675" t="s">
        <v>21</v>
      </c>
      <c r="G675" t="str">
        <f>VLOOKUP(F675,subcategorias!$E:$F,2,FALSE)</f>
        <v>ObjectId("5ed97cfc474ed51eb3dbb271")</v>
      </c>
      <c r="H675" t="str">
        <f>VLOOKUP(G675,subcategorias!$F:$G,2,FALSE)</f>
        <v>ObjectId("5ed979f4474ed51eb3dbb26b")</v>
      </c>
      <c r="I675" t="str">
        <f>VLOOKUP(H675,categorias!$B:$D,2,FALSE)</f>
        <v>Música</v>
      </c>
      <c r="J675" t="str">
        <f>VLOOKUP(H675,categorias!$B:$D,3,FALSE)</f>
        <v>music</v>
      </c>
      <c r="K675" s="7">
        <v>0.83333333333333337</v>
      </c>
      <c r="L675" s="7" t="str">
        <f t="shared" si="20"/>
        <v>new Date("2020-06-04T20:00-0300")</v>
      </c>
      <c r="M675" t="s">
        <v>3949</v>
      </c>
      <c r="N675" t="s">
        <v>937</v>
      </c>
      <c r="O675" t="s">
        <v>3951</v>
      </c>
      <c r="P675" t="s">
        <v>3952</v>
      </c>
      <c r="W675" t="str">
        <f t="shared" si="21"/>
        <v>{"titulo": "Bruno e Breno Ao Vivo @CantaIguape" , "canais": [{"nome":"Bruno e Breno", "_id": ObjectId("5ed981e2474ed51eb3dbb4b4")}], "subcategorias": [{"nome":"sertanejo", "_id":ObjectId("5ed97cfc474ed51eb3dbb271")}], "categorias":[{"_id":ObjectId("5ed979f4474ed51eb3dbb26b"), "nome":"Música", "url":"music"}], "dataHora": new Date("2020-06-04T20:00-0300"),   "largeimage": "https://i.ytimg.com/vi/32jtEIFg3qw/mqdefault.jpg", "status": "offline", "videoId": "32jtEIFg3qw", "url": "https://www.youtube.com/watch?v=32jtEIFg3qw"},</v>
      </c>
    </row>
    <row r="676" spans="1:23" x14ac:dyDescent="0.25">
      <c r="A676" t="s">
        <v>3954</v>
      </c>
      <c r="B676" t="s">
        <v>2092</v>
      </c>
      <c r="C676" t="s">
        <v>2093</v>
      </c>
      <c r="D676" t="str">
        <f>VLOOKUP(B676,canais!$A:$N,14,FALSE)</f>
        <v>5ed981e2474ed51eb3dbb4b5</v>
      </c>
      <c r="E676" s="10">
        <v>43987</v>
      </c>
      <c r="F676" t="s">
        <v>21</v>
      </c>
      <c r="G676" t="str">
        <f>VLOOKUP(F676,subcategorias!$E:$F,2,FALSE)</f>
        <v>ObjectId("5ed97cfc474ed51eb3dbb271")</v>
      </c>
      <c r="H676" t="str">
        <f>VLOOKUP(G676,subcategorias!$F:$G,2,FALSE)</f>
        <v>ObjectId("5ed979f4474ed51eb3dbb26b")</v>
      </c>
      <c r="I676" t="str">
        <f>VLOOKUP(H676,categorias!$B:$D,2,FALSE)</f>
        <v>Música</v>
      </c>
      <c r="J676" t="str">
        <f>VLOOKUP(H676,categorias!$B:$D,3,FALSE)</f>
        <v>music</v>
      </c>
      <c r="K676" s="7">
        <v>0.75</v>
      </c>
      <c r="L676" s="7" t="str">
        <f t="shared" si="20"/>
        <v>new Date("2020-06-05T18:00-0300")</v>
      </c>
      <c r="M676" t="s">
        <v>3953</v>
      </c>
      <c r="N676" t="s">
        <v>937</v>
      </c>
      <c r="O676" t="s">
        <v>3955</v>
      </c>
      <c r="P676" t="s">
        <v>3956</v>
      </c>
      <c r="W676" t="str">
        <f t="shared" si="21"/>
        <v>{"titulo": "Live Mateus e Cristiano - Na Garagem #Live4 #Live #FiqueEmCasa #Comigo" , "canais": [{"nome":"Mateus e Cristiano", "_id": ObjectId("5ed981e2474ed51eb3dbb4b5")}], "subcategorias": [{"nome":"sertanejo", "_id":ObjectId("5ed97cfc474ed51eb3dbb271")}], "categorias":[{"_id":ObjectId("5ed979f4474ed51eb3dbb26b"), "nome":"Música", "url":"music"}], "dataHora": new Date("2020-06-05T18:00-0300"),   "largeimage": "https://i.ytimg.com/vi/zw-Eggmjk-w/mqdefault.jpg", "status": "offline", "videoId": "zw-Eggmjk-w", "url": "https://www.youtube.com/watch?v=zw-Eggmjk-w"},</v>
      </c>
    </row>
    <row r="677" spans="1:23" x14ac:dyDescent="0.25">
      <c r="A677" t="s">
        <v>3958</v>
      </c>
      <c r="B677" t="s">
        <v>2094</v>
      </c>
      <c r="C677" t="s">
        <v>2095</v>
      </c>
      <c r="D677" t="str">
        <f>VLOOKUP(B677,canais!$A:$N,14,FALSE)</f>
        <v>5ed981e2474ed51eb3dbb4b6</v>
      </c>
      <c r="E677" s="10">
        <v>43987</v>
      </c>
      <c r="F677" t="s">
        <v>32</v>
      </c>
      <c r="G677" t="str">
        <f>VLOOKUP(F677,subcategorias!$E:$F,2,FALSE)</f>
        <v>ObjectId("5ed97cfc474ed51eb3dbb27c")</v>
      </c>
      <c r="H677" t="str">
        <f>VLOOKUP(G677,subcategorias!$F:$G,2,FALSE)</f>
        <v>ObjectId("5ed979f4474ed51eb3dbb26b")</v>
      </c>
      <c r="I677" t="str">
        <f>VLOOKUP(H677,categorias!$B:$D,2,FALSE)</f>
        <v>Música</v>
      </c>
      <c r="J677" t="str">
        <f>VLOOKUP(H677,categorias!$B:$D,3,FALSE)</f>
        <v>music</v>
      </c>
      <c r="K677" s="7">
        <v>0.83333333333333337</v>
      </c>
      <c r="L677" s="7" t="str">
        <f t="shared" si="20"/>
        <v>new Date("2020-06-05T20:00-0300")</v>
      </c>
      <c r="M677" t="s">
        <v>3957</v>
      </c>
      <c r="N677" t="s">
        <v>937</v>
      </c>
      <c r="P677" t="s">
        <v>3959</v>
      </c>
      <c r="W677" t="str">
        <f t="shared" si="21"/>
        <v>{"titulo": "Live Andre e Andrade" , "canais": [{"nome":"Andre e Andrade", "_id": ObjectId("5ed981e2474ed51eb3dbb4b6")}], "subcategorias": [{"nome":"forró", "_id":ObjectId("5ed97cfc474ed51eb3dbb27c")}], "categorias":[{"_id":ObjectId("5ed979f4474ed51eb3dbb26b"), "nome":"Música", "url":"music"}], "dataHora": new Date("2020-06-05T20:00-0300"),   "largeimage": "https://scontent-gig2-1.cdninstagram.com/v/t51.2885-15/e35/s1080x1080/101320995_2717542028481912_4241024699389287063_n.jpg?_nc_ht=scontent-gig2-1.cdninstagram.com&amp;_nc_cat=100&amp;_nc_ohc=xmx6YLhXs9UAX-kpXxE&amp;oh=c85822da7121d3469cb3063607f87d69&amp;oe=5EDACB5C", "status": "offline", "videoId": "", "url": "https://www.youtube.com/channel/UCWuliQQdfuSUEPEhLCMM51w"},</v>
      </c>
    </row>
    <row r="678" spans="1:23" x14ac:dyDescent="0.25">
      <c r="A678" t="s">
        <v>3961</v>
      </c>
      <c r="B678" t="s">
        <v>2096</v>
      </c>
      <c r="C678" t="s">
        <v>2097</v>
      </c>
      <c r="D678" t="str">
        <f>VLOOKUP(B678,canais!$A:$N,14,FALSE)</f>
        <v>5ed981e2474ed51eb3dbb4b7</v>
      </c>
      <c r="E678" s="10">
        <v>43987</v>
      </c>
      <c r="F678" t="s">
        <v>28</v>
      </c>
      <c r="G678" t="str">
        <f>VLOOKUP(F678,subcategorias!$E:$F,2,FALSE)</f>
        <v>ObjectId("5ed97cfc474ed51eb3dbb278")</v>
      </c>
      <c r="H678" t="str">
        <f>VLOOKUP(G678,subcategorias!$F:$G,2,FALSE)</f>
        <v>ObjectId("5ed979f4474ed51eb3dbb26b")</v>
      </c>
      <c r="I678" t="str">
        <f>VLOOKUP(H678,categorias!$B:$D,2,FALSE)</f>
        <v>Música</v>
      </c>
      <c r="J678" t="str">
        <f>VLOOKUP(H678,categorias!$B:$D,3,FALSE)</f>
        <v>music</v>
      </c>
      <c r="K678" s="7">
        <v>0.83333333333333337</v>
      </c>
      <c r="L678" s="7" t="str">
        <f t="shared" si="20"/>
        <v>new Date("2020-06-05T20:00-0300")</v>
      </c>
      <c r="M678" t="s">
        <v>3960</v>
      </c>
      <c r="N678" t="s">
        <v>937</v>
      </c>
      <c r="O678" t="s">
        <v>3962</v>
      </c>
      <c r="P678" t="s">
        <v>3963</v>
      </c>
      <c r="W678" t="str">
        <f t="shared" si="21"/>
        <v>{"titulo": "Live do Kaike Ramos" , "canais": [{"nome":"Kaike Ramos", "_id": ObjectId("5ed981e2474ed51eb3dbb4b7")}], "subcategorias": [{"nome":"pagode", "_id":ObjectId("5ed97cfc474ed51eb3dbb278")}], "categorias":[{"_id":ObjectId("5ed979f4474ed51eb3dbb26b"), "nome":"Música", "url":"music"}], "dataHora": new Date("2020-06-05T20:00-0300"),   "largeimage": "https://i.ytimg.com/vi/_-_OhnYUZC0/mqdefault.jpg", "status": "offline", "videoId": "_-_OhnYUZC0", "url": "https://www.youtube.com/watch?v=_-_OhnYUZC0"},</v>
      </c>
    </row>
    <row r="679" spans="1:23" x14ac:dyDescent="0.25">
      <c r="A679" t="s">
        <v>3965</v>
      </c>
      <c r="B679" t="s">
        <v>523</v>
      </c>
      <c r="C679" t="s">
        <v>524</v>
      </c>
      <c r="D679" t="str">
        <f>VLOOKUP(B679,canais!$A:$N,14,FALSE)</f>
        <v>5ed981e2474ed51eb3dbb353</v>
      </c>
      <c r="E679" s="10">
        <v>43987</v>
      </c>
      <c r="F679" t="s">
        <v>33</v>
      </c>
      <c r="G679" t="str">
        <f>VLOOKUP(F679,subcategorias!$E:$F,2,FALSE)</f>
        <v>ObjectId("5ed97cfc474ed51eb3dbb27d")</v>
      </c>
      <c r="H679" t="str">
        <f>VLOOKUP(G679,subcategorias!$F:$G,2,FALSE)</f>
        <v>ObjectId("5ed979f4474ed51eb3dbb26b")</v>
      </c>
      <c r="I679" t="str">
        <f>VLOOKUP(H679,categorias!$B:$D,2,FALSE)</f>
        <v>Música</v>
      </c>
      <c r="J679" t="str">
        <f>VLOOKUP(H679,categorias!$B:$D,3,FALSE)</f>
        <v>music</v>
      </c>
      <c r="K679" s="7">
        <v>0.83333333333333337</v>
      </c>
      <c r="L679" s="7" t="str">
        <f t="shared" si="20"/>
        <v>new Date("2020-06-05T20:00-0300")</v>
      </c>
      <c r="M679" t="s">
        <v>3964</v>
      </c>
      <c r="N679" t="s">
        <v>937</v>
      </c>
      <c r="O679" t="s">
        <v>3966</v>
      </c>
      <c r="P679" t="s">
        <v>3967</v>
      </c>
      <c r="W679" t="str">
        <f t="shared" si="21"/>
        <v>{"titulo": "Sergio Lopes - #FiqueEmCasa e Cante #Comigo #3" , "canais": [{"nome":"Sergio Lopes", "_id": ObjectId("5ed981e2474ed51eb3dbb353")}], "subcategorias": [{"nome":"gospel", "_id":ObjectId("5ed97cfc474ed51eb3dbb27d")}], "categorias":[{"_id":ObjectId("5ed979f4474ed51eb3dbb26b"), "nome":"Música", "url":"music"}], "dataHora": new Date("2020-06-05T20:00-0300"),   "largeimage": "https://i.ytimg.com/vi/vp5C3ienJSg/mqdefault.jpg", "status": "offline", "videoId": "vp5C3ienJSg", "url": "https://www.youtube.com/watch?v=vp5C3ienJSg"},</v>
      </c>
    </row>
    <row r="680" spans="1:23" x14ac:dyDescent="0.25">
      <c r="A680" t="s">
        <v>3969</v>
      </c>
      <c r="B680" t="s">
        <v>2098</v>
      </c>
      <c r="C680" t="s">
        <v>2099</v>
      </c>
      <c r="D680" t="str">
        <f>VLOOKUP(B680,canais!$A:$N,14,FALSE)</f>
        <v>5ed981e2474ed51eb3dbb4b8</v>
      </c>
      <c r="E680" s="10">
        <v>43987</v>
      </c>
      <c r="F680" t="s">
        <v>27</v>
      </c>
      <c r="G680" t="str">
        <f>VLOOKUP(F680,subcategorias!$E:$F,2,FALSE)</f>
        <v>ObjectId("5ed97cfc474ed51eb3dbb277")</v>
      </c>
      <c r="H680" t="str">
        <f>VLOOKUP(G680,subcategorias!$F:$G,2,FALSE)</f>
        <v>ObjectId("5ed979f4474ed51eb3dbb26b")</v>
      </c>
      <c r="I680" t="str">
        <f>VLOOKUP(H680,categorias!$B:$D,2,FALSE)</f>
        <v>Música</v>
      </c>
      <c r="J680" t="str">
        <f>VLOOKUP(H680,categorias!$B:$D,3,FALSE)</f>
        <v>music</v>
      </c>
      <c r="K680" s="7">
        <v>0.83333333333333337</v>
      </c>
      <c r="L680" s="7" t="str">
        <f t="shared" si="20"/>
        <v>new Date("2020-06-05T20:00-0300")</v>
      </c>
      <c r="M680" t="s">
        <v>3968</v>
      </c>
      <c r="N680" t="s">
        <v>937</v>
      </c>
      <c r="P680" t="s">
        <v>3970</v>
      </c>
      <c r="W680" t="str">
        <f t="shared" si="21"/>
        <v>{"titulo": "Live Marcelo D2" , "canais": [{"nome":"Marcelo D2", "_id": ObjectId("5ed981e2474ed51eb3dbb4b8")}], "subcategorias": [{"nome":"rap", "_id":ObjectId("5ed97cfc474ed51eb3dbb277")}], "categorias":[{"_id":ObjectId("5ed979f4474ed51eb3dbb26b"), "nome":"Música", "url":"music"}], "dataHora": new Date("2020-06-05T20:00-0300"),   "largeimage": "https://scontent-gig2-1.cdninstagram.com/v/t51.2885-15/sh0.08/e35/s640x640/101190941_243477373602261_4749797598513405918_n.jpg?_nc_ht=scontent-gig2-1.cdninstagram.com&amp;_nc_cat=109&amp;_nc_ohc=G7QJp5GAFjYAX9IXDF_&amp;oh=c4fc2f0ff6026a6aa8a1a28f189ef04e&amp;oe=5F02DCF1", "status": "offline", "videoId": "", "url": "https://www.youtube.com/channel/UCfILZ53Vr6yLfp7NVHdGc6A"},</v>
      </c>
    </row>
    <row r="681" spans="1:23" x14ac:dyDescent="0.25">
      <c r="A681" t="s">
        <v>3972</v>
      </c>
      <c r="B681" t="s">
        <v>2100</v>
      </c>
      <c r="C681" t="s">
        <v>2101</v>
      </c>
      <c r="D681" t="str">
        <f>VLOOKUP(B681,canais!$A:$N,14,FALSE)</f>
        <v>5ed981e2474ed51eb3dbb4b9</v>
      </c>
      <c r="E681" s="10">
        <v>43987</v>
      </c>
      <c r="F681" t="s">
        <v>26</v>
      </c>
      <c r="G681" t="str">
        <f>VLOOKUP(F681,subcategorias!$E:$F,2,FALSE)</f>
        <v>ObjectId("5ed97cfc474ed51eb3dbb276")</v>
      </c>
      <c r="H681" t="str">
        <f>VLOOKUP(G681,subcategorias!$F:$G,2,FALSE)</f>
        <v>ObjectId("5ed979f4474ed51eb3dbb26b")</v>
      </c>
      <c r="I681" t="str">
        <f>VLOOKUP(H681,categorias!$B:$D,2,FALSE)</f>
        <v>Música</v>
      </c>
      <c r="J681" t="str">
        <f>VLOOKUP(H681,categorias!$B:$D,3,FALSE)</f>
        <v>music</v>
      </c>
      <c r="K681" s="7">
        <v>0.83333333333333337</v>
      </c>
      <c r="L681" s="7" t="str">
        <f t="shared" si="20"/>
        <v>new Date("2020-06-05T20:00-0300")</v>
      </c>
      <c r="M681" t="s">
        <v>3971</v>
      </c>
      <c r="N681" t="s">
        <v>937</v>
      </c>
      <c r="O681" t="s">
        <v>3973</v>
      </c>
      <c r="P681" t="s">
        <v>3974</v>
      </c>
      <c r="W681" t="str">
        <f t="shared" si="21"/>
        <v>{"titulo": "LIVE | Carla Sceno canta VOZES NEGRAS" , "canais": [{"nome":"Carla Sceno", "_id": ObjectId("5ed981e2474ed51eb3dbb4b9")}], "subcategorias": [{"nome":"pop", "_id":ObjectId("5ed97cfc474ed51eb3dbb276")}], "categorias":[{"_id":ObjectId("5ed979f4474ed51eb3dbb26b"), "nome":"Música", "url":"music"}], "dataHora": new Date("2020-06-05T20:00-0300"),   "largeimage": "https://i.ytimg.com/vi/qGYNbBU8eXc/mqdefault.jpg", "status": "offline", "videoId": "qGYNbBU8eXc", "url": "https://www.youtube.com/watch?v=qGYNbBU8eXc"},</v>
      </c>
    </row>
    <row r="682" spans="1:23" x14ac:dyDescent="0.25">
      <c r="A682" t="s">
        <v>3976</v>
      </c>
      <c r="B682" t="s">
        <v>2102</v>
      </c>
      <c r="C682" t="s">
        <v>2103</v>
      </c>
      <c r="D682" t="str">
        <f>VLOOKUP(B682,canais!$A:$N,14,FALSE)</f>
        <v>5ed981e2474ed51eb3dbb4ba</v>
      </c>
      <c r="E682" s="10">
        <v>43987</v>
      </c>
      <c r="F682" t="s">
        <v>21</v>
      </c>
      <c r="G682" t="str">
        <f>VLOOKUP(F682,subcategorias!$E:$F,2,FALSE)</f>
        <v>ObjectId("5ed97cfc474ed51eb3dbb271")</v>
      </c>
      <c r="H682" t="str">
        <f>VLOOKUP(G682,subcategorias!$F:$G,2,FALSE)</f>
        <v>ObjectId("5ed979f4474ed51eb3dbb26b")</v>
      </c>
      <c r="I682" t="str">
        <f>VLOOKUP(H682,categorias!$B:$D,2,FALSE)</f>
        <v>Música</v>
      </c>
      <c r="J682" t="str">
        <f>VLOOKUP(H682,categorias!$B:$D,3,FALSE)</f>
        <v>music</v>
      </c>
      <c r="K682" s="7">
        <v>0.83333333333333337</v>
      </c>
      <c r="L682" s="7" t="str">
        <f t="shared" si="20"/>
        <v>new Date("2020-06-05T20:00-0300")</v>
      </c>
      <c r="M682" t="s">
        <v>3975</v>
      </c>
      <c r="N682" t="s">
        <v>937</v>
      </c>
      <c r="P682" t="s">
        <v>3977</v>
      </c>
      <c r="W682" t="str">
        <f t="shared" si="21"/>
        <v>{"titulo": "Live Mano Walter" , "canais": [{"nome":"Mano Walter", "_id": ObjectId("5ed981e2474ed51eb3dbb4ba")}], "subcategorias": [{"nome":"sertanejo", "_id":ObjectId("5ed97cfc474ed51eb3dbb271")}], "categorias":[{"_id":ObjectId("5ed979f4474ed51eb3dbb26b"), "nome":"Música", "url":"music"}], "dataHora": new Date("2020-06-05T20:00-0300"),   "largeimage": "https://instagram.fbhz2-1.fna.fbcdn.net/v/t51.2885-15/sh0.08/e35/s640x640/101334225_2554889198097118_7607718756125515735_n.jpg?_nc_ht=instagram.fbhz2-1.fna.fbcdn.net&amp;_nc_cat=1&amp;_nc_ohc=vdGo9aft2SYAX9vfHI-&amp;oh=9caa583bb447f425f5f0d8fa06d35a4a&amp;oe=5F0380DD", "status": "offline", "videoId": "", "url": "https://www.youtube.com/channel/UCVMZ4ElJeNP2w_ncofb3DRw"},</v>
      </c>
    </row>
    <row r="683" spans="1:23" x14ac:dyDescent="0.25">
      <c r="A683" t="s">
        <v>3979</v>
      </c>
      <c r="B683" t="s">
        <v>2104</v>
      </c>
      <c r="C683" t="s">
        <v>2105</v>
      </c>
      <c r="D683" t="str">
        <f>VLOOKUP(B683,canais!$A:$N,14,FALSE)</f>
        <v>5ed981e2474ed51eb3dbb4bb</v>
      </c>
      <c r="E683" s="10">
        <v>43987</v>
      </c>
      <c r="F683" t="s">
        <v>33</v>
      </c>
      <c r="G683" t="str">
        <f>VLOOKUP(F683,subcategorias!$E:$F,2,FALSE)</f>
        <v>ObjectId("5ed97cfc474ed51eb3dbb27d")</v>
      </c>
      <c r="H683" t="str">
        <f>VLOOKUP(G683,subcategorias!$F:$G,2,FALSE)</f>
        <v>ObjectId("5ed979f4474ed51eb3dbb26b")</v>
      </c>
      <c r="I683" t="str">
        <f>VLOOKUP(H683,categorias!$B:$D,2,FALSE)</f>
        <v>Música</v>
      </c>
      <c r="J683" t="str">
        <f>VLOOKUP(H683,categorias!$B:$D,3,FALSE)</f>
        <v>music</v>
      </c>
      <c r="K683" s="7">
        <v>0.83333333333333337</v>
      </c>
      <c r="L683" s="7" t="str">
        <f t="shared" si="20"/>
        <v>new Date("2020-06-05T20:00-0300")</v>
      </c>
      <c r="M683" t="s">
        <v>3978</v>
      </c>
      <c r="N683" t="s">
        <v>937</v>
      </c>
      <c r="O683" t="s">
        <v>3980</v>
      </c>
      <c r="P683" t="s">
        <v>3981</v>
      </c>
      <c r="W683" t="str">
        <f t="shared" si="21"/>
        <v>{"titulo": "Alvaro &amp; Daniel - Sertanejo Católico - LIVE #FiqueEmCasa e cante #Comigo" , "canais": [{"nome":"Alvaro e Daniel", "_id": ObjectId("5ed981e2474ed51eb3dbb4bb")}], "subcategorias": [{"nome":"gospel", "_id":ObjectId("5ed97cfc474ed51eb3dbb27d")}], "categorias":[{"_id":ObjectId("5ed979f4474ed51eb3dbb26b"), "nome":"Música", "url":"music"}], "dataHora": new Date("2020-06-05T20:00-0300"),   "largeimage": "https://i.ytimg.com/vi/89yJWlzL2ls/mqdefault.jpg", "status": "offline", "videoId": "89yJWlzL2ls", "url": "https://www.youtube.com/watch?v=89yJWlzL2ls"},</v>
      </c>
    </row>
    <row r="684" spans="1:23" x14ac:dyDescent="0.25">
      <c r="A684" t="s">
        <v>3983</v>
      </c>
      <c r="B684" t="s">
        <v>822</v>
      </c>
      <c r="C684" t="s">
        <v>823</v>
      </c>
      <c r="D684" t="str">
        <f>VLOOKUP(B684,canais!$A:$N,14,FALSE)</f>
        <v>5ed981e2474ed51eb3dbb3eb</v>
      </c>
      <c r="E684" s="10">
        <v>43987</v>
      </c>
      <c r="F684" t="s">
        <v>31</v>
      </c>
      <c r="G684" t="str">
        <f>VLOOKUP(F684,subcategorias!$E:$F,2,FALSE)</f>
        <v>ObjectId("5ed97cfc474ed51eb3dbb27b")</v>
      </c>
      <c r="H684" t="str">
        <f>VLOOKUP(G684,subcategorias!$F:$G,2,FALSE)</f>
        <v>ObjectId("5ed979f4474ed51eb3dbb26b")</v>
      </c>
      <c r="I684" t="str">
        <f>VLOOKUP(H684,categorias!$B:$D,2,FALSE)</f>
        <v>Música</v>
      </c>
      <c r="J684" t="str">
        <f>VLOOKUP(H684,categorias!$B:$D,3,FALSE)</f>
        <v>music</v>
      </c>
      <c r="K684" s="7">
        <v>0.875</v>
      </c>
      <c r="L684" s="7" t="str">
        <f t="shared" si="20"/>
        <v>new Date("2020-06-05T21:00-0300")</v>
      </c>
      <c r="M684" t="s">
        <v>3982</v>
      </c>
      <c r="N684" t="s">
        <v>937</v>
      </c>
      <c r="O684" t="s">
        <v>3984</v>
      </c>
      <c r="P684" t="s">
        <v>3985</v>
      </c>
      <c r="W684" t="str">
        <f t="shared" si="21"/>
        <v>{"titulo": "#JamaisPercaOSeuEquilíbrio - LIVE do Ponto de Equilíbrio | #FiqueEmCasa e Cante #Comigo" , "canais": [{"nome":"Ponto de Equilibro", "_id": ObjectId("5ed981e2474ed51eb3dbb3eb")}], "subcategorias": [{"nome":"reggae", "_id":ObjectId("5ed97cfc474ed51eb3dbb27b")}], "categorias":[{"_id":ObjectId("5ed979f4474ed51eb3dbb26b"), "nome":"Música", "url":"music"}], "dataHora": new Date("2020-06-05T21:00-0300"),   "largeimage": "https://i.ytimg.com/vi/iA7J8oj-UFI/mqdefault.jpg", "status": "offline", "videoId": "iA7J8oj-UFI", "url": "https://www.youtube.com/watch?v=iA7J8oj-UFI"},</v>
      </c>
    </row>
    <row r="685" spans="1:23" x14ac:dyDescent="0.25">
      <c r="A685" t="s">
        <v>3987</v>
      </c>
      <c r="B685" t="s">
        <v>2106</v>
      </c>
      <c r="C685">
        <v>0</v>
      </c>
      <c r="D685" t="str">
        <f>VLOOKUP(B685,canais!$A:$N,14,FALSE)</f>
        <v>5ed981e2474ed51eb3dbb4bc</v>
      </c>
      <c r="E685" s="10">
        <v>43987</v>
      </c>
      <c r="F685" t="s">
        <v>22</v>
      </c>
      <c r="G685" t="str">
        <f>VLOOKUP(F685,subcategorias!$E:$F,2,FALSE)</f>
        <v>ObjectId("5ed97cfc474ed51eb3dbb272")</v>
      </c>
      <c r="H685" t="str">
        <f>VLOOKUP(G685,subcategorias!$F:$G,2,FALSE)</f>
        <v>ObjectId("5ed979f4474ed51eb3dbb26b")</v>
      </c>
      <c r="I685" t="str">
        <f>VLOOKUP(H685,categorias!$B:$D,2,FALSE)</f>
        <v>Música</v>
      </c>
      <c r="J685" t="str">
        <f>VLOOKUP(H685,categorias!$B:$D,3,FALSE)</f>
        <v>music</v>
      </c>
      <c r="K685" s="7">
        <v>0.875</v>
      </c>
      <c r="L685" s="7" t="str">
        <f t="shared" si="20"/>
        <v>new Date("2020-06-05T21:00-0300")</v>
      </c>
      <c r="M685" t="s">
        <v>3986</v>
      </c>
      <c r="N685" t="s">
        <v>937</v>
      </c>
      <c r="O685" t="s">
        <v>3988</v>
      </c>
      <c r="P685" t="s">
        <v>3989</v>
      </c>
      <c r="W685" t="str">
        <f t="shared" si="21"/>
        <v>{"titulo": "Cover Bon Jovi - Live Solidária - Hey God Tribute" , "canais": [{"nome":"Hey God Tribute", "_id": ObjectId("5ed981e2474ed51eb3dbb4bc")}], "subcategorias": [{"nome":"rock", "_id":ObjectId("5ed97cfc474ed51eb3dbb272")}], "categorias":[{"_id":ObjectId("5ed979f4474ed51eb3dbb26b"), "nome":"Música", "url":"music"}], "dataHora": new Date("2020-06-05T21:00-0300"),   "largeimage": "https://i.ytimg.com/vi/kVxdkp0Yq70/mqdefault.jpg", "status": "offline", "videoId": "kVxdkp0Yq70", "url": "https://www.youtube.com/watch?v=kVxdkp0Yq70"},</v>
      </c>
    </row>
    <row r="686" spans="1:23" x14ac:dyDescent="0.25">
      <c r="A686" t="s">
        <v>3991</v>
      </c>
      <c r="B686" t="s">
        <v>2107</v>
      </c>
      <c r="C686" t="s">
        <v>2108</v>
      </c>
      <c r="D686" t="str">
        <f>VLOOKUP(B686,canais!$A:$N,14,FALSE)</f>
        <v>5ed981e2474ed51eb3dbb4bd</v>
      </c>
      <c r="E686" s="10">
        <v>43987</v>
      </c>
      <c r="F686" t="s">
        <v>32</v>
      </c>
      <c r="G686" t="str">
        <f>VLOOKUP(F686,subcategorias!$E:$F,2,FALSE)</f>
        <v>ObjectId("5ed97cfc474ed51eb3dbb27c")</v>
      </c>
      <c r="H686" t="str">
        <f>VLOOKUP(G686,subcategorias!$F:$G,2,FALSE)</f>
        <v>ObjectId("5ed979f4474ed51eb3dbb26b")</v>
      </c>
      <c r="I686" t="str">
        <f>VLOOKUP(H686,categorias!$B:$D,2,FALSE)</f>
        <v>Música</v>
      </c>
      <c r="J686" t="str">
        <f>VLOOKUP(H686,categorias!$B:$D,3,FALSE)</f>
        <v>music</v>
      </c>
      <c r="K686" s="7">
        <v>0.875</v>
      </c>
      <c r="L686" s="7" t="str">
        <f t="shared" si="20"/>
        <v>new Date("2020-06-05T21:00-0300")</v>
      </c>
      <c r="M686" t="s">
        <v>3990</v>
      </c>
      <c r="N686" t="s">
        <v>937</v>
      </c>
      <c r="P686" t="s">
        <v>3992</v>
      </c>
      <c r="W686" t="str">
        <f t="shared" si="21"/>
        <v>{"titulo": "Live Avine Vinny" , "canais": [{"nome":"Avine Vinny", "_id": ObjectId("5ed981e2474ed51eb3dbb4bd")}], "subcategorias": [{"nome":"forró", "_id":ObjectId("5ed97cfc474ed51eb3dbb27c")}], "categorias":[{"_id":ObjectId("5ed979f4474ed51eb3dbb26b"), "nome":"Música", "url":"music"}], "dataHora": new Date("2020-06-05T21:00-0300"),   "largeimage": "https://scontent-gig2-1.cdninstagram.com/v/t51.2885-15/e35/101655961_281702976529109_2645856429699142208_n.jpg?_nc_ht=scontent-gig2-1.cdninstagram.com&amp;_nc_cat=105&amp;_nc_ohc=dKS7xnrlZ9IAX_c9AxC&amp;oh=6b4dd3ab9452ec8f5a64c47e0e251c54&amp;oe=5EDA9544", "status": "offline", "videoId": "", "url": "https://www.youtube.com/channel/UCaglTMwi_ykt4qzAe_RWOOg"},</v>
      </c>
    </row>
    <row r="687" spans="1:23" x14ac:dyDescent="0.25">
      <c r="A687" t="s">
        <v>3994</v>
      </c>
      <c r="B687" t="s">
        <v>2109</v>
      </c>
      <c r="C687" t="s">
        <v>2110</v>
      </c>
      <c r="D687" t="str">
        <f>VLOOKUP(B687,canais!$A:$N,14,FALSE)</f>
        <v>5ed981e2474ed51eb3dbb4be</v>
      </c>
      <c r="E687" s="10">
        <v>43986</v>
      </c>
      <c r="F687" t="s">
        <v>34</v>
      </c>
      <c r="G687" t="str">
        <f>VLOOKUP(F687,subcategorias!$E:$F,2,FALSE)</f>
        <v>ObjectId("5ed97cfc474ed51eb3dbb27e")</v>
      </c>
      <c r="H687" t="str">
        <f>VLOOKUP(G687,subcategorias!$F:$G,2,FALSE)</f>
        <v>ObjectId("5ed979f4474ed51eb3dbb26b")</v>
      </c>
      <c r="I687" t="str">
        <f>VLOOKUP(H687,categorias!$B:$D,2,FALSE)</f>
        <v>Música</v>
      </c>
      <c r="J687" t="str">
        <f>VLOOKUP(H687,categorias!$B:$D,3,FALSE)</f>
        <v>music</v>
      </c>
      <c r="K687" s="7">
        <v>0.75</v>
      </c>
      <c r="L687" s="7" t="str">
        <f t="shared" si="20"/>
        <v>new Date("2020-06-04T18:00-0300")</v>
      </c>
      <c r="M687" t="s">
        <v>3993</v>
      </c>
      <c r="N687" t="s">
        <v>937</v>
      </c>
      <c r="O687" t="s">
        <v>3995</v>
      </c>
      <c r="P687" t="s">
        <v>3996</v>
      </c>
      <c r="W687" t="str">
        <f t="shared" si="21"/>
        <v>{"titulo": "Amar a Solidão (VII): Cantar o Amor!" , "canais": [{"nome":"Bruna Caram", "_id": ObjectId("5ed981e2474ed51eb3dbb4be")}], "subcategorias": [{"nome":"mpb", "_id":ObjectId("5ed97cfc474ed51eb3dbb27e")}], "categorias":[{"_id":ObjectId("5ed979f4474ed51eb3dbb26b"), "nome":"Música", "url":"music"}], "dataHora": new Date("2020-06-04T18:00-0300"),   "largeimage": "https://i.ytimg.com/vi/9hup2zmh6I8/mqdefault.jpg", "status": "offline", "videoId": "9hup2zmh6I8", "url": "https://www.youtube.com/watch?v=9hup2zmh6I8"},</v>
      </c>
    </row>
    <row r="688" spans="1:23" x14ac:dyDescent="0.25">
      <c r="A688" t="s">
        <v>3998</v>
      </c>
      <c r="B688" t="s">
        <v>1911</v>
      </c>
      <c r="C688" t="s">
        <v>1912</v>
      </c>
      <c r="D688" t="str">
        <f>VLOOKUP(B688,canais!$A:$N,14,FALSE)</f>
        <v>5ed981e2474ed51eb3dbb458</v>
      </c>
      <c r="E688" s="10">
        <v>43986</v>
      </c>
      <c r="F688" t="s">
        <v>22</v>
      </c>
      <c r="G688" t="str">
        <f>VLOOKUP(F688,subcategorias!$E:$F,2,FALSE)</f>
        <v>ObjectId("5ed97cfc474ed51eb3dbb272")</v>
      </c>
      <c r="H688" t="str">
        <f>VLOOKUP(G688,subcategorias!$F:$G,2,FALSE)</f>
        <v>ObjectId("5ed979f4474ed51eb3dbb26b")</v>
      </c>
      <c r="I688" t="str">
        <f>VLOOKUP(H688,categorias!$B:$D,2,FALSE)</f>
        <v>Música</v>
      </c>
      <c r="J688" t="str">
        <f>VLOOKUP(H688,categorias!$B:$D,3,FALSE)</f>
        <v>music</v>
      </c>
      <c r="K688" s="7">
        <v>0.75</v>
      </c>
      <c r="L688" s="7" t="str">
        <f t="shared" si="20"/>
        <v>new Date("2020-06-04T18:00-0300")</v>
      </c>
      <c r="M688" t="s">
        <v>3997</v>
      </c>
      <c r="N688" t="s">
        <v>937</v>
      </c>
      <c r="O688" t="s">
        <v>3999</v>
      </c>
      <c r="P688" t="s">
        <v>4000</v>
      </c>
      <c r="W688" t="str">
        <f t="shared" si="21"/>
        <v>{"titulo": "Radiohead - In Rainbows From The Basement (April 2008) At Home #WithMe" , "canais": [{"nome":"Radiohead", "_id": ObjectId("5ed981e2474ed51eb3dbb458")}], "subcategorias": [{"nome":"rock", "_id":ObjectId("5ed97cfc474ed51eb3dbb272")}], "categorias":[{"_id":ObjectId("5ed979f4474ed51eb3dbb26b"), "nome":"Música", "url":"music"}], "dataHora": new Date("2020-06-04T18:00-0300"),   "largeimage": "https://i.ytimg.com/vi/DWuAn6C8Mfc/mqdefault.jpg", "status": "offline", "videoId": "DWuAn6C8Mfc", "url": "https://www.youtube.com/watch?v=DWuAn6C8Mfc"},</v>
      </c>
    </row>
    <row r="689" spans="1:23" x14ac:dyDescent="0.25">
      <c r="A689" t="s">
        <v>4002</v>
      </c>
      <c r="B689" t="s">
        <v>2111</v>
      </c>
      <c r="C689" t="s">
        <v>2112</v>
      </c>
      <c r="D689" t="str">
        <f>VLOOKUP(B689,canais!$A:$N,14,FALSE)</f>
        <v>5ed981e2474ed51eb3dbb4bf</v>
      </c>
      <c r="E689" s="10">
        <v>43987</v>
      </c>
      <c r="F689" t="s">
        <v>21</v>
      </c>
      <c r="G689" t="str">
        <f>VLOOKUP(F689,subcategorias!$E:$F,2,FALSE)</f>
        <v>ObjectId("5ed97cfc474ed51eb3dbb271")</v>
      </c>
      <c r="H689" t="str">
        <f>VLOOKUP(G689,subcategorias!$F:$G,2,FALSE)</f>
        <v>ObjectId("5ed979f4474ed51eb3dbb26b")</v>
      </c>
      <c r="I689" t="str">
        <f>VLOOKUP(H689,categorias!$B:$D,2,FALSE)</f>
        <v>Música</v>
      </c>
      <c r="J689" t="str">
        <f>VLOOKUP(H689,categorias!$B:$D,3,FALSE)</f>
        <v>music</v>
      </c>
      <c r="K689" s="7">
        <v>0.83333333333333337</v>
      </c>
      <c r="L689" s="7" t="str">
        <f t="shared" si="20"/>
        <v>new Date("2020-06-05T20:00-0300")</v>
      </c>
      <c r="M689" t="s">
        <v>4001</v>
      </c>
      <c r="N689" t="s">
        <v>937</v>
      </c>
      <c r="O689" t="s">
        <v>4003</v>
      </c>
      <c r="P689" t="s">
        <v>4004</v>
      </c>
      <c r="W689" t="str">
        <f t="shared" si="21"/>
        <v>{"titulo": "São João do T&amp;G | LIVE Thiago &amp; Graciano | #FiqueEmCasa e Cante #Comigo" , "canais": [{"nome":"Thiago e Graciano", "_id": ObjectId("5ed981e2474ed51eb3dbb4bf")}], "subcategorias": [{"nome":"sertanejo", "_id":ObjectId("5ed97cfc474ed51eb3dbb271")}], "categorias":[{"_id":ObjectId("5ed979f4474ed51eb3dbb26b"), "nome":"Música", "url":"music"}], "dataHora": new Date("2020-06-05T20:00-0300"),   "largeimage": "https://i.ytimg.com/vi/7KiGiJ997Cs/mqdefault.jpg", "status": "offline", "videoId": "7KiGiJ997Cs", "url": "https://www.youtube.com/watch?v=7KiGiJ997Cs"},</v>
      </c>
    </row>
    <row r="690" spans="1:23" x14ac:dyDescent="0.25">
      <c r="A690" t="s">
        <v>2859</v>
      </c>
      <c r="B690" t="s">
        <v>618</v>
      </c>
      <c r="C690" t="s">
        <v>619</v>
      </c>
      <c r="D690" t="str">
        <f>VLOOKUP(B690,canais!$A:$N,14,FALSE)</f>
        <v>5ed981e2474ed51eb3dbb383</v>
      </c>
      <c r="E690" s="10">
        <v>43987</v>
      </c>
      <c r="F690" t="s">
        <v>21</v>
      </c>
      <c r="G690" t="str">
        <f>VLOOKUP(F690,subcategorias!$E:$F,2,FALSE)</f>
        <v>ObjectId("5ed97cfc474ed51eb3dbb271")</v>
      </c>
      <c r="H690" t="str">
        <f>VLOOKUP(G690,subcategorias!$F:$G,2,FALSE)</f>
        <v>ObjectId("5ed979f4474ed51eb3dbb26b")</v>
      </c>
      <c r="I690" t="str">
        <f>VLOOKUP(H690,categorias!$B:$D,2,FALSE)</f>
        <v>Música</v>
      </c>
      <c r="J690" t="str">
        <f>VLOOKUP(H690,categorias!$B:$D,3,FALSE)</f>
        <v>music</v>
      </c>
      <c r="K690" s="7">
        <v>0.83333333333333337</v>
      </c>
      <c r="L690" s="7" t="str">
        <f t="shared" si="20"/>
        <v>new Date("2020-06-05T20:00-0300")</v>
      </c>
      <c r="M690" t="s">
        <v>4005</v>
      </c>
      <c r="N690" t="s">
        <v>937</v>
      </c>
      <c r="P690" t="s">
        <v>2860</v>
      </c>
      <c r="W690" t="str">
        <f t="shared" si="21"/>
        <v>{"titulo": "Live George Henrique e Rodrigo" , "canais": [{"nome":"George Henrique e Rodrigo", "_id": ObjectId("5ed981e2474ed51eb3dbb383")}], "subcategorias": [{"nome":"sertanejo", "_id":ObjectId("5ed97cfc474ed51eb3dbb271")}], "categorias":[{"_id":ObjectId("5ed979f4474ed51eb3dbb26b"), "nome":"Música", "url":"music"}], "dataHora": new Date("2020-06-05T20:00-0300"),   "largeimage": "https://instagram.fbhz2-1.fna.fbcdn.net/v/t51.2885-15/sh0.08/e35/s640x640/101502770_3643624835653234_2929803772308235025_n.jpg?_nc_ht=instagram.fbhz2-1.fna.fbcdn.net&amp;_nc_cat=1&amp;_nc_ohc=MR0lXfa03UMAX8DZpp3&amp;oh=aed3b3db3b49cee3fd749cbd29f52b89&amp;oe=5F02F793", "status": "offline", "videoId": "", "url": "https://www.youtube.com/channel/UCVT7qVXAgmeSMt5YFL7sLug"},</v>
      </c>
    </row>
    <row r="691" spans="1:23" x14ac:dyDescent="0.25">
      <c r="A691" t="s">
        <v>4007</v>
      </c>
      <c r="B691" t="s">
        <v>2113</v>
      </c>
      <c r="C691" t="s">
        <v>2114</v>
      </c>
      <c r="D691" t="str">
        <f>VLOOKUP(B691,canais!$A:$N,14,FALSE)</f>
        <v>5ed981e2474ed51eb3dbb4c0</v>
      </c>
      <c r="E691" s="10">
        <v>43987</v>
      </c>
      <c r="F691" t="s">
        <v>21</v>
      </c>
      <c r="G691" t="str">
        <f>VLOOKUP(F691,subcategorias!$E:$F,2,FALSE)</f>
        <v>ObjectId("5ed97cfc474ed51eb3dbb271")</v>
      </c>
      <c r="H691" t="str">
        <f>VLOOKUP(G691,subcategorias!$F:$G,2,FALSE)</f>
        <v>ObjectId("5ed979f4474ed51eb3dbb26b")</v>
      </c>
      <c r="I691" t="str">
        <f>VLOOKUP(H691,categorias!$B:$D,2,FALSE)</f>
        <v>Música</v>
      </c>
      <c r="J691" t="str">
        <f>VLOOKUP(H691,categorias!$B:$D,3,FALSE)</f>
        <v>music</v>
      </c>
      <c r="K691" s="7">
        <v>0.875</v>
      </c>
      <c r="L691" s="7" t="str">
        <f t="shared" si="20"/>
        <v>new Date("2020-06-05T21:00-0300")</v>
      </c>
      <c r="M691" t="s">
        <v>4006</v>
      </c>
      <c r="N691" t="s">
        <v>937</v>
      </c>
      <c r="O691" t="s">
        <v>4008</v>
      </c>
      <c r="P691" t="s">
        <v>4009</v>
      </c>
      <c r="W691" t="str">
        <f t="shared" si="21"/>
        <v>{"titulo": "Gustavo - Live da Saudade - Circuito Brahma" , "canais": [{"nome":"Gustavo Borges", "_id": ObjectId("5ed981e2474ed51eb3dbb4c0")}], "subcategorias": [{"nome":"sertanejo", "_id":ObjectId("5ed97cfc474ed51eb3dbb271")}], "categorias":[{"_id":ObjectId("5ed979f4474ed51eb3dbb26b"), "nome":"Música", "url":"music"}], "dataHora": new Date("2020-06-05T21:00-0300"),   "largeimage": "https://i.ytimg.com/vi/vG_GrOV4Z2M/mqdefault.jpg", "status": "offline", "videoId": "vG_GrOV4Z2M", "url": "https://www.youtube.com/watch?v=vG_GrOV4Z2M"},</v>
      </c>
    </row>
    <row r="692" spans="1:23" x14ac:dyDescent="0.25">
      <c r="A692" t="s">
        <v>4011</v>
      </c>
      <c r="B692" t="s">
        <v>319</v>
      </c>
      <c r="C692" t="s">
        <v>320</v>
      </c>
      <c r="D692" t="str">
        <f>VLOOKUP(B692,canais!$A:$N,14,FALSE)</f>
        <v>5ed981e2474ed51eb3dbb2ea</v>
      </c>
      <c r="E692" s="10">
        <v>43987</v>
      </c>
      <c r="F692" t="s">
        <v>21</v>
      </c>
      <c r="G692" t="str">
        <f>VLOOKUP(F692,subcategorias!$E:$F,2,FALSE)</f>
        <v>ObjectId("5ed97cfc474ed51eb3dbb271")</v>
      </c>
      <c r="H692" t="str">
        <f>VLOOKUP(G692,subcategorias!$F:$G,2,FALSE)</f>
        <v>ObjectId("5ed979f4474ed51eb3dbb26b")</v>
      </c>
      <c r="I692" t="str">
        <f>VLOOKUP(H692,categorias!$B:$D,2,FALSE)</f>
        <v>Música</v>
      </c>
      <c r="J692" t="str">
        <f>VLOOKUP(H692,categorias!$B:$D,3,FALSE)</f>
        <v>music</v>
      </c>
      <c r="K692" s="7">
        <v>0.89583333333333337</v>
      </c>
      <c r="L692" s="7" t="str">
        <f t="shared" si="20"/>
        <v>new Date("2020-06-05T21:30-0300")</v>
      </c>
      <c r="M692" t="s">
        <v>4010</v>
      </c>
      <c r="N692" t="s">
        <v>937</v>
      </c>
      <c r="P692" t="s">
        <v>4012</v>
      </c>
      <c r="W692" t="str">
        <f t="shared" si="21"/>
        <v>{"titulo": "Live Murilo Huff" , "canais": [{"nome":"Murilo Huff", "_id": ObjectId("5ed981e2474ed51eb3dbb2ea")}], "subcategorias": [{"nome":"sertanejo", "_id":ObjectId("5ed97cfc474ed51eb3dbb271")}], "categorias":[{"_id":ObjectId("5ed979f4474ed51eb3dbb26b"), "nome":"Música", "url":"music"}], "dataHora": new Date("2020-06-05T21:30-0300"),   "largeimage": "https://instagram.fbhz2-1.fna.fbcdn.net/v/t51.2885-15/sh0.08/e35/s640x640/101170067_2569561753296573_3544966194609871594_n.jpg?_nc_ht=instagram.fbhz2-1.fna.fbcdn.net&amp;_nc_cat=109&amp;_nc_ohc=WNRKOInboV4AX-PPSwG&amp;oh=864296ea3329ce1aad3d562edda47764&amp;oe=5F01D652", "status": "offline", "videoId": "", "url": "https://www.youtube.com/channel/UCMZKcLkNw1AMgfusg3Mjutw"},</v>
      </c>
    </row>
    <row r="693" spans="1:23" x14ac:dyDescent="0.25">
      <c r="A693" t="s">
        <v>4014</v>
      </c>
      <c r="B693" t="s">
        <v>493</v>
      </c>
      <c r="C693" t="s">
        <v>494</v>
      </c>
      <c r="D693" t="str">
        <f>VLOOKUP(B693,canais!$A:$N,14,FALSE)</f>
        <v>5ed981e2474ed51eb3dbb343</v>
      </c>
      <c r="E693" s="10">
        <v>43987</v>
      </c>
      <c r="F693" t="s">
        <v>21</v>
      </c>
      <c r="G693" t="str">
        <f>VLOOKUP(F693,subcategorias!$E:$F,2,FALSE)</f>
        <v>ObjectId("5ed97cfc474ed51eb3dbb271")</v>
      </c>
      <c r="H693" t="str">
        <f>VLOOKUP(G693,subcategorias!$F:$G,2,FALSE)</f>
        <v>ObjectId("5ed979f4474ed51eb3dbb26b")</v>
      </c>
      <c r="I693" t="str">
        <f>VLOOKUP(H693,categorias!$B:$D,2,FALSE)</f>
        <v>Música</v>
      </c>
      <c r="J693" t="str">
        <f>VLOOKUP(H693,categorias!$B:$D,3,FALSE)</f>
        <v>music</v>
      </c>
      <c r="K693" s="7">
        <v>0.94791666666666663</v>
      </c>
      <c r="L693" s="7" t="str">
        <f t="shared" si="20"/>
        <v>new Date("2020-06-05T22:45-0300")</v>
      </c>
      <c r="M693" t="s">
        <v>4013</v>
      </c>
      <c r="N693" t="s">
        <v>937</v>
      </c>
      <c r="O693" t="s">
        <v>4015</v>
      </c>
      <c r="P693" t="s">
        <v>4016</v>
      </c>
      <c r="W693" t="str">
        <f t="shared" si="21"/>
        <v>{"titulo": "Edson &amp; Hudson - AO VIVO 05/06 #FiqueEmCasa e Cante #Comigo" , "canais": [{"nome":"Edson e Hudson", "_id": ObjectId("5ed981e2474ed51eb3dbb343")}], "subcategorias": [{"nome":"sertanejo", "_id":ObjectId("5ed97cfc474ed51eb3dbb271")}], "categorias":[{"_id":ObjectId("5ed979f4474ed51eb3dbb26b"), "nome":"Música", "url":"music"}], "dataHora": new Date("2020-06-05T22:45-0300"),   "largeimage": "https://i.ytimg.com/vi/RFS_XBmFo6E/mqdefault.jpg", "status": "offline", "videoId": "RFS_XBmFo6E", "url": "https://www.youtube.com/watch?v=RFS_XBmFo6E"},</v>
      </c>
    </row>
    <row r="694" spans="1:23" x14ac:dyDescent="0.25">
      <c r="A694" t="s">
        <v>4018</v>
      </c>
      <c r="B694" t="s">
        <v>2115</v>
      </c>
      <c r="C694" t="s">
        <v>2116</v>
      </c>
      <c r="D694" t="str">
        <f>VLOOKUP(B694,canais!$A:$N,14,FALSE)</f>
        <v>5ed981e2474ed51eb3dbb4c1</v>
      </c>
      <c r="E694" s="10">
        <v>43988</v>
      </c>
      <c r="F694" t="s">
        <v>25</v>
      </c>
      <c r="G694" t="str">
        <f>VLOOKUP(F694,subcategorias!$E:$F,2,FALSE)</f>
        <v>ObjectId("5ed97cfc474ed51eb3dbb275")</v>
      </c>
      <c r="H694" t="str">
        <f>VLOOKUP(G694,subcategorias!$F:$G,2,FALSE)</f>
        <v>ObjectId("5ed979f4474ed51eb3dbb26b")</v>
      </c>
      <c r="I694" t="str">
        <f>VLOOKUP(H694,categorias!$B:$D,2,FALSE)</f>
        <v>Música</v>
      </c>
      <c r="J694" t="str">
        <f>VLOOKUP(H694,categorias!$B:$D,3,FALSE)</f>
        <v>music</v>
      </c>
      <c r="K694" s="7">
        <v>0.54166666666666663</v>
      </c>
      <c r="L694" s="7" t="str">
        <f t="shared" si="20"/>
        <v>new Date("2020-06-06T13:00-0300")</v>
      </c>
      <c r="M694" t="s">
        <v>4017</v>
      </c>
      <c r="N694" t="s">
        <v>937</v>
      </c>
      <c r="O694" t="s">
        <v>4019</v>
      </c>
      <c r="P694" t="s">
        <v>4020</v>
      </c>
      <c r="W694" t="str">
        <f t="shared" si="21"/>
        <v>{"titulo": "Live do Batata | Dia 06/06 as 13 HORAS #LivedoBatata #Fiqueemcasa e #Cante Comigo" , "canais": [{"nome":"DJ Batata", "_id": ObjectId("5ed981e2474ed51eb3dbb4c1")}], "subcategorias": [{"nome":"eletrônica", "_id":ObjectId("5ed97cfc474ed51eb3dbb275")}], "categorias":[{"_id":ObjectId("5ed979f4474ed51eb3dbb26b"), "nome":"Música", "url":"music"}], "dataHora": new Date("2020-06-06T13:00-0300"),   "largeimage": "https://i.ytimg.com/vi/x3zIITdUC-Y/mqdefault.jpg", "status": "offline", "videoId": "x3zIITdUC-Y", "url": "https://www.youtube.com/watch?v=x3zIITdUC-Y"},</v>
      </c>
    </row>
    <row r="695" spans="1:23" x14ac:dyDescent="0.25">
      <c r="A695" t="s">
        <v>4022</v>
      </c>
      <c r="B695" t="s">
        <v>586</v>
      </c>
      <c r="C695" t="s">
        <v>587</v>
      </c>
      <c r="D695" t="str">
        <f>VLOOKUP(B695,canais!$A:$N,14,FALSE)</f>
        <v>5ed981e2474ed51eb3dbb373</v>
      </c>
      <c r="E695" s="10">
        <v>43988</v>
      </c>
      <c r="F695" t="s">
        <v>32</v>
      </c>
      <c r="G695" t="str">
        <f>VLOOKUP(F695,subcategorias!$E:$F,2,FALSE)</f>
        <v>ObjectId("5ed97cfc474ed51eb3dbb27c")</v>
      </c>
      <c r="H695" t="str">
        <f>VLOOKUP(G695,subcategorias!$F:$G,2,FALSE)</f>
        <v>ObjectId("5ed979f4474ed51eb3dbb26b")</v>
      </c>
      <c r="I695" t="str">
        <f>VLOOKUP(H695,categorias!$B:$D,2,FALSE)</f>
        <v>Música</v>
      </c>
      <c r="J695" t="str">
        <f>VLOOKUP(H695,categorias!$B:$D,3,FALSE)</f>
        <v>music</v>
      </c>
      <c r="K695" s="7">
        <v>0.66666666666666663</v>
      </c>
      <c r="L695" s="7" t="str">
        <f t="shared" si="20"/>
        <v>new Date("2020-06-06T16:00-0300")</v>
      </c>
      <c r="M695" t="s">
        <v>4021</v>
      </c>
      <c r="N695" t="s">
        <v>937</v>
      </c>
      <c r="O695" t="s">
        <v>4023</v>
      </c>
      <c r="P695" t="s">
        <v>4024</v>
      </c>
      <c r="W695" t="str">
        <f t="shared" si="21"/>
        <v>{"titulo": "LeoEstakazero - #Arraiá em Casa | Live (Official)" , "canais": [{"nome":"LeoEstakazero", "_id": ObjectId("5ed981e2474ed51eb3dbb373")}], "subcategorias": [{"nome":"forró", "_id":ObjectId("5ed97cfc474ed51eb3dbb27c")}], "categorias":[{"_id":ObjectId("5ed979f4474ed51eb3dbb26b"), "nome":"Música", "url":"music"}], "dataHora": new Date("2020-06-06T16:00-0300"),   "largeimage": "https://i.ytimg.com/vi/zDySgm4i9Dw/mqdefault.jpg", "status": "offline", "videoId": "zDySgm4i9Dw", "url": "https://www.youtube.com/watch?v=zDySgm4i9Dw"},</v>
      </c>
    </row>
    <row r="696" spans="1:23" x14ac:dyDescent="0.25">
      <c r="A696" t="s">
        <v>4026</v>
      </c>
      <c r="B696" t="s">
        <v>1909</v>
      </c>
      <c r="C696" t="s">
        <v>1910</v>
      </c>
      <c r="D696" t="str">
        <f>VLOOKUP(B696,canais!$A:$N,14,FALSE)</f>
        <v>5ed981e2474ed51eb3dbb457</v>
      </c>
      <c r="E696" s="10">
        <v>43988</v>
      </c>
      <c r="F696" t="s">
        <v>21</v>
      </c>
      <c r="G696" t="str">
        <f>VLOOKUP(F696,subcategorias!$E:$F,2,FALSE)</f>
        <v>ObjectId("5ed97cfc474ed51eb3dbb271")</v>
      </c>
      <c r="H696" t="str">
        <f>VLOOKUP(G696,subcategorias!$F:$G,2,FALSE)</f>
        <v>ObjectId("5ed979f4474ed51eb3dbb26b")</v>
      </c>
      <c r="I696" t="str">
        <f>VLOOKUP(H696,categorias!$B:$D,2,FALSE)</f>
        <v>Música</v>
      </c>
      <c r="J696" t="str">
        <f>VLOOKUP(H696,categorias!$B:$D,3,FALSE)</f>
        <v>music</v>
      </c>
      <c r="K696" s="7">
        <v>0.70833333333333337</v>
      </c>
      <c r="L696" s="7" t="str">
        <f t="shared" si="20"/>
        <v>new Date("2020-06-06T17:00-0300")</v>
      </c>
      <c r="M696" t="s">
        <v>4025</v>
      </c>
      <c r="N696" t="s">
        <v>937</v>
      </c>
      <c r="P696" t="s">
        <v>4027</v>
      </c>
      <c r="W696" t="str">
        <f t="shared" si="21"/>
        <v>{"titulo": "Live Felipão" , "canais": [{"nome":"Felipão", "_id": ObjectId("5ed981e2474ed51eb3dbb457")}], "subcategorias": [{"nome":"sertanejo", "_id":ObjectId("5ed97cfc474ed51eb3dbb271")}], "categorias":[{"_id":ObjectId("5ed979f4474ed51eb3dbb26b"), "nome":"Música", "url":"music"}], "dataHora": new Date("2020-06-06T17:00-0300"),   "largeimage": "https://instagram.fbhz2-1.fna.fbcdn.net/v/t51.2885-15/e35/97519892_856341974870644_4147860989018232012_n.jpg?_nc_ht=instagram.fbhz2-1.fna.fbcdn.net&amp;_nc_cat=104&amp;_nc_ohc=pQ9A61T3qHAAX-cj0PZ&amp;oh=3f8cb53c71e7b0bf08784d1c38b72247&amp;oe=5EDBA7D1", "status": "offline", "videoId": "", "url": "https://www.youtube.com/channel/UC_1DORowc0yCVX3I4nJLCrg"},</v>
      </c>
    </row>
    <row r="697" spans="1:23" x14ac:dyDescent="0.25">
      <c r="A697" t="s">
        <v>4029</v>
      </c>
      <c r="B697" t="s">
        <v>67</v>
      </c>
      <c r="C697" t="s">
        <v>68</v>
      </c>
      <c r="D697" t="str">
        <f>VLOOKUP(B697,canais!$A:$N,14,FALSE)</f>
        <v>5ed981e2474ed51eb3dbb28a</v>
      </c>
      <c r="E697" s="10">
        <v>43988</v>
      </c>
      <c r="F697" t="s">
        <v>21</v>
      </c>
      <c r="G697" t="str">
        <f>VLOOKUP(F697,subcategorias!$E:$F,2,FALSE)</f>
        <v>ObjectId("5ed97cfc474ed51eb3dbb271")</v>
      </c>
      <c r="H697" t="str">
        <f>VLOOKUP(G697,subcategorias!$F:$G,2,FALSE)</f>
        <v>ObjectId("5ed979f4474ed51eb3dbb26b")</v>
      </c>
      <c r="I697" t="str">
        <f>VLOOKUP(H697,categorias!$B:$D,2,FALSE)</f>
        <v>Música</v>
      </c>
      <c r="J697" t="str">
        <f>VLOOKUP(H697,categorias!$B:$D,3,FALSE)</f>
        <v>music</v>
      </c>
      <c r="K697" s="7">
        <v>0.75</v>
      </c>
      <c r="L697" s="7" t="str">
        <f t="shared" si="20"/>
        <v>new Date("2020-06-06T18:00-0300")</v>
      </c>
      <c r="M697" t="s">
        <v>4028</v>
      </c>
      <c r="N697" t="s">
        <v>937</v>
      </c>
      <c r="O697" t="s">
        <v>4030</v>
      </c>
      <c r="P697" t="s">
        <v>4031</v>
      </c>
      <c r="W697" t="str">
        <f t="shared" si="21"/>
        <v>{"titulo": "Zé Neto e Cristiano - LIVE NO BARRETÃO" , "canais": [{"nome":"Zé Neto e Cristiano", "_id": ObjectId("5ed981e2474ed51eb3dbb28a")}], "subcategorias": [{"nome":"sertanejo", "_id":ObjectId("5ed97cfc474ed51eb3dbb271")}], "categorias":[{"_id":ObjectId("5ed979f4474ed51eb3dbb26b"), "nome":"Música", "url":"music"}], "dataHora": new Date("2020-06-06T18:00-0300"),   "largeimage": "https://i.ytimg.com/vi/WrZAB-QIR9k/mqdefault.jpg", "status": "offline", "videoId": "WrZAB-QIR9k", "url": "https://www.youtube.com/watch?v=WrZAB-QIR9k"},</v>
      </c>
    </row>
    <row r="698" spans="1:23" x14ac:dyDescent="0.25">
      <c r="A698" t="s">
        <v>4033</v>
      </c>
      <c r="B698" t="s">
        <v>2117</v>
      </c>
      <c r="C698" t="s">
        <v>2118</v>
      </c>
      <c r="D698" t="str">
        <f>VLOOKUP(B698,canais!$A:$N,14,FALSE)</f>
        <v>5ed981e2474ed51eb3dbb4c2</v>
      </c>
      <c r="E698" s="10">
        <v>43988</v>
      </c>
      <c r="F698" t="s">
        <v>32</v>
      </c>
      <c r="G698" t="str">
        <f>VLOOKUP(F698,subcategorias!$E:$F,2,FALSE)</f>
        <v>ObjectId("5ed97cfc474ed51eb3dbb27c")</v>
      </c>
      <c r="H698" t="str">
        <f>VLOOKUP(G698,subcategorias!$F:$G,2,FALSE)</f>
        <v>ObjectId("5ed979f4474ed51eb3dbb26b")</v>
      </c>
      <c r="I698" t="str">
        <f>VLOOKUP(H698,categorias!$B:$D,2,FALSE)</f>
        <v>Música</v>
      </c>
      <c r="J698" t="str">
        <f>VLOOKUP(H698,categorias!$B:$D,3,FALSE)</f>
        <v>music</v>
      </c>
      <c r="K698" s="7">
        <v>0.79166666666666663</v>
      </c>
      <c r="L698" s="7" t="str">
        <f t="shared" si="20"/>
        <v>new Date("2020-06-06T19:00-0300")</v>
      </c>
      <c r="M698" t="s">
        <v>4032</v>
      </c>
      <c r="N698" t="s">
        <v>937</v>
      </c>
      <c r="O698" t="s">
        <v>4034</v>
      </c>
      <c r="P698" t="s">
        <v>4035</v>
      </c>
      <c r="W698" t="str">
        <f t="shared" si="21"/>
        <v>{"titulo": "André Rio - Viva Pernambuco" , "canais": [{"nome":"André Rio", "_id": ObjectId("5ed981e2474ed51eb3dbb4c2")}], "subcategorias": [{"nome":"forró", "_id":ObjectId("5ed97cfc474ed51eb3dbb27c")}], "categorias":[{"_id":ObjectId("5ed979f4474ed51eb3dbb26b"), "nome":"Música", "url":"music"}], "dataHora": new Date("2020-06-06T19:00-0300"),   "largeimage": "https://i.ytimg.com/vi/XN_D_LHiF6g/mqdefault.jpg", "status": "offline", "videoId": "XN_D_LHiF6g", "url": "https://www.youtube.com/watch?v=XN_D_LHiF6g"},</v>
      </c>
    </row>
    <row r="699" spans="1:23" x14ac:dyDescent="0.25">
      <c r="A699" t="s">
        <v>4037</v>
      </c>
      <c r="B699" t="s">
        <v>2119</v>
      </c>
      <c r="C699" t="s">
        <v>2120</v>
      </c>
      <c r="D699" t="str">
        <f>VLOOKUP(B699,canais!$A:$N,14,FALSE)</f>
        <v>5ed981e2474ed51eb3dbb4c3</v>
      </c>
      <c r="E699" s="10">
        <v>43988</v>
      </c>
      <c r="F699" t="s">
        <v>41</v>
      </c>
      <c r="G699" t="str">
        <f>VLOOKUP(F699,subcategorias!$E:$F,2,FALSE)</f>
        <v>ObjectId("5ed97cfc474ed51eb3dbb285")</v>
      </c>
      <c r="H699" t="str">
        <f>VLOOKUP(G699,subcategorias!$F:$G,2,FALSE)</f>
        <v>ObjectId("5ed979f4474ed51eb3dbb270")</v>
      </c>
      <c r="I699" t="str">
        <f>VLOOKUP(H699,categorias!$B:$D,2,FALSE)</f>
        <v>Variedades</v>
      </c>
      <c r="J699" t="str">
        <f>VLOOKUP(H699,categorias!$B:$D,3,FALSE)</f>
        <v>variados</v>
      </c>
      <c r="K699" s="7">
        <v>0.83333333333333337</v>
      </c>
      <c r="L699" s="7" t="str">
        <f t="shared" si="20"/>
        <v>new Date("2020-06-06T20:00-0300")</v>
      </c>
      <c r="M699" t="s">
        <v>4036</v>
      </c>
      <c r="N699" t="s">
        <v>937</v>
      </c>
      <c r="O699" t="s">
        <v>4038</v>
      </c>
      <c r="P699" t="s">
        <v>4039</v>
      </c>
      <c r="W699" t="str">
        <f t="shared" si="21"/>
        <v>{"titulo": "#ConstruçãoDeAmor - Live Vibrações | #FiqueEmCasa e Cante #Comigo" , "canais": [{"nome":"Vibrações", "_id": ObjectId("5ed981e2474ed51eb3dbb4c3")}], "subcategorias": [{"nome":"outros", "_id":ObjectId("5ed97cfc474ed51eb3dbb285")}], "categorias":[{"_id":ObjectId("5ed979f4474ed51eb3dbb270"), "nome":"Variedades", "url":"variados"}], "dataHora": new Date("2020-06-06T20:00-0300"),   "largeimage": "https://i.ytimg.com/vi/FHP7rutZnek/mqdefault.jpg", "status": "offline", "videoId": "FHP7rutZnek", "url": "https://www.youtube.com/watch?v=FHP7rutZnek"},</v>
      </c>
    </row>
    <row r="700" spans="1:23" x14ac:dyDescent="0.25">
      <c r="A700" t="s">
        <v>4041</v>
      </c>
      <c r="B700" t="s">
        <v>343</v>
      </c>
      <c r="C700" t="s">
        <v>344</v>
      </c>
      <c r="D700" t="str">
        <f>VLOOKUP(B700,canais!$A:$N,14,FALSE)</f>
        <v>5ed981e2474ed51eb3dbb2f6</v>
      </c>
      <c r="E700" s="10">
        <v>43988</v>
      </c>
      <c r="F700" t="s">
        <v>32</v>
      </c>
      <c r="G700" t="str">
        <f>VLOOKUP(F700,subcategorias!$E:$F,2,FALSE)</f>
        <v>ObjectId("5ed97cfc474ed51eb3dbb27c")</v>
      </c>
      <c r="H700" t="str">
        <f>VLOOKUP(G700,subcategorias!$F:$G,2,FALSE)</f>
        <v>ObjectId("5ed979f4474ed51eb3dbb26b")</v>
      </c>
      <c r="I700" t="str">
        <f>VLOOKUP(H700,categorias!$B:$D,2,FALSE)</f>
        <v>Música</v>
      </c>
      <c r="J700" t="str">
        <f>VLOOKUP(H700,categorias!$B:$D,3,FALSE)</f>
        <v>music</v>
      </c>
      <c r="K700" s="7">
        <v>0.83333333333333337</v>
      </c>
      <c r="L700" s="7" t="str">
        <f t="shared" si="20"/>
        <v>new Date("2020-06-06T20:00-0300")</v>
      </c>
      <c r="M700" t="s">
        <v>4040</v>
      </c>
      <c r="N700" t="s">
        <v>937</v>
      </c>
      <c r="O700" t="s">
        <v>4042</v>
      </c>
      <c r="P700" t="s">
        <v>4043</v>
      </c>
      <c r="W700" t="str">
        <f t="shared" si="21"/>
        <v>{"titulo": "LIVE - Edson Lima &amp; Batista Lima #OGrandeEncontroDasVozes" , "canais": [{"nome":"Batista Lima", "_id": ObjectId("5ed981e2474ed51eb3dbb2f6")}], "subcategorias": [{"nome":"forró", "_id":ObjectId("5ed97cfc474ed51eb3dbb27c")}], "categorias":[{"_id":ObjectId("5ed979f4474ed51eb3dbb26b"), "nome":"Música", "url":"music"}], "dataHora": new Date("2020-06-06T20:00-0300"),   "largeimage": "https://i.ytimg.com/vi/gYx4RM8Q3GY/mqdefault.jpg", "status": "offline", "videoId": "gYx4RM8Q3GY", "url": "https://www.youtube.com/watch?v=gYx4RM8Q3GY"},</v>
      </c>
    </row>
    <row r="701" spans="1:23" x14ac:dyDescent="0.25">
      <c r="A701" t="s">
        <v>4045</v>
      </c>
      <c r="B701" t="s">
        <v>487</v>
      </c>
      <c r="C701" t="s">
        <v>488</v>
      </c>
      <c r="D701" t="str">
        <f>VLOOKUP(B701,canais!$A:$N,14,FALSE)</f>
        <v>5ed981e2474ed51eb3dbb340</v>
      </c>
      <c r="E701" s="10">
        <v>43988</v>
      </c>
      <c r="F701" t="s">
        <v>21</v>
      </c>
      <c r="G701" t="str">
        <f>VLOOKUP(F701,subcategorias!$E:$F,2,FALSE)</f>
        <v>ObjectId("5ed97cfc474ed51eb3dbb271")</v>
      </c>
      <c r="H701" t="str">
        <f>VLOOKUP(G701,subcategorias!$F:$G,2,FALSE)</f>
        <v>ObjectId("5ed979f4474ed51eb3dbb26b")</v>
      </c>
      <c r="I701" t="str">
        <f>VLOOKUP(H701,categorias!$B:$D,2,FALSE)</f>
        <v>Música</v>
      </c>
      <c r="J701" t="str">
        <f>VLOOKUP(H701,categorias!$B:$D,3,FALSE)</f>
        <v>music</v>
      </c>
      <c r="K701" s="7">
        <v>0.875</v>
      </c>
      <c r="L701" s="7" t="str">
        <f t="shared" si="20"/>
        <v>new Date("2020-06-06T21:00-0300")</v>
      </c>
      <c r="M701" t="s">
        <v>4044</v>
      </c>
      <c r="N701" t="s">
        <v>937</v>
      </c>
      <c r="O701" t="s">
        <v>4046</v>
      </c>
      <c r="P701" t="s">
        <v>4047</v>
      </c>
      <c r="W701" t="str">
        <f t="shared" si="21"/>
        <v>{"titulo": "#LiveOchamadoDaFloresta | #FiqueEmCasa e Cante #Comigo" , "canais": [{"nome":"Fernando e Sorocaba", "_id": ObjectId("5ed981e2474ed51eb3dbb340")}], "subcategorias": [{"nome":"sertanejo", "_id":ObjectId("5ed97cfc474ed51eb3dbb271")}], "categorias":[{"_id":ObjectId("5ed979f4474ed51eb3dbb26b"), "nome":"Música", "url":"music"}], "dataHora": new Date("2020-06-06T21:00-0300"),   "largeimage": "https://i.ytimg.com/vi/Xkzcx_o7NN0/mqdefault.jpg", "status": "offline", "videoId": "Xkzcx_o7NN0", "url": "https://www.youtube.com/watch?v=Xkzcx_o7NN0"},</v>
      </c>
    </row>
    <row r="702" spans="1:23" x14ac:dyDescent="0.25">
      <c r="A702" t="s">
        <v>4049</v>
      </c>
      <c r="B702" t="s">
        <v>2121</v>
      </c>
      <c r="C702" t="s">
        <v>2122</v>
      </c>
      <c r="D702" t="str">
        <f>VLOOKUP(B702,canais!$A:$N,14,FALSE)</f>
        <v>5ed981e2474ed51eb3dbb4c4</v>
      </c>
      <c r="E702" s="10">
        <v>43988</v>
      </c>
      <c r="F702" t="s">
        <v>30</v>
      </c>
      <c r="G702" t="str">
        <f>VLOOKUP(F702,subcategorias!$E:$F,2,FALSE)</f>
        <v>ObjectId("5ed97cfc474ed51eb3dbb27a")</v>
      </c>
      <c r="H702" t="str">
        <f>VLOOKUP(G702,subcategorias!$F:$G,2,FALSE)</f>
        <v>ObjectId("5ed979f4474ed51eb3dbb26b")</v>
      </c>
      <c r="I702" t="str">
        <f>VLOOKUP(H702,categorias!$B:$D,2,FALSE)</f>
        <v>Música</v>
      </c>
      <c r="J702" t="str">
        <f>VLOOKUP(H702,categorias!$B:$D,3,FALSE)</f>
        <v>music</v>
      </c>
      <c r="K702" s="7">
        <v>0.8125</v>
      </c>
      <c r="L702" s="7" t="str">
        <f t="shared" si="20"/>
        <v>new Date("2020-06-06T19:30-0300")</v>
      </c>
      <c r="M702" t="s">
        <v>4048</v>
      </c>
      <c r="N702" t="s">
        <v>937</v>
      </c>
      <c r="P702" t="s">
        <v>4050</v>
      </c>
      <c r="W702" t="str">
        <f t="shared" si="21"/>
        <v>{"titulo": "Live Margareth Menezes" , "canais": [{"nome":"Margareth Menezes", "_id": ObjectId("5ed981e2474ed51eb3dbb4c4")}], "subcategorias": [{"nome":"samba", "_id":ObjectId("5ed97cfc474ed51eb3dbb27a")}], "categorias":[{"_id":ObjectId("5ed979f4474ed51eb3dbb26b"), "nome":"Música", "url":"music"}], "dataHora": new Date("2020-06-06T19:30-0300"),   "largeimage": "https://instagram.fbhz2-1.fna.fbcdn.net/v/t51.2885-15/sh0.08/e35/s640x640/101702363_107022907620356_2817322749399829090_n.jpg?_nc_ht=instagram.fbhz2-1.fna.fbcdn.net&amp;_nc_cat=108&amp;_nc_ohc=7o5uwgminJsAX8fmH2d&amp;oh=c3494cbaebf852867e5c0160795a8221&amp;oe=5F012EB6", "status": "offline", "videoId": "", "url": "https://www.youtube.com/channel/UCtqXcI2Op40wQddw3z2ARpA"},</v>
      </c>
    </row>
    <row r="703" spans="1:23" x14ac:dyDescent="0.25">
      <c r="A703" t="s">
        <v>4052</v>
      </c>
      <c r="B703" t="s">
        <v>142</v>
      </c>
      <c r="C703" t="s">
        <v>143</v>
      </c>
      <c r="D703" t="str">
        <f>VLOOKUP(B703,canais!$A:$N,14,FALSE)</f>
        <v>5ed981e2474ed51eb3dbb2a3</v>
      </c>
      <c r="E703" s="10">
        <v>43988</v>
      </c>
      <c r="F703" t="s">
        <v>21</v>
      </c>
      <c r="G703" t="str">
        <f>VLOOKUP(F703,subcategorias!$E:$F,2,FALSE)</f>
        <v>ObjectId("5ed97cfc474ed51eb3dbb271")</v>
      </c>
      <c r="H703" t="str">
        <f>VLOOKUP(G703,subcategorias!$F:$G,2,FALSE)</f>
        <v>ObjectId("5ed979f4474ed51eb3dbb26b")</v>
      </c>
      <c r="I703" t="str">
        <f>VLOOKUP(H703,categorias!$B:$D,2,FALSE)</f>
        <v>Música</v>
      </c>
      <c r="J703" t="str">
        <f>VLOOKUP(H703,categorias!$B:$D,3,FALSE)</f>
        <v>music</v>
      </c>
      <c r="K703" s="7">
        <v>0.83333333333333337</v>
      </c>
      <c r="L703" s="7" t="str">
        <f t="shared" si="20"/>
        <v>new Date("2020-06-06T20:00-0300")</v>
      </c>
      <c r="M703" t="s">
        <v>4051</v>
      </c>
      <c r="N703" t="s">
        <v>937</v>
      </c>
      <c r="P703" t="s">
        <v>4053</v>
      </c>
      <c r="W703" t="str">
        <f t="shared" si="21"/>
        <v>{"titulo": "Live Hugo e Guilherme" , "canais": [{"nome":"Hugo e Guilherme", "_id": ObjectId("5ed981e2474ed51eb3dbb2a3")}], "subcategorias": [{"nome":"sertanejo", "_id":ObjectId("5ed97cfc474ed51eb3dbb271")}], "categorias":[{"_id":ObjectId("5ed979f4474ed51eb3dbb26b"), "nome":"Música", "url":"music"}], "dataHora": new Date("2020-06-06T20:00-0300"),   "largeimage": "https://instagram.fbhz2-1.fna.fbcdn.net/v/t51.2885-15/sh0.08/e35/s640x640/101462172_277297023453507_7400920780089874568_n.jpg?_nc_ht=instagram.fbhz2-1.fna.fbcdn.net&amp;_nc_cat=103&amp;_nc_ohc=cmYbpJbRNIYAX_9Qlr-&amp;oh=9608bd47495f1668e29b7710c66171e2&amp;oe=5F02D189", "status": "offline", "videoId": "", "url": "https://www.youtube.com/channel/UClGt31UbcgINSaH1ZHuFLxA"},</v>
      </c>
    </row>
    <row r="704" spans="1:23" x14ac:dyDescent="0.25">
      <c r="A704" t="s">
        <v>4055</v>
      </c>
      <c r="B704" t="s">
        <v>1949</v>
      </c>
      <c r="C704" t="s">
        <v>1950</v>
      </c>
      <c r="D704" t="str">
        <f>VLOOKUP(B704,canais!$A:$N,14,FALSE)</f>
        <v>5ed981e2474ed51eb3dbb46b</v>
      </c>
      <c r="E704" s="10">
        <v>43988</v>
      </c>
      <c r="F704" t="s">
        <v>28</v>
      </c>
      <c r="G704" t="str">
        <f>VLOOKUP(F704,subcategorias!$E:$F,2,FALSE)</f>
        <v>ObjectId("5ed97cfc474ed51eb3dbb278")</v>
      </c>
      <c r="H704" t="str">
        <f>VLOOKUP(G704,subcategorias!$F:$G,2,FALSE)</f>
        <v>ObjectId("5ed979f4474ed51eb3dbb26b")</v>
      </c>
      <c r="I704" t="str">
        <f>VLOOKUP(H704,categorias!$B:$D,2,FALSE)</f>
        <v>Música</v>
      </c>
      <c r="J704" t="str">
        <f>VLOOKUP(H704,categorias!$B:$D,3,FALSE)</f>
        <v>music</v>
      </c>
      <c r="K704" s="7">
        <v>0.83333333333333337</v>
      </c>
      <c r="L704" s="7" t="str">
        <f t="shared" si="20"/>
        <v>new Date("2020-06-06T20:00-0300")</v>
      </c>
      <c r="M704" t="s">
        <v>4054</v>
      </c>
      <c r="N704" t="s">
        <v>937</v>
      </c>
      <c r="P704" t="s">
        <v>4056</v>
      </c>
      <c r="W704" t="str">
        <f t="shared" si="21"/>
        <v>{"titulo": "Live Grupo Revelação" , "canais": [{"nome":"Grupo Revelação", "_id": ObjectId("5ed981e2474ed51eb3dbb46b")}], "subcategorias": [{"nome":"pagode", "_id":ObjectId("5ed97cfc474ed51eb3dbb278")}], "categorias":[{"_id":ObjectId("5ed979f4474ed51eb3dbb26b"), "nome":"Música", "url":"music"}], "dataHora": new Date("2020-06-06T20:00-0300"),   "largeimage": "https://instagram.fbhz2-1.fna.fbcdn.net/v/t51.2885-15/sh0.08/e35/s640x640/102833960_243866136903038_2788309194217227440_n.jpg?_nc_ht=instagram.fbhz2-1.fna.fbcdn.net&amp;_nc_cat=102&amp;_nc_ohc=u_I91rp85kcAX-J0IXs&amp;oh=898a0df58b328544c81d0d6a750ebdaf&amp;oe=5F02ED52", "status": "offline", "videoId": "", "url": "https://www.youtube.com/channel/UCXdrR3YwPnWtPp9gIQ_dKzQ"},</v>
      </c>
    </row>
    <row r="705" spans="1:23" x14ac:dyDescent="0.25">
      <c r="A705" t="s">
        <v>4058</v>
      </c>
      <c r="B705" t="s">
        <v>2123</v>
      </c>
      <c r="C705" t="s">
        <v>2124</v>
      </c>
      <c r="D705" t="str">
        <f>VLOOKUP(B705,canais!$A:$N,14,FALSE)</f>
        <v>5ed981e2474ed51eb3dbb4c5</v>
      </c>
      <c r="E705" s="10">
        <v>43989</v>
      </c>
      <c r="F705" t="s">
        <v>21</v>
      </c>
      <c r="G705" t="str">
        <f>VLOOKUP(F705,subcategorias!$E:$F,2,FALSE)</f>
        <v>ObjectId("5ed97cfc474ed51eb3dbb271")</v>
      </c>
      <c r="H705" t="str">
        <f>VLOOKUP(G705,subcategorias!$F:$G,2,FALSE)</f>
        <v>ObjectId("5ed979f4474ed51eb3dbb26b")</v>
      </c>
      <c r="I705" t="str">
        <f>VLOOKUP(H705,categorias!$B:$D,2,FALSE)</f>
        <v>Música</v>
      </c>
      <c r="J705" t="str">
        <f>VLOOKUP(H705,categorias!$B:$D,3,FALSE)</f>
        <v>music</v>
      </c>
      <c r="K705" s="7">
        <v>0.58333333333333337</v>
      </c>
      <c r="L705" s="7" t="str">
        <f t="shared" si="20"/>
        <v>new Date("2020-06-07T14:00-0300")</v>
      </c>
      <c r="M705" t="s">
        <v>4057</v>
      </c>
      <c r="N705" t="s">
        <v>937</v>
      </c>
      <c r="O705" t="s">
        <v>4059</v>
      </c>
      <c r="P705" t="s">
        <v>4060</v>
      </c>
      <c r="W705" t="str">
        <f t="shared" si="21"/>
        <v>{"titulo": "LIVE PAULO E NATHAN - MODA E CHURRASCO SEM CONVERSINHA" , "canais": [{"nome":"Paulo e Nathan", "_id": ObjectId("5ed981e2474ed51eb3dbb4c5")}], "subcategorias": [{"nome":"sertanejo", "_id":ObjectId("5ed97cfc474ed51eb3dbb271")}], "categorias":[{"_id":ObjectId("5ed979f4474ed51eb3dbb26b"), "nome":"Música", "url":"music"}], "dataHora": new Date("2020-06-07T14:00-0300"),   "largeimage": "https://i.ytimg.com/vi/Dtn4G_RThjw/mqdefault.jpg", "status": "offline", "videoId": "Dtn4G_RThjw", "url": "https://www.youtube.com/watch?v=Dtn4G_RThjw"},</v>
      </c>
    </row>
    <row r="706" spans="1:23" x14ac:dyDescent="0.25">
      <c r="A706" t="s">
        <v>4062</v>
      </c>
      <c r="B706" t="s">
        <v>2125</v>
      </c>
      <c r="C706" t="s">
        <v>2126</v>
      </c>
      <c r="D706" t="str">
        <f>VLOOKUP(B706,canais!$A:$N,14,FALSE)</f>
        <v>5ed981e2474ed51eb3dbb4c6</v>
      </c>
      <c r="E706" s="10">
        <v>43987</v>
      </c>
      <c r="F706" t="s">
        <v>21</v>
      </c>
      <c r="G706" t="str">
        <f>VLOOKUP(F706,subcategorias!$E:$F,2,FALSE)</f>
        <v>ObjectId("5ed97cfc474ed51eb3dbb271")</v>
      </c>
      <c r="H706" t="str">
        <f>VLOOKUP(G706,subcategorias!$F:$G,2,FALSE)</f>
        <v>ObjectId("5ed979f4474ed51eb3dbb26b")</v>
      </c>
      <c r="I706" t="str">
        <f>VLOOKUP(H706,categorias!$B:$D,2,FALSE)</f>
        <v>Música</v>
      </c>
      <c r="J706" t="str">
        <f>VLOOKUP(H706,categorias!$B:$D,3,FALSE)</f>
        <v>music</v>
      </c>
      <c r="K706" s="7">
        <v>0.84722222222222221</v>
      </c>
      <c r="L706" s="7" t="str">
        <f t="shared" si="20"/>
        <v>new Date("2020-06-05T20:20-0300")</v>
      </c>
      <c r="M706" t="s">
        <v>4061</v>
      </c>
      <c r="N706" t="s">
        <v>937</v>
      </c>
      <c r="O706" t="s">
        <v>4063</v>
      </c>
      <c r="P706" t="s">
        <v>4064</v>
      </c>
      <c r="W706" t="str">
        <f t="shared" si="21"/>
        <v>{"titulo": "LIVE Vitor e Melissa - VeM p/ Live #FiqueEmCasa e Cante #Comigo" , "canais": [{"nome":"Vitor e Melissa", "_id": ObjectId("5ed981e2474ed51eb3dbb4c6")}], "subcategorias": [{"nome":"sertanejo", "_id":ObjectId("5ed97cfc474ed51eb3dbb271")}], "categorias":[{"_id":ObjectId("5ed979f4474ed51eb3dbb26b"), "nome":"Música", "url":"music"}], "dataHora": new Date("2020-06-05T20:20-0300"),   "largeimage": "https://i.ytimg.com/vi/a-Ja6zxRhYk/mqdefault.jpg", "status": "offline", "videoId": "a-Ja6zxRhYk", "url": "https://www.youtube.com/watch?v=a-Ja6zxRhYk"},</v>
      </c>
    </row>
    <row r="707" spans="1:23" x14ac:dyDescent="0.25">
      <c r="A707" t="s">
        <v>4066</v>
      </c>
      <c r="B707" t="s">
        <v>2127</v>
      </c>
      <c r="C707" t="s">
        <v>2128</v>
      </c>
      <c r="D707" t="str">
        <f>VLOOKUP(B707,canais!$A:$N,14,FALSE)</f>
        <v>5ed981e2474ed51eb3dbb4c7</v>
      </c>
      <c r="E707" s="10">
        <v>43989</v>
      </c>
      <c r="F707" t="s">
        <v>32</v>
      </c>
      <c r="G707" t="str">
        <f>VLOOKUP(F707,subcategorias!$E:$F,2,FALSE)</f>
        <v>ObjectId("5ed97cfc474ed51eb3dbb27c")</v>
      </c>
      <c r="H707" t="str">
        <f>VLOOKUP(G707,subcategorias!$F:$G,2,FALSE)</f>
        <v>ObjectId("5ed979f4474ed51eb3dbb26b")</v>
      </c>
      <c r="I707" t="str">
        <f>VLOOKUP(H707,categorias!$B:$D,2,FALSE)</f>
        <v>Música</v>
      </c>
      <c r="J707" t="str">
        <f>VLOOKUP(H707,categorias!$B:$D,3,FALSE)</f>
        <v>music</v>
      </c>
      <c r="K707" s="7">
        <v>0.625</v>
      </c>
      <c r="L707" s="7" t="str">
        <f t="shared" ref="L707:L715" si="22">CONCATENATE("new Date(""",TEXT(E707,"aaaa-mm-dd"),"T",TEXT(K707,"hh:MM"),"-0300"")")</f>
        <v>new Date("2020-06-07T15:00-0300")</v>
      </c>
      <c r="M707" t="s">
        <v>4065</v>
      </c>
      <c r="N707" t="s">
        <v>937</v>
      </c>
      <c r="P707" t="s">
        <v>4067</v>
      </c>
      <c r="W707" t="str">
        <f t="shared" ref="W707:W715" si="23">$A$1&amp;A707&amp;$B$1&amp;B707&amp;$D$1&amp;D707&amp;$F$1&amp;F707&amp;$G$1&amp;G707&amp;$H$1&amp;H707&amp;$I$1&amp;I707&amp;$J$1&amp;J707&amp;$L$1&amp;L707&amp;$M$1&amp;M707&amp;$N$1&amp;N707&amp;$O$1&amp;O707&amp;$P$1&amp;P707&amp;$Q$1</f>
        <v>{"titulo": "Live Michele Andrade" , "canais": [{"nome":"Michele Andrade", "_id": ObjectId("5ed981e2474ed51eb3dbb4c7")}], "subcategorias": [{"nome":"forró", "_id":ObjectId("5ed97cfc474ed51eb3dbb27c")}], "categorias":[{"_id":ObjectId("5ed979f4474ed51eb3dbb26b"), "nome":"Música", "url":"music"}], "dataHora": new Date("2020-06-07T15:00-0300"),   "largeimage": "https://instagram.fbhz2-1.fna.fbcdn.net/v/t51.2885-15/sh0.08/e35/p640x640/101167879_271329273939062_5626296531422633260_n.jpg?_nc_ht=instagram.fbhz2-1.fna.fbcdn.net&amp;_nc_cat=102&amp;_nc_ohc=XsBX4NATcjgAX_db9mZ&amp;oh=349092e69b3d5976f2c68503b87788c3&amp;oe=5F02E2F1", "status": "offline", "videoId": "", "url": "https://www.youtube.com/channel/UCv_ShtLQOyWBcPl32bkobPg"},</v>
      </c>
    </row>
    <row r="708" spans="1:23" x14ac:dyDescent="0.25">
      <c r="A708" t="s">
        <v>4069</v>
      </c>
      <c r="B708" t="s">
        <v>190</v>
      </c>
      <c r="C708" t="s">
        <v>191</v>
      </c>
      <c r="D708" t="str">
        <f>VLOOKUP(B708,canais!$A:$N,14,FALSE)</f>
        <v>5ed981e2474ed51eb3dbb2b3</v>
      </c>
      <c r="E708" s="10">
        <v>43989</v>
      </c>
      <c r="F708" t="s">
        <v>21</v>
      </c>
      <c r="G708" t="str">
        <f>VLOOKUP(F708,subcategorias!$E:$F,2,FALSE)</f>
        <v>ObjectId("5ed97cfc474ed51eb3dbb271")</v>
      </c>
      <c r="H708" t="str">
        <f>VLOOKUP(G708,subcategorias!$F:$G,2,FALSE)</f>
        <v>ObjectId("5ed979f4474ed51eb3dbb26b")</v>
      </c>
      <c r="I708" t="str">
        <f>VLOOKUP(H708,categorias!$B:$D,2,FALSE)</f>
        <v>Música</v>
      </c>
      <c r="J708" t="str">
        <f>VLOOKUP(H708,categorias!$B:$D,3,FALSE)</f>
        <v>music</v>
      </c>
      <c r="K708" s="7">
        <v>0.66666666666666663</v>
      </c>
      <c r="L708" s="7" t="str">
        <f t="shared" si="22"/>
        <v>new Date("2020-06-07T16:00-0300")</v>
      </c>
      <c r="M708" t="s">
        <v>4068</v>
      </c>
      <c r="N708" t="s">
        <v>937</v>
      </c>
      <c r="O708" t="s">
        <v>4070</v>
      </c>
      <c r="P708" t="s">
        <v>4071</v>
      </c>
      <c r="W708" t="str">
        <f t="shared" si="23"/>
        <v>{"titulo": "Karaokê Live - Thaeme &amp; Thiago | #FiqueEmCasa e Cante #Comigo" , "canais": [{"nome":"Thaeme e Thiago", "_id": ObjectId("5ed981e2474ed51eb3dbb2b3")}], "subcategorias": [{"nome":"sertanejo", "_id":ObjectId("5ed97cfc474ed51eb3dbb271")}], "categorias":[{"_id":ObjectId("5ed979f4474ed51eb3dbb26b"), "nome":"Música", "url":"music"}], "dataHora": new Date("2020-06-07T16:00-0300"),   "largeimage": "https://i.ytimg.com/vi/tcAata20V5Q/mqdefault.jpg", "status": "offline", "videoId": "tcAata20V5Q", "url": "https://www.youtube.com/watch?v=tcAata20V5Q"},</v>
      </c>
    </row>
    <row r="709" spans="1:23" x14ac:dyDescent="0.25">
      <c r="A709" t="s">
        <v>4073</v>
      </c>
      <c r="B709" t="s">
        <v>160</v>
      </c>
      <c r="C709" t="s">
        <v>161</v>
      </c>
      <c r="D709" t="str">
        <f>VLOOKUP(B709,canais!$A:$N,14,FALSE)</f>
        <v>5ed981e2474ed51eb3dbb2a9</v>
      </c>
      <c r="E709" s="10">
        <v>43989</v>
      </c>
      <c r="F709" t="s">
        <v>28</v>
      </c>
      <c r="G709" t="str">
        <f>VLOOKUP(F709,subcategorias!$E:$F,2,FALSE)</f>
        <v>ObjectId("5ed97cfc474ed51eb3dbb278")</v>
      </c>
      <c r="H709" t="str">
        <f>VLOOKUP(G709,subcategorias!$F:$G,2,FALSE)</f>
        <v>ObjectId("5ed979f4474ed51eb3dbb26b")</v>
      </c>
      <c r="I709" t="str">
        <f>VLOOKUP(H709,categorias!$B:$D,2,FALSE)</f>
        <v>Música</v>
      </c>
      <c r="J709" t="str">
        <f>VLOOKUP(H709,categorias!$B:$D,3,FALSE)</f>
        <v>music</v>
      </c>
      <c r="K709" s="7">
        <v>0.75</v>
      </c>
      <c r="L709" s="7" t="str">
        <f t="shared" si="22"/>
        <v>new Date("2020-06-07T18:00-0300")</v>
      </c>
      <c r="M709" t="s">
        <v>4072</v>
      </c>
      <c r="N709" t="s">
        <v>937</v>
      </c>
      <c r="O709" t="s">
        <v>4074</v>
      </c>
      <c r="P709" t="s">
        <v>4075</v>
      </c>
      <c r="W709" t="str">
        <f t="shared" si="23"/>
        <v>{"titulo": "Live Eu Mereço Ser Feliz | Mumuzinho | #FicaEmCasa e Cante #Comigo" , "canais": [{"nome":"Mumuzinho", "_id": ObjectId("5ed981e2474ed51eb3dbb2a9")}], "subcategorias": [{"nome":"pagode", "_id":ObjectId("5ed97cfc474ed51eb3dbb278")}], "categorias":[{"_id":ObjectId("5ed979f4474ed51eb3dbb26b"), "nome":"Música", "url":"music"}], "dataHora": new Date("2020-06-07T18:00-0300"),   "largeimage": "https://i.ytimg.com/vi/FwYZVMpunp0/mqdefault.jpg", "status": "offline", "videoId": "FwYZVMpunp0", "url": "https://www.youtube.com/watch?v=FwYZVMpunp0"},</v>
      </c>
    </row>
    <row r="710" spans="1:23" x14ac:dyDescent="0.25">
      <c r="A710" t="s">
        <v>4077</v>
      </c>
      <c r="B710" t="s">
        <v>2129</v>
      </c>
      <c r="C710" t="s">
        <v>2130</v>
      </c>
      <c r="D710" t="str">
        <f>VLOOKUP(B710,canais!$A:$N,14,FALSE)</f>
        <v>5ed981e2474ed51eb3dbb4c9</v>
      </c>
      <c r="E710" s="10">
        <v>43989</v>
      </c>
      <c r="F710" t="s">
        <v>21</v>
      </c>
      <c r="G710" t="str">
        <f>VLOOKUP(F710,subcategorias!$E:$F,2,FALSE)</f>
        <v>ObjectId("5ed97cfc474ed51eb3dbb271")</v>
      </c>
      <c r="H710" t="str">
        <f>VLOOKUP(G710,subcategorias!$F:$G,2,FALSE)</f>
        <v>ObjectId("5ed979f4474ed51eb3dbb26b")</v>
      </c>
      <c r="I710" t="str">
        <f>VLOOKUP(H710,categorias!$B:$D,2,FALSE)</f>
        <v>Música</v>
      </c>
      <c r="J710" t="str">
        <f>VLOOKUP(H710,categorias!$B:$D,3,FALSE)</f>
        <v>music</v>
      </c>
      <c r="K710" s="7">
        <v>0.6875</v>
      </c>
      <c r="L710" s="7" t="str">
        <f t="shared" si="22"/>
        <v>new Date("2020-06-07T16:30-0300")</v>
      </c>
      <c r="M710" t="s">
        <v>4076</v>
      </c>
      <c r="N710" t="s">
        <v>937</v>
      </c>
      <c r="O710" t="s">
        <v>4078</v>
      </c>
      <c r="P710" t="s">
        <v>4079</v>
      </c>
      <c r="W710" t="str">
        <f t="shared" si="23"/>
        <v>{"titulo": "Live Juninão Lá Em Casa | Leo &amp; Junior | #FiqueEmCasa e Cante #Comigo" , "canais": [{"nome":"Léo e Júnior", "_id": ObjectId("5ed981e2474ed51eb3dbb4c9")}], "subcategorias": [{"nome":"sertanejo", "_id":ObjectId("5ed97cfc474ed51eb3dbb271")}], "categorias":[{"_id":ObjectId("5ed979f4474ed51eb3dbb26b"), "nome":"Música", "url":"music"}], "dataHora": new Date("2020-06-07T16:30-0300"),   "largeimage": "https://i.ytimg.com/vi/Fll0D4mhF0A/mqdefault.jpg", "status": "offline", "videoId": "Fll0D4mhF0A", "url": "https://www.youtube.com/watch?v=Fll0D4mhF0A"},</v>
      </c>
    </row>
    <row r="711" spans="1:23" x14ac:dyDescent="0.25">
      <c r="A711" t="s">
        <v>4081</v>
      </c>
      <c r="B711" t="s">
        <v>2131</v>
      </c>
      <c r="C711" t="s">
        <v>2132</v>
      </c>
      <c r="D711" t="str">
        <f>VLOOKUP(B711,canais!$A:$N,14,FALSE)</f>
        <v>5ed981e2474ed51eb3dbb4ca</v>
      </c>
      <c r="E711" s="10">
        <v>43989</v>
      </c>
      <c r="F711" t="s">
        <v>27</v>
      </c>
      <c r="G711" t="str">
        <f>VLOOKUP(F711,subcategorias!$E:$F,2,FALSE)</f>
        <v>ObjectId("5ed97cfc474ed51eb3dbb277")</v>
      </c>
      <c r="H711" t="str">
        <f>VLOOKUP(G711,subcategorias!$F:$G,2,FALSE)</f>
        <v>ObjectId("5ed979f4474ed51eb3dbb26b")</v>
      </c>
      <c r="I711" t="str">
        <f>VLOOKUP(H711,categorias!$B:$D,2,FALSE)</f>
        <v>Música</v>
      </c>
      <c r="J711" t="str">
        <f>VLOOKUP(H711,categorias!$B:$D,3,FALSE)</f>
        <v>music</v>
      </c>
      <c r="K711" s="7">
        <v>0.66666666666666663</v>
      </c>
      <c r="L711" s="7" t="str">
        <f t="shared" si="22"/>
        <v>new Date("2020-06-07T16:00-0300")</v>
      </c>
      <c r="M711" t="s">
        <v>4080</v>
      </c>
      <c r="N711" t="s">
        <v>937</v>
      </c>
      <c r="O711" t="s">
        <v>4082</v>
      </c>
      <c r="P711" t="s">
        <v>4083</v>
      </c>
      <c r="W711" t="str">
        <f t="shared" si="23"/>
        <v>{"titulo": "Negra Li - #LiveNegraLi #FiqueEmCasa" , "canais": [{"nome":"Negra Li", "_id": ObjectId("5ed981e2474ed51eb3dbb4ca")}], "subcategorias": [{"nome":"rap", "_id":ObjectId("5ed97cfc474ed51eb3dbb277")}], "categorias":[{"_id":ObjectId("5ed979f4474ed51eb3dbb26b"), "nome":"Música", "url":"music"}], "dataHora": new Date("2020-06-07T16:00-0300"),   "largeimage": "https://i.ytimg.com/vi/PWNtPF9bxl4/mqdefault.jpg", "status": "offline", "videoId": "PWNtPF9bxl4", "url": "https://www.youtube.com/watch?v=PWNtPF9bxl4"},</v>
      </c>
    </row>
    <row r="712" spans="1:23" x14ac:dyDescent="0.25">
      <c r="A712" t="s">
        <v>4085</v>
      </c>
      <c r="B712" t="s">
        <v>2133</v>
      </c>
      <c r="C712" t="s">
        <v>2134</v>
      </c>
      <c r="D712" t="str">
        <f>VLOOKUP(B712,canais!$A:$N,14,FALSE)</f>
        <v>5ed981e2474ed51eb3dbb4cb</v>
      </c>
      <c r="E712" s="10">
        <v>43989</v>
      </c>
      <c r="F712" t="s">
        <v>26</v>
      </c>
      <c r="G712" t="str">
        <f>VLOOKUP(F712,subcategorias!$E:$F,2,FALSE)</f>
        <v>ObjectId("5ed97cfc474ed51eb3dbb276")</v>
      </c>
      <c r="H712" t="str">
        <f>VLOOKUP(G712,subcategorias!$F:$G,2,FALSE)</f>
        <v>ObjectId("5ed979f4474ed51eb3dbb26b")</v>
      </c>
      <c r="I712" t="str">
        <f>VLOOKUP(H712,categorias!$B:$D,2,FALSE)</f>
        <v>Música</v>
      </c>
      <c r="J712" t="str">
        <f>VLOOKUP(H712,categorias!$B:$D,3,FALSE)</f>
        <v>music</v>
      </c>
      <c r="K712" s="7">
        <v>0.6875</v>
      </c>
      <c r="L712" s="7" t="str">
        <f t="shared" si="22"/>
        <v>new Date("2020-06-07T16:30-0300")</v>
      </c>
      <c r="M712" t="s">
        <v>4084</v>
      </c>
      <c r="N712" t="s">
        <v>937</v>
      </c>
      <c r="O712" t="s">
        <v>4086</v>
      </c>
      <c r="P712" t="s">
        <v>4087</v>
      </c>
      <c r="W712" t="str">
        <f t="shared" si="23"/>
        <v>{"titulo": "Wilson Sideral Tropical Blues - #LiveSolidária - 07/06" , "canais": [{"nome":"Wilson Sideral", "_id": ObjectId("5ed981e2474ed51eb3dbb4cb")}], "subcategorias": [{"nome":"pop", "_id":ObjectId("5ed97cfc474ed51eb3dbb276")}], "categorias":[{"_id":ObjectId("5ed979f4474ed51eb3dbb26b"), "nome":"Música", "url":"music"}], "dataHora": new Date("2020-06-07T16:30-0300"),   "largeimage": "https://i.ytimg.com/vi/uNxZqSUAURs/mqdefault.jpg", "status": "offline", "videoId": "uNxZqSUAURs", "url": "https://www.youtube.com/watch?v=uNxZqSUAURs"},</v>
      </c>
    </row>
    <row r="713" spans="1:23" x14ac:dyDescent="0.25">
      <c r="A713" t="s">
        <v>4089</v>
      </c>
      <c r="B713" t="s">
        <v>690</v>
      </c>
      <c r="C713" t="s">
        <v>691</v>
      </c>
      <c r="D713" t="str">
        <f>VLOOKUP(B713,canais!$A:$N,14,FALSE)</f>
        <v>5ed981e2474ed51eb3dbb3a7</v>
      </c>
      <c r="E713" s="10">
        <v>43989</v>
      </c>
      <c r="F713" t="s">
        <v>31</v>
      </c>
      <c r="G713" t="str">
        <f>VLOOKUP(F713,subcategorias!$E:$F,2,FALSE)</f>
        <v>ObjectId("5ed97cfc474ed51eb3dbb27b")</v>
      </c>
      <c r="H713" t="str">
        <f>VLOOKUP(G713,subcategorias!$F:$G,2,FALSE)</f>
        <v>ObjectId("5ed979f4474ed51eb3dbb26b")</v>
      </c>
      <c r="I713" t="str">
        <f>VLOOKUP(H713,categorias!$B:$D,2,FALSE)</f>
        <v>Música</v>
      </c>
      <c r="J713" t="str">
        <f>VLOOKUP(H713,categorias!$B:$D,3,FALSE)</f>
        <v>music</v>
      </c>
      <c r="K713" s="7">
        <v>0.68055555555555547</v>
      </c>
      <c r="L713" s="7" t="str">
        <f t="shared" si="22"/>
        <v>new Date("2020-06-07T16:20-0300")</v>
      </c>
      <c r="M713" t="s">
        <v>4088</v>
      </c>
      <c r="N713" t="s">
        <v>937</v>
      </c>
      <c r="O713" t="s">
        <v>4090</v>
      </c>
      <c r="P713" t="s">
        <v>4091</v>
      </c>
      <c r="W713" t="str">
        <f t="shared" si="23"/>
        <v>{"titulo": "Live do Mato #ResistirSempreVencerá N3 | #FiqueEmCasa e Cante #Comigo" , "canais": [{"nome":"Mato Seco", "_id": ObjectId("5ed981e2474ed51eb3dbb3a7")}], "subcategorias": [{"nome":"reggae", "_id":ObjectId("5ed97cfc474ed51eb3dbb27b")}], "categorias":[{"_id":ObjectId("5ed979f4474ed51eb3dbb26b"), "nome":"Música", "url":"music"}], "dataHora": new Date("2020-06-07T16:20-0300"),   "largeimage": "https://i.ytimg.com/vi/fjmdJRqyY2E/mqdefault.jpg", "status": "offline", "videoId": "fjmdJRqyY2E", "url": "https://www.youtube.com/watch?v=fjmdJRqyY2E"},</v>
      </c>
    </row>
    <row r="714" spans="1:23" x14ac:dyDescent="0.25">
      <c r="A714" t="s">
        <v>4093</v>
      </c>
      <c r="B714" t="s">
        <v>115</v>
      </c>
      <c r="C714" t="s">
        <v>116</v>
      </c>
      <c r="D714" t="str">
        <f>VLOOKUP(B714,canais!$A:$N,14,FALSE)</f>
        <v>5ed981e2474ed51eb3dbb29a</v>
      </c>
      <c r="E714" s="10">
        <v>44001</v>
      </c>
      <c r="F714" t="s">
        <v>30</v>
      </c>
      <c r="G714" t="str">
        <f>VLOOKUP(F714,subcategorias!$E:$F,2,FALSE)</f>
        <v>ObjectId("5ed97cfc474ed51eb3dbb27a")</v>
      </c>
      <c r="H714" t="str">
        <f>VLOOKUP(G714,subcategorias!$F:$G,2,FALSE)</f>
        <v>ObjectId("5ed979f4474ed51eb3dbb26b")</v>
      </c>
      <c r="I714" t="str">
        <f>VLOOKUP(H714,categorias!$B:$D,2,FALSE)</f>
        <v>Música</v>
      </c>
      <c r="J714" t="str">
        <f>VLOOKUP(H714,categorias!$B:$D,3,FALSE)</f>
        <v>music</v>
      </c>
      <c r="K714" s="7">
        <v>0.85416666666666663</v>
      </c>
      <c r="L714" s="7" t="str">
        <f t="shared" si="22"/>
        <v>new Date("2020-06-19T20:30-0300")</v>
      </c>
      <c r="M714" s="8" t="s">
        <v>4088</v>
      </c>
      <c r="N714" t="s">
        <v>937</v>
      </c>
      <c r="P714" t="s">
        <v>4094</v>
      </c>
      <c r="W714" t="str">
        <f t="shared" si="23"/>
        <v>{"titulo": "Live Jorge Aragão" , "canais": [{"nome":"Jorge Aragão", "_id": ObjectId("5ed981e2474ed51eb3dbb29a")}], "subcategorias": [{"nome":"samba", "_id":ObjectId("5ed97cfc474ed51eb3dbb27a")}], "categorias":[{"_id":ObjectId("5ed979f4474ed51eb3dbb26b"), "nome":"Música", "url":"music"}], "dataHora": new Date("2020-06-19T20:30-0300"),   "largeimage": "https://i.ytimg.com/vi/fjmdJRqyY2E/mqdefault.jpg", "status": "offline", "videoId": "", "url": "https://www.youtube.com/channel/UCf6MAY5TSua5WdeH286oDTg"},</v>
      </c>
    </row>
    <row r="715" spans="1:23" x14ac:dyDescent="0.25">
      <c r="A715" t="s">
        <v>4096</v>
      </c>
      <c r="B715" t="s">
        <v>2135</v>
      </c>
      <c r="C715" t="s">
        <v>2136</v>
      </c>
      <c r="D715" t="str">
        <f>VLOOKUP(B715,canais!$A:$N,14,FALSE)</f>
        <v>5ed981e2474ed51eb3dbb4cc</v>
      </c>
      <c r="E715" s="10">
        <v>43989</v>
      </c>
      <c r="F715" t="s">
        <v>3597</v>
      </c>
      <c r="G715" t="str">
        <f>VLOOKUP(F715,subcategorias!$E:$F,2,FALSE)</f>
        <v>ObjectId("5ed98be6474ed51eb3dbb4cd")</v>
      </c>
      <c r="H715" t="str">
        <f>VLOOKUP(G715,subcategorias!$F:$G,2,FALSE)</f>
        <v>ObjectId("5ed979f4474ed51eb3dbb26d")</v>
      </c>
      <c r="I715" t="str">
        <f>VLOOKUP(H715,categorias!$B:$D,2,FALSE)</f>
        <v>Educação</v>
      </c>
      <c r="J715" t="str">
        <f>VLOOKUP(H715,categorias!$B:$D,3,FALSE)</f>
        <v>educacao</v>
      </c>
      <c r="K715" s="7">
        <v>0.83333333333333337</v>
      </c>
      <c r="L715" s="7" t="str">
        <f t="shared" si="22"/>
        <v>new Date("2020-06-07T20:00-0300")</v>
      </c>
      <c r="M715" t="s">
        <v>4095</v>
      </c>
      <c r="N715" t="s">
        <v>937</v>
      </c>
      <c r="P715" s="8" t="s">
        <v>4105</v>
      </c>
      <c r="W715" t="str">
        <f t="shared" si="23"/>
        <v>{"titulo": "Investindo no Metal" , "canais": [{"nome":"Aquiles Priester", "_id": ObjectId("5ed981e2474ed51eb3dbb4cc")}], "subcategorias": [{"nome":"talks", "_id":ObjectId("5ed98be6474ed51eb3dbb4cd")}], "categorias":[{"_id":ObjectId("5ed979f4474ed51eb3dbb26d"), "nome":"Educação", "url":"educacao"}], "dataHora": new Date("2020-06-07T20:00-0300"),   "largeimage": "https://instagram.fbhz2-1.fna.fbcdn.net/v/t51.2885-15/sh0.08/e35/s640x640/101799971_274164100403669_7418002701296352722_n.jpg?_nc_ht=instagram.fbhz2-1.fna.fbcdn.net&amp;_nc_cat=105&amp;_nc_ohc=0h6kSPzwslAAX-3G4Wo&amp;oh=2342133cc27cedcdcf1651413c018492&amp;oe=5F02EA18", "status": "offline", "videoId": "", "url": "https://www.youtube.com/channel/UCC1utebUjgkx4SaoUumGQqw"},</v>
      </c>
    </row>
  </sheetData>
  <hyperlinks>
    <hyperlink ref="O23" r:id="rId1" display="https://i.ytimg.com/vi/kg3NYBATqL0"/>
    <hyperlink ref="P288" r:id="rId2"/>
    <hyperlink ref="M17" r:id="rId3"/>
    <hyperlink ref="M23" r:id="rId4"/>
    <hyperlink ref="M22" r:id="rId5"/>
    <hyperlink ref="M14" r:id="rId6"/>
    <hyperlink ref="M13" r:id="rId7"/>
    <hyperlink ref="M20" r:id="rId8"/>
    <hyperlink ref="M19" r:id="rId9"/>
    <hyperlink ref="M18" r:id="rId10"/>
    <hyperlink ref="M15" r:id="rId11"/>
    <hyperlink ref="M12" r:id="rId12"/>
    <hyperlink ref="M6" r:id="rId13"/>
    <hyperlink ref="M4" r:id="rId14"/>
    <hyperlink ref="M3" r:id="rId15"/>
    <hyperlink ref="M714" r:id="rId16"/>
    <hyperlink ref="P715" r:id="rId17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[1]Canais!#REF!</xm:f>
          </x14:formula1>
          <xm:sqref>B100:B128</xm:sqref>
        </x14:dataValidation>
        <x14:dataValidation type="list" allowBlank="1" showInputMessage="1" showErrorMessage="1">
          <x14:formula1>
            <xm:f>[1]Canais!#REF!</xm:f>
          </x14:formula1>
          <xm:sqref>B143 B43:B99 B129:B136 B227 B205</xm:sqref>
        </x14:dataValidation>
        <x14:dataValidation type="list" allowBlank="1" showInputMessage="1" showErrorMessage="1">
          <x14:formula1>
            <xm:f>[1]Canais!#REF!</xm:f>
          </x14:formula1>
          <xm:sqref>B206:B226 B144:B204 B2:B42 B137:B142 B228:B447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4"/>
  <sheetViews>
    <sheetView topLeftCell="A711" workbookViewId="0">
      <selection activeCell="J1" sqref="J1:J714"/>
    </sheetView>
  </sheetViews>
  <sheetFormatPr defaultRowHeight="15" x14ac:dyDescent="0.25"/>
  <cols>
    <col min="3" max="3" width="10.7109375" bestFit="1" customWidth="1"/>
  </cols>
  <sheetData>
    <row r="1" spans="1:10" x14ac:dyDescent="0.25">
      <c r="A1" t="s">
        <v>79</v>
      </c>
      <c r="B1" t="s">
        <v>80</v>
      </c>
      <c r="C1" s="10">
        <v>43940</v>
      </c>
      <c r="D1" t="s">
        <v>21</v>
      </c>
      <c r="E1" s="7">
        <v>0.75</v>
      </c>
      <c r="F1" t="s">
        <v>935</v>
      </c>
      <c r="G1" t="s">
        <v>936</v>
      </c>
      <c r="H1" t="s">
        <v>937</v>
      </c>
      <c r="I1" t="s">
        <v>938</v>
      </c>
      <c r="J1" t="s">
        <v>2437</v>
      </c>
    </row>
    <row r="2" spans="1:10" x14ac:dyDescent="0.25">
      <c r="A2" t="s">
        <v>91</v>
      </c>
      <c r="B2" t="s">
        <v>92</v>
      </c>
      <c r="C2" s="10">
        <v>43943</v>
      </c>
      <c r="D2" t="s">
        <v>28</v>
      </c>
      <c r="E2" s="7">
        <v>0.79166666666666663</v>
      </c>
      <c r="F2" t="s">
        <v>939</v>
      </c>
      <c r="G2" t="s">
        <v>940</v>
      </c>
      <c r="H2" t="s">
        <v>937</v>
      </c>
      <c r="I2" t="s">
        <v>941</v>
      </c>
      <c r="J2" t="s">
        <v>2438</v>
      </c>
    </row>
    <row r="3" spans="1:10" x14ac:dyDescent="0.25">
      <c r="A3" t="s">
        <v>94</v>
      </c>
      <c r="B3" t="s">
        <v>95</v>
      </c>
      <c r="C3" s="10">
        <v>43943</v>
      </c>
      <c r="D3" t="s">
        <v>21</v>
      </c>
      <c r="E3" s="7">
        <v>0.79166666666666663</v>
      </c>
      <c r="F3" t="s">
        <v>942</v>
      </c>
      <c r="G3" t="s">
        <v>943</v>
      </c>
      <c r="H3" t="s">
        <v>937</v>
      </c>
      <c r="I3" t="s">
        <v>944</v>
      </c>
      <c r="J3" t="s">
        <v>2439</v>
      </c>
    </row>
    <row r="4" spans="1:10" x14ac:dyDescent="0.25">
      <c r="A4" t="s">
        <v>97</v>
      </c>
      <c r="B4" t="s">
        <v>98</v>
      </c>
      <c r="C4" s="10">
        <v>43943</v>
      </c>
      <c r="D4" t="s">
        <v>21</v>
      </c>
      <c r="E4" s="7">
        <v>0.83333333333333337</v>
      </c>
      <c r="F4" t="s">
        <v>945</v>
      </c>
      <c r="G4" t="s">
        <v>946</v>
      </c>
      <c r="H4" t="s">
        <v>937</v>
      </c>
      <c r="I4" t="s">
        <v>947</v>
      </c>
      <c r="J4" t="s">
        <v>2440</v>
      </c>
    </row>
    <row r="5" spans="1:10" x14ac:dyDescent="0.25">
      <c r="A5" t="s">
        <v>100</v>
      </c>
      <c r="B5" t="s">
        <v>101</v>
      </c>
      <c r="C5" s="10">
        <v>43943</v>
      </c>
      <c r="D5" t="s">
        <v>21</v>
      </c>
      <c r="E5" s="7">
        <v>0.83333333333333337</v>
      </c>
      <c r="F5" t="s">
        <v>948</v>
      </c>
      <c r="G5" t="s">
        <v>949</v>
      </c>
      <c r="H5" t="s">
        <v>937</v>
      </c>
      <c r="I5" t="s">
        <v>950</v>
      </c>
      <c r="J5" t="s">
        <v>2441</v>
      </c>
    </row>
    <row r="6" spans="1:10" x14ac:dyDescent="0.25">
      <c r="A6" t="s">
        <v>103</v>
      </c>
      <c r="B6" t="s">
        <v>104</v>
      </c>
      <c r="C6" s="10">
        <v>43943</v>
      </c>
      <c r="D6" t="s">
        <v>21</v>
      </c>
      <c r="E6" s="7">
        <v>0.89583333333333337</v>
      </c>
      <c r="F6" t="s">
        <v>951</v>
      </c>
      <c r="G6" t="s">
        <v>952</v>
      </c>
      <c r="H6" t="s">
        <v>937</v>
      </c>
      <c r="I6" t="s">
        <v>953</v>
      </c>
      <c r="J6" t="s">
        <v>2442</v>
      </c>
    </row>
    <row r="7" spans="1:10" x14ac:dyDescent="0.25">
      <c r="A7" t="s">
        <v>106</v>
      </c>
      <c r="B7" t="s">
        <v>107</v>
      </c>
      <c r="C7" s="10">
        <v>43944</v>
      </c>
      <c r="D7" t="s">
        <v>28</v>
      </c>
      <c r="E7" s="7">
        <v>0.75</v>
      </c>
      <c r="F7" t="s">
        <v>954</v>
      </c>
      <c r="G7" t="s">
        <v>955</v>
      </c>
      <c r="H7" t="s">
        <v>937</v>
      </c>
      <c r="I7" t="s">
        <v>956</v>
      </c>
      <c r="J7" t="s">
        <v>2443</v>
      </c>
    </row>
    <row r="8" spans="1:10" x14ac:dyDescent="0.25">
      <c r="A8" t="s">
        <v>109</v>
      </c>
      <c r="B8" t="s">
        <v>110</v>
      </c>
      <c r="C8" s="10">
        <v>43944</v>
      </c>
      <c r="D8" t="s">
        <v>21</v>
      </c>
      <c r="E8" s="7">
        <v>0.79166666666666663</v>
      </c>
      <c r="F8" t="s">
        <v>957</v>
      </c>
      <c r="G8" t="s">
        <v>958</v>
      </c>
      <c r="H8" t="s">
        <v>937</v>
      </c>
      <c r="I8" t="s">
        <v>959</v>
      </c>
      <c r="J8" t="s">
        <v>2444</v>
      </c>
    </row>
    <row r="9" spans="1:10" x14ac:dyDescent="0.25">
      <c r="A9" t="s">
        <v>112</v>
      </c>
      <c r="B9" t="s">
        <v>113</v>
      </c>
      <c r="C9" s="10">
        <v>43944</v>
      </c>
      <c r="D9" t="s">
        <v>21</v>
      </c>
      <c r="E9" s="7">
        <v>0.83333333333333337</v>
      </c>
      <c r="F9" t="s">
        <v>960</v>
      </c>
      <c r="G9" t="s">
        <v>961</v>
      </c>
      <c r="H9" t="s">
        <v>937</v>
      </c>
      <c r="J9" t="s">
        <v>2445</v>
      </c>
    </row>
    <row r="10" spans="1:10" x14ac:dyDescent="0.25">
      <c r="A10" t="s">
        <v>244</v>
      </c>
      <c r="B10" t="s">
        <v>245</v>
      </c>
      <c r="C10" s="10">
        <v>43944</v>
      </c>
      <c r="D10" t="s">
        <v>31</v>
      </c>
      <c r="E10" s="7">
        <v>0.83333333333333337</v>
      </c>
      <c r="F10" t="s">
        <v>962</v>
      </c>
      <c r="G10" t="s">
        <v>963</v>
      </c>
      <c r="H10" t="s">
        <v>964</v>
      </c>
      <c r="I10" t="s">
        <v>965</v>
      </c>
      <c r="J10" t="s">
        <v>2446</v>
      </c>
    </row>
    <row r="11" spans="1:10" x14ac:dyDescent="0.25">
      <c r="A11" t="s">
        <v>118</v>
      </c>
      <c r="B11" t="s">
        <v>119</v>
      </c>
      <c r="C11" s="10">
        <v>43945</v>
      </c>
      <c r="D11" t="s">
        <v>29</v>
      </c>
      <c r="E11" s="7">
        <v>0.75</v>
      </c>
      <c r="F11" t="s">
        <v>966</v>
      </c>
      <c r="G11" t="s">
        <v>967</v>
      </c>
      <c r="H11" t="s">
        <v>937</v>
      </c>
      <c r="I11" t="s">
        <v>968</v>
      </c>
      <c r="J11" t="s">
        <v>2447</v>
      </c>
    </row>
    <row r="12" spans="1:10" x14ac:dyDescent="0.25">
      <c r="A12" t="s">
        <v>121</v>
      </c>
      <c r="B12" t="s">
        <v>122</v>
      </c>
      <c r="C12" s="10">
        <v>43945</v>
      </c>
      <c r="D12" t="s">
        <v>32</v>
      </c>
      <c r="E12" s="7">
        <v>0.79166666666666663</v>
      </c>
      <c r="F12" t="s">
        <v>969</v>
      </c>
      <c r="G12" t="s">
        <v>970</v>
      </c>
      <c r="H12" t="s">
        <v>937</v>
      </c>
      <c r="I12" t="s">
        <v>971</v>
      </c>
      <c r="J12" t="s">
        <v>2448</v>
      </c>
    </row>
    <row r="13" spans="1:10" x14ac:dyDescent="0.25">
      <c r="A13" t="s">
        <v>124</v>
      </c>
      <c r="B13" t="s">
        <v>125</v>
      </c>
      <c r="C13" s="10">
        <v>43945</v>
      </c>
      <c r="D13" t="s">
        <v>21</v>
      </c>
      <c r="E13" s="7">
        <v>0.83333333333333337</v>
      </c>
      <c r="F13" t="s">
        <v>972</v>
      </c>
      <c r="G13" t="s">
        <v>973</v>
      </c>
      <c r="H13" t="s">
        <v>937</v>
      </c>
      <c r="I13" t="s">
        <v>974</v>
      </c>
      <c r="J13" t="s">
        <v>2449</v>
      </c>
    </row>
    <row r="14" spans="1:10" x14ac:dyDescent="0.25">
      <c r="A14" t="s">
        <v>127</v>
      </c>
      <c r="B14" t="s">
        <v>128</v>
      </c>
      <c r="C14" s="10">
        <v>43945</v>
      </c>
      <c r="D14" t="s">
        <v>21</v>
      </c>
      <c r="E14" s="7">
        <v>0.875</v>
      </c>
      <c r="F14" t="s">
        <v>975</v>
      </c>
      <c r="H14" t="s">
        <v>937</v>
      </c>
      <c r="I14" t="s">
        <v>976</v>
      </c>
      <c r="J14" t="s">
        <v>2450</v>
      </c>
    </row>
    <row r="15" spans="1:10" x14ac:dyDescent="0.25">
      <c r="A15" t="s">
        <v>130</v>
      </c>
      <c r="B15" t="s">
        <v>131</v>
      </c>
      <c r="C15" s="10">
        <v>43945</v>
      </c>
      <c r="D15" t="s">
        <v>21</v>
      </c>
      <c r="E15" s="7">
        <v>0.95833333333333337</v>
      </c>
      <c r="F15" t="s">
        <v>977</v>
      </c>
      <c r="G15" t="s">
        <v>978</v>
      </c>
      <c r="H15" t="s">
        <v>937</v>
      </c>
      <c r="J15" t="s">
        <v>2451</v>
      </c>
    </row>
    <row r="16" spans="1:10" x14ac:dyDescent="0.25">
      <c r="A16" t="s">
        <v>263</v>
      </c>
      <c r="B16" t="s">
        <v>264</v>
      </c>
      <c r="C16" s="10">
        <v>43946</v>
      </c>
      <c r="D16" t="s">
        <v>28</v>
      </c>
      <c r="E16" s="7">
        <v>0.54166666666666663</v>
      </c>
      <c r="F16" t="s">
        <v>979</v>
      </c>
      <c r="G16" t="s">
        <v>980</v>
      </c>
      <c r="H16" t="s">
        <v>937</v>
      </c>
      <c r="I16" t="s">
        <v>981</v>
      </c>
      <c r="J16" t="s">
        <v>2452</v>
      </c>
    </row>
    <row r="17" spans="1:10" x14ac:dyDescent="0.25">
      <c r="A17" t="s">
        <v>133</v>
      </c>
      <c r="B17" t="s">
        <v>134</v>
      </c>
      <c r="C17" s="10">
        <v>43946</v>
      </c>
      <c r="D17" t="s">
        <v>28</v>
      </c>
      <c r="E17" s="7">
        <v>0.625</v>
      </c>
      <c r="F17" t="s">
        <v>982</v>
      </c>
      <c r="G17" t="s">
        <v>983</v>
      </c>
      <c r="H17" t="s">
        <v>937</v>
      </c>
      <c r="I17" t="s">
        <v>984</v>
      </c>
      <c r="J17" t="s">
        <v>2453</v>
      </c>
    </row>
    <row r="18" spans="1:10" x14ac:dyDescent="0.25">
      <c r="A18" t="s">
        <v>136</v>
      </c>
      <c r="B18" t="s">
        <v>137</v>
      </c>
      <c r="C18" s="10">
        <v>43946</v>
      </c>
      <c r="D18" t="s">
        <v>21</v>
      </c>
      <c r="E18" s="7">
        <v>0.66666666666666663</v>
      </c>
      <c r="F18" t="s">
        <v>985</v>
      </c>
      <c r="G18" t="s">
        <v>986</v>
      </c>
      <c r="H18" t="s">
        <v>937</v>
      </c>
      <c r="I18" t="s">
        <v>987</v>
      </c>
      <c r="J18" t="s">
        <v>2454</v>
      </c>
    </row>
    <row r="19" spans="1:10" x14ac:dyDescent="0.25">
      <c r="A19" t="s">
        <v>139</v>
      </c>
      <c r="B19" t="s">
        <v>140</v>
      </c>
      <c r="C19" s="10">
        <v>43946</v>
      </c>
      <c r="D19" t="s">
        <v>28</v>
      </c>
      <c r="E19" s="7">
        <v>0.66666666666666663</v>
      </c>
      <c r="F19" t="s">
        <v>988</v>
      </c>
      <c r="G19" t="s">
        <v>989</v>
      </c>
      <c r="H19" t="s">
        <v>937</v>
      </c>
      <c r="I19" t="s">
        <v>990</v>
      </c>
      <c r="J19" t="s">
        <v>2455</v>
      </c>
    </row>
    <row r="20" spans="1:10" x14ac:dyDescent="0.25">
      <c r="A20" t="s">
        <v>257</v>
      </c>
      <c r="B20" t="s">
        <v>258</v>
      </c>
      <c r="C20" s="10">
        <v>43946</v>
      </c>
      <c r="D20" t="s">
        <v>26</v>
      </c>
      <c r="E20" s="7">
        <v>0.66666666666666663</v>
      </c>
      <c r="F20" t="s">
        <v>991</v>
      </c>
      <c r="G20" t="s">
        <v>992</v>
      </c>
      <c r="H20" t="s">
        <v>937</v>
      </c>
      <c r="I20" t="s">
        <v>993</v>
      </c>
      <c r="J20" t="s">
        <v>2456</v>
      </c>
    </row>
    <row r="21" spans="1:10" x14ac:dyDescent="0.25">
      <c r="A21" t="s">
        <v>142</v>
      </c>
      <c r="B21" t="s">
        <v>143</v>
      </c>
      <c r="C21" s="10">
        <v>43946</v>
      </c>
      <c r="D21" t="s">
        <v>21</v>
      </c>
      <c r="E21" s="7">
        <v>0.70833333333333337</v>
      </c>
      <c r="F21" t="s">
        <v>994</v>
      </c>
      <c r="G21" t="s">
        <v>995</v>
      </c>
      <c r="H21" t="s">
        <v>937</v>
      </c>
      <c r="I21" t="s">
        <v>996</v>
      </c>
      <c r="J21" t="s">
        <v>2457</v>
      </c>
    </row>
    <row r="22" spans="1:10" x14ac:dyDescent="0.25">
      <c r="A22" t="s">
        <v>145</v>
      </c>
      <c r="B22" t="s">
        <v>146</v>
      </c>
      <c r="C22" s="10">
        <v>43946</v>
      </c>
      <c r="D22" t="s">
        <v>37</v>
      </c>
      <c r="E22" s="7">
        <v>0.70833333333333337</v>
      </c>
      <c r="F22" t="s">
        <v>997</v>
      </c>
      <c r="G22" t="s">
        <v>998</v>
      </c>
      <c r="H22" t="s">
        <v>937</v>
      </c>
      <c r="I22" t="s">
        <v>999</v>
      </c>
      <c r="J22" t="s">
        <v>2458</v>
      </c>
    </row>
    <row r="23" spans="1:10" x14ac:dyDescent="0.25">
      <c r="A23" t="s">
        <v>259</v>
      </c>
      <c r="B23" t="s">
        <v>260</v>
      </c>
      <c r="C23" s="10">
        <v>43946</v>
      </c>
      <c r="D23" t="s">
        <v>26</v>
      </c>
      <c r="E23" s="7">
        <v>0.70833333333333337</v>
      </c>
      <c r="F23" t="s">
        <v>1000</v>
      </c>
      <c r="G23" t="s">
        <v>1001</v>
      </c>
      <c r="H23" t="s">
        <v>937</v>
      </c>
      <c r="I23" t="s">
        <v>1002</v>
      </c>
      <c r="J23" t="s">
        <v>2459</v>
      </c>
    </row>
    <row r="24" spans="1:10" x14ac:dyDescent="0.25">
      <c r="A24" t="s">
        <v>148</v>
      </c>
      <c r="B24" t="s">
        <v>149</v>
      </c>
      <c r="C24" s="10">
        <v>43946</v>
      </c>
      <c r="D24" t="s">
        <v>21</v>
      </c>
      <c r="E24" s="7">
        <v>0.75</v>
      </c>
      <c r="F24" t="s">
        <v>1003</v>
      </c>
      <c r="G24" t="s">
        <v>1004</v>
      </c>
      <c r="H24" t="s">
        <v>937</v>
      </c>
      <c r="I24" t="s">
        <v>1005</v>
      </c>
      <c r="J24" t="s">
        <v>2460</v>
      </c>
    </row>
    <row r="25" spans="1:10" x14ac:dyDescent="0.25">
      <c r="A25" t="s">
        <v>253</v>
      </c>
      <c r="B25" t="s">
        <v>254</v>
      </c>
      <c r="C25" s="10">
        <v>43946</v>
      </c>
      <c r="D25" t="s">
        <v>31</v>
      </c>
      <c r="E25" s="7">
        <v>0.78125</v>
      </c>
      <c r="F25" t="s">
        <v>1006</v>
      </c>
      <c r="G25" t="s">
        <v>1007</v>
      </c>
      <c r="H25" t="s">
        <v>937</v>
      </c>
      <c r="I25" t="s">
        <v>1008</v>
      </c>
      <c r="J25" t="s">
        <v>2461</v>
      </c>
    </row>
    <row r="26" spans="1:10" x14ac:dyDescent="0.25">
      <c r="A26" t="s">
        <v>82</v>
      </c>
      <c r="B26" t="s">
        <v>83</v>
      </c>
      <c r="C26" s="10">
        <v>43946</v>
      </c>
      <c r="D26" t="s">
        <v>21</v>
      </c>
      <c r="E26" s="7">
        <v>0.83333333333333337</v>
      </c>
      <c r="F26" t="s">
        <v>1009</v>
      </c>
      <c r="G26" t="s">
        <v>1010</v>
      </c>
      <c r="H26" t="s">
        <v>937</v>
      </c>
      <c r="I26" t="s">
        <v>1011</v>
      </c>
      <c r="J26" t="s">
        <v>2462</v>
      </c>
    </row>
    <row r="27" spans="1:10" x14ac:dyDescent="0.25">
      <c r="A27" t="s">
        <v>151</v>
      </c>
      <c r="B27" t="s">
        <v>152</v>
      </c>
      <c r="C27" s="10">
        <v>43946</v>
      </c>
      <c r="D27" t="s">
        <v>21</v>
      </c>
      <c r="E27" s="7">
        <v>0.91666666666666663</v>
      </c>
      <c r="F27" t="s">
        <v>1012</v>
      </c>
      <c r="G27" t="s">
        <v>1013</v>
      </c>
      <c r="H27" t="s">
        <v>937</v>
      </c>
      <c r="J27" t="s">
        <v>2463</v>
      </c>
    </row>
    <row r="28" spans="1:10" x14ac:dyDescent="0.25">
      <c r="A28" t="s">
        <v>265</v>
      </c>
      <c r="B28" t="s">
        <v>266</v>
      </c>
      <c r="C28" s="10">
        <v>43946</v>
      </c>
      <c r="D28" t="s">
        <v>37</v>
      </c>
      <c r="E28" s="7">
        <v>0.9375</v>
      </c>
      <c r="F28" t="s">
        <v>1014</v>
      </c>
      <c r="G28" t="s">
        <v>1015</v>
      </c>
      <c r="H28" t="s">
        <v>937</v>
      </c>
      <c r="J28" t="s">
        <v>2464</v>
      </c>
    </row>
    <row r="29" spans="1:10" x14ac:dyDescent="0.25">
      <c r="A29" t="s">
        <v>154</v>
      </c>
      <c r="B29" t="s">
        <v>155</v>
      </c>
      <c r="C29" s="10">
        <v>43947</v>
      </c>
      <c r="D29" t="s">
        <v>25</v>
      </c>
      <c r="E29" s="7">
        <v>2.0833333333333332E-2</v>
      </c>
      <c r="F29" t="s">
        <v>1016</v>
      </c>
      <c r="G29" t="s">
        <v>1017</v>
      </c>
      <c r="H29" t="s">
        <v>937</v>
      </c>
      <c r="J29" t="s">
        <v>2465</v>
      </c>
    </row>
    <row r="30" spans="1:10" x14ac:dyDescent="0.25">
      <c r="A30" t="s">
        <v>157</v>
      </c>
      <c r="B30" t="s">
        <v>158</v>
      </c>
      <c r="C30" s="10">
        <v>43947</v>
      </c>
      <c r="D30" t="s">
        <v>30</v>
      </c>
      <c r="E30" s="7">
        <v>0.5</v>
      </c>
      <c r="F30" t="s">
        <v>2466</v>
      </c>
      <c r="G30" t="s">
        <v>1018</v>
      </c>
      <c r="H30" t="s">
        <v>937</v>
      </c>
      <c r="I30" t="s">
        <v>1019</v>
      </c>
      <c r="J30" t="s">
        <v>2467</v>
      </c>
    </row>
    <row r="31" spans="1:10" x14ac:dyDescent="0.25">
      <c r="A31" t="s">
        <v>160</v>
      </c>
      <c r="B31" t="s">
        <v>161</v>
      </c>
      <c r="C31" s="10">
        <v>43947</v>
      </c>
      <c r="D31" t="s">
        <v>30</v>
      </c>
      <c r="E31" s="7">
        <v>0.66666666666666663</v>
      </c>
      <c r="F31" t="s">
        <v>1020</v>
      </c>
      <c r="G31" t="s">
        <v>1021</v>
      </c>
      <c r="H31" t="s">
        <v>937</v>
      </c>
      <c r="J31" t="s">
        <v>2468</v>
      </c>
    </row>
    <row r="32" spans="1:10" x14ac:dyDescent="0.25">
      <c r="A32" t="s">
        <v>257</v>
      </c>
      <c r="B32" t="s">
        <v>258</v>
      </c>
      <c r="C32" s="10">
        <v>43947</v>
      </c>
      <c r="D32" t="s">
        <v>26</v>
      </c>
      <c r="E32" s="7">
        <v>0.66666666666666663</v>
      </c>
      <c r="F32" t="s">
        <v>991</v>
      </c>
      <c r="G32" t="s">
        <v>992</v>
      </c>
      <c r="H32" t="s">
        <v>937</v>
      </c>
      <c r="I32" t="s">
        <v>993</v>
      </c>
      <c r="J32" t="s">
        <v>2456</v>
      </c>
    </row>
    <row r="33" spans="1:10" x14ac:dyDescent="0.25">
      <c r="A33" t="s">
        <v>247</v>
      </c>
      <c r="B33" t="s">
        <v>248</v>
      </c>
      <c r="C33" s="10">
        <v>43947</v>
      </c>
      <c r="D33" t="s">
        <v>29</v>
      </c>
      <c r="E33" s="7">
        <v>0.70833333333333337</v>
      </c>
      <c r="F33" t="s">
        <v>2469</v>
      </c>
      <c r="G33" t="s">
        <v>1022</v>
      </c>
      <c r="H33" t="s">
        <v>937</v>
      </c>
      <c r="I33" t="s">
        <v>1023</v>
      </c>
      <c r="J33" t="s">
        <v>2470</v>
      </c>
    </row>
    <row r="34" spans="1:10" x14ac:dyDescent="0.25">
      <c r="A34" t="s">
        <v>259</v>
      </c>
      <c r="B34" t="s">
        <v>260</v>
      </c>
      <c r="C34" s="10">
        <v>43947</v>
      </c>
      <c r="D34" t="s">
        <v>26</v>
      </c>
      <c r="E34" s="7">
        <v>0.70833333333333337</v>
      </c>
      <c r="F34" t="s">
        <v>1000</v>
      </c>
      <c r="G34" t="s">
        <v>1001</v>
      </c>
      <c r="H34" t="s">
        <v>937</v>
      </c>
      <c r="I34" t="s">
        <v>1002</v>
      </c>
      <c r="J34" t="s">
        <v>2459</v>
      </c>
    </row>
    <row r="35" spans="1:10" x14ac:dyDescent="0.25">
      <c r="A35" t="s">
        <v>85</v>
      </c>
      <c r="B35" t="s">
        <v>86</v>
      </c>
      <c r="C35" s="10">
        <v>43947</v>
      </c>
      <c r="D35" t="s">
        <v>21</v>
      </c>
      <c r="E35" s="7">
        <v>0.75</v>
      </c>
      <c r="F35" t="s">
        <v>1024</v>
      </c>
      <c r="G35" t="s">
        <v>1025</v>
      </c>
      <c r="H35" t="s">
        <v>937</v>
      </c>
      <c r="I35" t="s">
        <v>1026</v>
      </c>
      <c r="J35" t="s">
        <v>2471</v>
      </c>
    </row>
    <row r="36" spans="1:10" x14ac:dyDescent="0.25">
      <c r="A36" t="s">
        <v>163</v>
      </c>
      <c r="B36" t="s">
        <v>164</v>
      </c>
      <c r="C36" s="10">
        <v>43947</v>
      </c>
      <c r="D36" t="s">
        <v>21</v>
      </c>
      <c r="E36" s="7">
        <v>0.79166666666666663</v>
      </c>
      <c r="F36" t="s">
        <v>2472</v>
      </c>
      <c r="G36" t="s">
        <v>1027</v>
      </c>
      <c r="H36" t="s">
        <v>937</v>
      </c>
      <c r="I36" t="s">
        <v>1028</v>
      </c>
      <c r="J36" t="s">
        <v>2473</v>
      </c>
    </row>
    <row r="37" spans="1:10" x14ac:dyDescent="0.25">
      <c r="A37" t="s">
        <v>253</v>
      </c>
      <c r="B37" t="s">
        <v>254</v>
      </c>
      <c r="C37" s="10">
        <v>43948</v>
      </c>
      <c r="D37" t="s">
        <v>26</v>
      </c>
      <c r="E37" s="7">
        <v>0</v>
      </c>
      <c r="F37" t="s">
        <v>1029</v>
      </c>
      <c r="G37" t="s">
        <v>1030</v>
      </c>
      <c r="H37" t="s">
        <v>937</v>
      </c>
      <c r="I37" t="s">
        <v>1031</v>
      </c>
      <c r="J37" t="s">
        <v>2474</v>
      </c>
    </row>
    <row r="38" spans="1:10" x14ac:dyDescent="0.25">
      <c r="A38" t="s">
        <v>268</v>
      </c>
      <c r="B38" t="s">
        <v>269</v>
      </c>
      <c r="C38" s="10">
        <v>43948</v>
      </c>
      <c r="D38" t="s">
        <v>28</v>
      </c>
      <c r="E38" s="7">
        <v>0.79166666666666663</v>
      </c>
      <c r="F38" t="s">
        <v>2475</v>
      </c>
      <c r="G38" t="s">
        <v>1032</v>
      </c>
      <c r="H38" t="s">
        <v>937</v>
      </c>
      <c r="I38" t="s">
        <v>1033</v>
      </c>
      <c r="J38" t="s">
        <v>2476</v>
      </c>
    </row>
    <row r="39" spans="1:10" x14ac:dyDescent="0.25">
      <c r="A39" t="s">
        <v>166</v>
      </c>
      <c r="B39" t="s">
        <v>167</v>
      </c>
      <c r="C39" s="10">
        <v>43949</v>
      </c>
      <c r="D39" t="s">
        <v>21</v>
      </c>
      <c r="E39" s="7">
        <v>0.83333333333333337</v>
      </c>
      <c r="F39" t="s">
        <v>2477</v>
      </c>
      <c r="G39" t="s">
        <v>1034</v>
      </c>
      <c r="H39" t="s">
        <v>937</v>
      </c>
      <c r="I39" t="s">
        <v>1035</v>
      </c>
      <c r="J39" t="s">
        <v>2478</v>
      </c>
    </row>
    <row r="40" spans="1:10" x14ac:dyDescent="0.25">
      <c r="A40" t="s">
        <v>169</v>
      </c>
      <c r="B40" t="s">
        <v>170</v>
      </c>
      <c r="C40" s="10">
        <v>43949</v>
      </c>
      <c r="D40" t="s">
        <v>28</v>
      </c>
      <c r="E40" s="7">
        <v>0.83333333333333337</v>
      </c>
      <c r="F40" t="s">
        <v>2479</v>
      </c>
      <c r="G40" t="s">
        <v>1036</v>
      </c>
      <c r="H40" t="s">
        <v>937</v>
      </c>
      <c r="I40" t="s">
        <v>1037</v>
      </c>
      <c r="J40" t="s">
        <v>2480</v>
      </c>
    </row>
    <row r="41" spans="1:10" x14ac:dyDescent="0.25">
      <c r="A41" t="s">
        <v>309</v>
      </c>
      <c r="B41" t="s">
        <v>310</v>
      </c>
      <c r="C41" s="10">
        <v>43951</v>
      </c>
      <c r="D41" t="s">
        <v>34</v>
      </c>
      <c r="E41" s="7">
        <v>0.79166666666666663</v>
      </c>
      <c r="F41" t="s">
        <v>1038</v>
      </c>
      <c r="G41" t="s">
        <v>1039</v>
      </c>
      <c r="H41" t="s">
        <v>937</v>
      </c>
      <c r="I41" t="s">
        <v>1040</v>
      </c>
      <c r="J41" t="s">
        <v>2481</v>
      </c>
    </row>
    <row r="42" spans="1:10" x14ac:dyDescent="0.25">
      <c r="A42" t="s">
        <v>172</v>
      </c>
      <c r="B42" t="s">
        <v>173</v>
      </c>
      <c r="C42" s="10">
        <v>43950</v>
      </c>
      <c r="D42" t="s">
        <v>21</v>
      </c>
      <c r="E42" s="7">
        <v>0.83333333333333337</v>
      </c>
      <c r="F42" t="s">
        <v>2482</v>
      </c>
      <c r="G42" t="s">
        <v>1041</v>
      </c>
      <c r="H42" t="s">
        <v>937</v>
      </c>
      <c r="I42" t="s">
        <v>1042</v>
      </c>
      <c r="J42" t="s">
        <v>2483</v>
      </c>
    </row>
    <row r="43" spans="1:10" x14ac:dyDescent="0.25">
      <c r="A43" t="s">
        <v>285</v>
      </c>
      <c r="B43" t="s">
        <v>286</v>
      </c>
      <c r="C43" s="10">
        <v>43950</v>
      </c>
      <c r="D43" t="s">
        <v>21</v>
      </c>
      <c r="E43" s="7">
        <v>0.83333333333333337</v>
      </c>
      <c r="F43" t="s">
        <v>2484</v>
      </c>
      <c r="G43" t="s">
        <v>1043</v>
      </c>
      <c r="H43" t="s">
        <v>937</v>
      </c>
      <c r="I43" t="s">
        <v>1044</v>
      </c>
      <c r="J43" t="s">
        <v>2485</v>
      </c>
    </row>
    <row r="44" spans="1:10" x14ac:dyDescent="0.25">
      <c r="A44" t="s">
        <v>249</v>
      </c>
      <c r="B44" t="s">
        <v>250</v>
      </c>
      <c r="C44" s="10">
        <v>43950</v>
      </c>
      <c r="D44" t="s">
        <v>27</v>
      </c>
      <c r="E44" s="7">
        <v>0.83333333333333337</v>
      </c>
      <c r="F44" t="s">
        <v>1045</v>
      </c>
      <c r="G44" t="s">
        <v>1046</v>
      </c>
      <c r="H44" t="s">
        <v>937</v>
      </c>
      <c r="J44" t="s">
        <v>2486</v>
      </c>
    </row>
    <row r="45" spans="1:10" x14ac:dyDescent="0.25">
      <c r="A45" t="s">
        <v>270</v>
      </c>
      <c r="B45" t="s">
        <v>271</v>
      </c>
      <c r="C45" s="10">
        <v>43951</v>
      </c>
      <c r="D45" t="s">
        <v>37</v>
      </c>
      <c r="E45" s="7">
        <v>0.70833333333333337</v>
      </c>
      <c r="F45" t="s">
        <v>2487</v>
      </c>
      <c r="G45" t="s">
        <v>1047</v>
      </c>
      <c r="H45" t="s">
        <v>937</v>
      </c>
      <c r="I45" t="s">
        <v>1048</v>
      </c>
      <c r="J45" t="s">
        <v>2488</v>
      </c>
    </row>
    <row r="46" spans="1:10" x14ac:dyDescent="0.25">
      <c r="A46" t="s">
        <v>175</v>
      </c>
      <c r="B46" t="s">
        <v>176</v>
      </c>
      <c r="C46" s="10">
        <v>43951</v>
      </c>
      <c r="D46" t="s">
        <v>21</v>
      </c>
      <c r="E46" s="7">
        <v>0.79166666666666663</v>
      </c>
      <c r="F46" t="s">
        <v>1049</v>
      </c>
      <c r="G46" t="s">
        <v>2489</v>
      </c>
      <c r="H46" t="s">
        <v>937</v>
      </c>
      <c r="I46" t="s">
        <v>1050</v>
      </c>
      <c r="J46" t="s">
        <v>2490</v>
      </c>
    </row>
    <row r="47" spans="1:10" x14ac:dyDescent="0.25">
      <c r="A47" t="s">
        <v>178</v>
      </c>
      <c r="B47" t="s">
        <v>179</v>
      </c>
      <c r="C47" s="10">
        <v>43951</v>
      </c>
      <c r="D47" t="s">
        <v>21</v>
      </c>
      <c r="E47" s="7">
        <v>0.79166666666666663</v>
      </c>
      <c r="F47" t="s">
        <v>1051</v>
      </c>
      <c r="G47" t="s">
        <v>2491</v>
      </c>
      <c r="H47" t="s">
        <v>937</v>
      </c>
      <c r="J47" t="s">
        <v>2492</v>
      </c>
    </row>
    <row r="48" spans="1:10" x14ac:dyDescent="0.25">
      <c r="A48" t="s">
        <v>181</v>
      </c>
      <c r="B48" t="s">
        <v>182</v>
      </c>
      <c r="C48" s="10">
        <v>43951</v>
      </c>
      <c r="D48" t="s">
        <v>32</v>
      </c>
      <c r="E48" s="7">
        <v>0.83333333333333337</v>
      </c>
      <c r="F48" t="s">
        <v>2493</v>
      </c>
      <c r="G48" t="s">
        <v>1052</v>
      </c>
      <c r="H48" t="s">
        <v>937</v>
      </c>
      <c r="I48" t="s">
        <v>1053</v>
      </c>
      <c r="J48" t="s">
        <v>2494</v>
      </c>
    </row>
    <row r="49" spans="1:10" x14ac:dyDescent="0.25">
      <c r="A49" t="s">
        <v>184</v>
      </c>
      <c r="B49" t="s">
        <v>185</v>
      </c>
      <c r="C49" s="10">
        <v>43951</v>
      </c>
      <c r="D49" t="s">
        <v>21</v>
      </c>
      <c r="E49" s="7">
        <v>0.83333333333333337</v>
      </c>
      <c r="F49" t="s">
        <v>1054</v>
      </c>
      <c r="G49" t="s">
        <v>2495</v>
      </c>
      <c r="H49" t="s">
        <v>937</v>
      </c>
      <c r="J49" t="s">
        <v>2496</v>
      </c>
    </row>
    <row r="50" spans="1:10" x14ac:dyDescent="0.25">
      <c r="A50" t="s">
        <v>272</v>
      </c>
      <c r="B50" t="s">
        <v>273</v>
      </c>
      <c r="C50" s="10">
        <v>43951</v>
      </c>
      <c r="D50" t="s">
        <v>29</v>
      </c>
      <c r="E50" s="7">
        <v>0.83333333333333337</v>
      </c>
      <c r="F50" t="s">
        <v>1055</v>
      </c>
      <c r="G50" t="s">
        <v>1056</v>
      </c>
      <c r="H50" t="s">
        <v>937</v>
      </c>
      <c r="J50" t="s">
        <v>2497</v>
      </c>
    </row>
    <row r="51" spans="1:10" x14ac:dyDescent="0.25">
      <c r="A51" t="s">
        <v>187</v>
      </c>
      <c r="B51" t="s">
        <v>188</v>
      </c>
      <c r="C51" s="10">
        <v>43951</v>
      </c>
      <c r="D51" t="s">
        <v>21</v>
      </c>
      <c r="E51" s="7">
        <v>0.875</v>
      </c>
      <c r="F51" t="s">
        <v>1057</v>
      </c>
      <c r="G51" t="s">
        <v>2498</v>
      </c>
      <c r="H51" t="s">
        <v>937</v>
      </c>
      <c r="J51" t="s">
        <v>2499</v>
      </c>
    </row>
    <row r="52" spans="1:10" x14ac:dyDescent="0.25">
      <c r="A52" t="s">
        <v>190</v>
      </c>
      <c r="B52" t="s">
        <v>191</v>
      </c>
      <c r="C52" s="10">
        <v>43952</v>
      </c>
      <c r="D52" t="s">
        <v>21</v>
      </c>
      <c r="E52" s="7">
        <v>0.58333333333333337</v>
      </c>
      <c r="F52" t="s">
        <v>1058</v>
      </c>
      <c r="G52" t="s">
        <v>2500</v>
      </c>
      <c r="H52" t="s">
        <v>937</v>
      </c>
      <c r="J52" t="s">
        <v>2501</v>
      </c>
    </row>
    <row r="53" spans="1:10" x14ac:dyDescent="0.25">
      <c r="A53" t="s">
        <v>277</v>
      </c>
      <c r="B53" t="s">
        <v>278</v>
      </c>
      <c r="C53" s="10">
        <v>43952</v>
      </c>
      <c r="D53" t="s">
        <v>21</v>
      </c>
      <c r="E53" s="7">
        <v>0.66666666666666663</v>
      </c>
      <c r="F53" t="s">
        <v>1059</v>
      </c>
      <c r="G53" t="s">
        <v>1060</v>
      </c>
      <c r="H53" t="s">
        <v>937</v>
      </c>
      <c r="J53" t="s">
        <v>2502</v>
      </c>
    </row>
    <row r="54" spans="1:10" x14ac:dyDescent="0.25">
      <c r="A54" t="s">
        <v>283</v>
      </c>
      <c r="B54" t="s">
        <v>284</v>
      </c>
      <c r="C54" s="10">
        <v>43952</v>
      </c>
      <c r="D54" t="s">
        <v>21</v>
      </c>
      <c r="E54" s="7">
        <v>0.66666666666666663</v>
      </c>
      <c r="F54" t="s">
        <v>1061</v>
      </c>
      <c r="G54" t="s">
        <v>1060</v>
      </c>
      <c r="H54" t="s">
        <v>937</v>
      </c>
      <c r="J54" t="s">
        <v>2503</v>
      </c>
    </row>
    <row r="55" spans="1:10" x14ac:dyDescent="0.25">
      <c r="A55" t="s">
        <v>279</v>
      </c>
      <c r="B55" t="s">
        <v>280</v>
      </c>
      <c r="C55" s="10">
        <v>43952</v>
      </c>
      <c r="D55" t="s">
        <v>21</v>
      </c>
      <c r="E55" s="7">
        <v>0.66666666666666663</v>
      </c>
      <c r="F55" t="s">
        <v>1062</v>
      </c>
      <c r="G55" t="s">
        <v>1060</v>
      </c>
      <c r="H55" t="s">
        <v>937</v>
      </c>
      <c r="J55" t="s">
        <v>2504</v>
      </c>
    </row>
    <row r="56" spans="1:10" x14ac:dyDescent="0.25">
      <c r="A56" t="s">
        <v>281</v>
      </c>
      <c r="B56" t="s">
        <v>282</v>
      </c>
      <c r="C56" s="10">
        <v>43952</v>
      </c>
      <c r="D56" t="s">
        <v>21</v>
      </c>
      <c r="E56" s="7">
        <v>0.66666666666666663</v>
      </c>
      <c r="F56" t="s">
        <v>1063</v>
      </c>
      <c r="G56" t="s">
        <v>1060</v>
      </c>
      <c r="H56" t="s">
        <v>937</v>
      </c>
      <c r="J56" t="s">
        <v>2505</v>
      </c>
    </row>
    <row r="57" spans="1:10" x14ac:dyDescent="0.25">
      <c r="A57" t="s">
        <v>288</v>
      </c>
      <c r="B57" t="s">
        <v>289</v>
      </c>
      <c r="C57" s="10">
        <v>43952</v>
      </c>
      <c r="D57" t="s">
        <v>28</v>
      </c>
      <c r="E57" s="7">
        <v>0.66666666666666663</v>
      </c>
      <c r="F57" t="s">
        <v>1064</v>
      </c>
      <c r="G57" t="s">
        <v>1065</v>
      </c>
      <c r="H57" t="s">
        <v>937</v>
      </c>
      <c r="J57" t="s">
        <v>2506</v>
      </c>
    </row>
    <row r="58" spans="1:10" x14ac:dyDescent="0.25">
      <c r="A58" t="s">
        <v>261</v>
      </c>
      <c r="B58" t="s">
        <v>262</v>
      </c>
      <c r="C58" s="10">
        <v>43952</v>
      </c>
      <c r="D58" t="s">
        <v>23</v>
      </c>
      <c r="E58" s="7">
        <v>0.58333333333333337</v>
      </c>
      <c r="F58" t="s">
        <v>1066</v>
      </c>
      <c r="G58" t="s">
        <v>1067</v>
      </c>
      <c r="H58" t="s">
        <v>937</v>
      </c>
      <c r="I58" t="s">
        <v>1068</v>
      </c>
      <c r="J58" t="s">
        <v>2507</v>
      </c>
    </row>
    <row r="59" spans="1:10" x14ac:dyDescent="0.25">
      <c r="A59" t="s">
        <v>199</v>
      </c>
      <c r="B59" t="s">
        <v>200</v>
      </c>
      <c r="C59" s="10">
        <v>43952</v>
      </c>
      <c r="D59" t="s">
        <v>21</v>
      </c>
      <c r="E59" s="7">
        <v>0.83333333333333337</v>
      </c>
      <c r="F59" t="s">
        <v>1069</v>
      </c>
      <c r="G59" t="s">
        <v>1070</v>
      </c>
      <c r="H59" t="s">
        <v>937</v>
      </c>
      <c r="J59" t="s">
        <v>2508</v>
      </c>
    </row>
    <row r="60" spans="1:10" x14ac:dyDescent="0.25">
      <c r="A60" t="s">
        <v>241</v>
      </c>
      <c r="B60" t="s">
        <v>242</v>
      </c>
      <c r="C60" s="10">
        <v>43952</v>
      </c>
      <c r="D60" t="s">
        <v>21</v>
      </c>
      <c r="E60" s="7">
        <v>0.83333333333333337</v>
      </c>
      <c r="F60" t="s">
        <v>1071</v>
      </c>
      <c r="G60" t="s">
        <v>1070</v>
      </c>
      <c r="H60" t="s">
        <v>937</v>
      </c>
      <c r="J60" t="s">
        <v>2509</v>
      </c>
    </row>
    <row r="61" spans="1:10" x14ac:dyDescent="0.25">
      <c r="A61" t="s">
        <v>193</v>
      </c>
      <c r="B61" t="s">
        <v>194</v>
      </c>
      <c r="C61" s="10">
        <v>43952</v>
      </c>
      <c r="D61" t="s">
        <v>21</v>
      </c>
      <c r="E61" s="7">
        <v>0.83333333333333337</v>
      </c>
      <c r="F61" t="s">
        <v>1072</v>
      </c>
      <c r="G61" t="s">
        <v>1070</v>
      </c>
      <c r="H61" t="s">
        <v>937</v>
      </c>
      <c r="J61" t="s">
        <v>2510</v>
      </c>
    </row>
    <row r="62" spans="1:10" x14ac:dyDescent="0.25">
      <c r="A62" t="s">
        <v>251</v>
      </c>
      <c r="B62" t="s">
        <v>252</v>
      </c>
      <c r="C62" s="10">
        <v>43952</v>
      </c>
      <c r="D62" t="s">
        <v>31</v>
      </c>
      <c r="E62" s="7">
        <v>0.75</v>
      </c>
      <c r="F62" t="s">
        <v>1073</v>
      </c>
      <c r="G62" t="s">
        <v>1074</v>
      </c>
      <c r="H62" t="s">
        <v>937</v>
      </c>
      <c r="I62" t="s">
        <v>1075</v>
      </c>
      <c r="J62" t="s">
        <v>2511</v>
      </c>
    </row>
    <row r="63" spans="1:10" x14ac:dyDescent="0.25">
      <c r="A63" t="s">
        <v>290</v>
      </c>
      <c r="B63" t="s">
        <v>291</v>
      </c>
      <c r="C63" s="10">
        <v>43952</v>
      </c>
      <c r="D63" t="s">
        <v>37</v>
      </c>
      <c r="E63" s="7">
        <v>0.875</v>
      </c>
      <c r="F63" t="s">
        <v>2512</v>
      </c>
      <c r="G63" t="s">
        <v>1076</v>
      </c>
      <c r="H63" t="s">
        <v>937</v>
      </c>
      <c r="I63" t="s">
        <v>1077</v>
      </c>
      <c r="J63" t="s">
        <v>2513</v>
      </c>
    </row>
    <row r="64" spans="1:10" x14ac:dyDescent="0.25">
      <c r="A64" t="s">
        <v>292</v>
      </c>
      <c r="B64" t="s">
        <v>293</v>
      </c>
      <c r="C64" s="10">
        <v>43952</v>
      </c>
      <c r="D64" t="s">
        <v>37</v>
      </c>
      <c r="E64" s="7">
        <v>0.875</v>
      </c>
      <c r="F64" t="s">
        <v>2514</v>
      </c>
      <c r="G64" t="s">
        <v>1076</v>
      </c>
      <c r="H64" t="s">
        <v>937</v>
      </c>
      <c r="I64" t="s">
        <v>1078</v>
      </c>
      <c r="J64" t="s">
        <v>2515</v>
      </c>
    </row>
    <row r="65" spans="1:10" x14ac:dyDescent="0.25">
      <c r="A65" t="s">
        <v>196</v>
      </c>
      <c r="B65" t="s">
        <v>197</v>
      </c>
      <c r="C65" s="10">
        <v>43952</v>
      </c>
      <c r="D65" t="s">
        <v>37</v>
      </c>
      <c r="E65" s="7">
        <v>0.875</v>
      </c>
      <c r="F65" t="s">
        <v>2516</v>
      </c>
      <c r="G65" t="s">
        <v>1076</v>
      </c>
      <c r="H65" t="s">
        <v>937</v>
      </c>
      <c r="I65" t="s">
        <v>1079</v>
      </c>
      <c r="J65" t="s">
        <v>2517</v>
      </c>
    </row>
    <row r="66" spans="1:10" x14ac:dyDescent="0.25">
      <c r="A66" t="s">
        <v>202</v>
      </c>
      <c r="B66" t="s">
        <v>203</v>
      </c>
      <c r="C66" s="10">
        <v>43953</v>
      </c>
      <c r="D66" t="s">
        <v>21</v>
      </c>
      <c r="E66" s="7">
        <v>0.70833333333333337</v>
      </c>
      <c r="F66" t="s">
        <v>1080</v>
      </c>
      <c r="G66" t="s">
        <v>2518</v>
      </c>
      <c r="H66" t="s">
        <v>937</v>
      </c>
      <c r="J66" t="s">
        <v>2519</v>
      </c>
    </row>
    <row r="67" spans="1:10" x14ac:dyDescent="0.25">
      <c r="A67" t="s">
        <v>205</v>
      </c>
      <c r="B67" t="s">
        <v>206</v>
      </c>
      <c r="C67" s="10">
        <v>43953</v>
      </c>
      <c r="D67" t="s">
        <v>21</v>
      </c>
      <c r="E67" s="7">
        <v>0.83333333333333337</v>
      </c>
      <c r="F67" t="s">
        <v>1081</v>
      </c>
      <c r="G67" t="s">
        <v>2520</v>
      </c>
      <c r="H67" t="s">
        <v>937</v>
      </c>
      <c r="I67" t="s">
        <v>1082</v>
      </c>
      <c r="J67" t="s">
        <v>2521</v>
      </c>
    </row>
    <row r="68" spans="1:10" x14ac:dyDescent="0.25">
      <c r="A68" t="s">
        <v>208</v>
      </c>
      <c r="B68" t="s">
        <v>209</v>
      </c>
      <c r="C68" s="10">
        <v>43953</v>
      </c>
      <c r="D68" t="s">
        <v>21</v>
      </c>
      <c r="E68" s="7">
        <v>0.83333333333333337</v>
      </c>
      <c r="F68" t="s">
        <v>1083</v>
      </c>
      <c r="G68" t="s">
        <v>1084</v>
      </c>
      <c r="H68" t="s">
        <v>937</v>
      </c>
      <c r="J68" t="s">
        <v>2522</v>
      </c>
    </row>
    <row r="69" spans="1:10" x14ac:dyDescent="0.25">
      <c r="A69" t="s">
        <v>211</v>
      </c>
      <c r="B69" t="s">
        <v>212</v>
      </c>
      <c r="C69" s="10">
        <v>43953</v>
      </c>
      <c r="D69" t="s">
        <v>21</v>
      </c>
      <c r="E69" s="7">
        <v>0.89583333333333337</v>
      </c>
      <c r="F69" t="s">
        <v>1085</v>
      </c>
      <c r="G69" t="s">
        <v>1086</v>
      </c>
      <c r="H69" t="s">
        <v>937</v>
      </c>
      <c r="I69" t="s">
        <v>1087</v>
      </c>
      <c r="J69" t="s">
        <v>2523</v>
      </c>
    </row>
    <row r="70" spans="1:10" x14ac:dyDescent="0.25">
      <c r="A70" t="s">
        <v>295</v>
      </c>
      <c r="B70" t="s">
        <v>296</v>
      </c>
      <c r="C70" s="10">
        <v>43953</v>
      </c>
      <c r="D70" t="s">
        <v>26</v>
      </c>
      <c r="E70" s="7">
        <v>0.89583333333333337</v>
      </c>
      <c r="F70" t="s">
        <v>2524</v>
      </c>
      <c r="G70" t="s">
        <v>1088</v>
      </c>
      <c r="H70" t="s">
        <v>937</v>
      </c>
      <c r="I70" t="s">
        <v>1089</v>
      </c>
      <c r="J70" t="s">
        <v>2525</v>
      </c>
    </row>
    <row r="71" spans="1:10" x14ac:dyDescent="0.25">
      <c r="A71" t="s">
        <v>214</v>
      </c>
      <c r="B71" t="s">
        <v>215</v>
      </c>
      <c r="C71" s="10">
        <v>43954</v>
      </c>
      <c r="D71" t="s">
        <v>21</v>
      </c>
      <c r="E71" s="7">
        <v>0.58333333333333337</v>
      </c>
      <c r="F71" t="s">
        <v>1090</v>
      </c>
      <c r="G71" t="s">
        <v>2526</v>
      </c>
      <c r="H71" t="s">
        <v>937</v>
      </c>
      <c r="J71" t="s">
        <v>2527</v>
      </c>
    </row>
    <row r="72" spans="1:10" x14ac:dyDescent="0.25">
      <c r="A72" t="s">
        <v>217</v>
      </c>
      <c r="B72" t="s">
        <v>218</v>
      </c>
      <c r="C72" s="10">
        <v>43954</v>
      </c>
      <c r="D72" t="s">
        <v>21</v>
      </c>
      <c r="E72" s="7">
        <v>0.66666666666666663</v>
      </c>
      <c r="F72" t="s">
        <v>1091</v>
      </c>
      <c r="G72" t="s">
        <v>2528</v>
      </c>
      <c r="H72" t="s">
        <v>937</v>
      </c>
      <c r="J72" t="s">
        <v>2529</v>
      </c>
    </row>
    <row r="73" spans="1:10" x14ac:dyDescent="0.25">
      <c r="A73" t="s">
        <v>220</v>
      </c>
      <c r="B73" t="s">
        <v>221</v>
      </c>
      <c r="C73" s="10">
        <v>43954</v>
      </c>
      <c r="D73" t="s">
        <v>21</v>
      </c>
      <c r="E73" s="7">
        <v>0.66666666666666663</v>
      </c>
      <c r="F73" t="s">
        <v>1092</v>
      </c>
      <c r="G73" t="s">
        <v>2530</v>
      </c>
      <c r="H73" t="s">
        <v>937</v>
      </c>
      <c r="J73" t="s">
        <v>2531</v>
      </c>
    </row>
    <row r="74" spans="1:10" x14ac:dyDescent="0.25">
      <c r="A74" t="s">
        <v>223</v>
      </c>
      <c r="B74" t="s">
        <v>224</v>
      </c>
      <c r="C74" s="10">
        <v>43955</v>
      </c>
      <c r="D74" t="s">
        <v>28</v>
      </c>
      <c r="E74" s="7">
        <v>0.8125</v>
      </c>
      <c r="F74" t="s">
        <v>2532</v>
      </c>
      <c r="G74" t="s">
        <v>1093</v>
      </c>
      <c r="H74" t="s">
        <v>937</v>
      </c>
      <c r="I74" t="s">
        <v>1094</v>
      </c>
      <c r="J74" t="s">
        <v>2533</v>
      </c>
    </row>
    <row r="75" spans="1:10" x14ac:dyDescent="0.25">
      <c r="A75" t="s">
        <v>226</v>
      </c>
      <c r="B75" t="s">
        <v>227</v>
      </c>
      <c r="C75" s="10">
        <v>43957</v>
      </c>
      <c r="D75" t="s">
        <v>21</v>
      </c>
      <c r="E75" s="7">
        <v>0.875</v>
      </c>
      <c r="F75" t="s">
        <v>2534</v>
      </c>
      <c r="G75" t="s">
        <v>1095</v>
      </c>
      <c r="H75" t="s">
        <v>937</v>
      </c>
      <c r="I75" t="s">
        <v>1096</v>
      </c>
      <c r="J75" t="s">
        <v>2535</v>
      </c>
    </row>
    <row r="76" spans="1:10" x14ac:dyDescent="0.25">
      <c r="A76" t="s">
        <v>229</v>
      </c>
      <c r="B76" t="s">
        <v>230</v>
      </c>
      <c r="C76" s="10">
        <v>43960</v>
      </c>
      <c r="D76" t="s">
        <v>21</v>
      </c>
      <c r="E76" s="7">
        <v>0.91666666666666663</v>
      </c>
      <c r="F76" t="s">
        <v>2536</v>
      </c>
      <c r="G76" t="s">
        <v>1097</v>
      </c>
      <c r="H76" t="s">
        <v>937</v>
      </c>
      <c r="I76" t="s">
        <v>1098</v>
      </c>
      <c r="J76" t="s">
        <v>2537</v>
      </c>
    </row>
    <row r="77" spans="1:10" x14ac:dyDescent="0.25">
      <c r="A77" t="s">
        <v>58</v>
      </c>
      <c r="B77" t="s">
        <v>59</v>
      </c>
      <c r="C77" s="10">
        <v>43960</v>
      </c>
      <c r="D77" t="s">
        <v>21</v>
      </c>
      <c r="E77" s="7">
        <v>0.85416666666666663</v>
      </c>
      <c r="F77" t="s">
        <v>2538</v>
      </c>
      <c r="G77" t="s">
        <v>1099</v>
      </c>
      <c r="H77" t="s">
        <v>937</v>
      </c>
      <c r="I77" t="s">
        <v>1100</v>
      </c>
      <c r="J77" t="s">
        <v>2539</v>
      </c>
    </row>
    <row r="78" spans="1:10" x14ac:dyDescent="0.25">
      <c r="A78" t="s">
        <v>311</v>
      </c>
      <c r="B78" t="s">
        <v>312</v>
      </c>
      <c r="C78" s="10">
        <v>43951</v>
      </c>
      <c r="D78" t="s">
        <v>26</v>
      </c>
      <c r="E78" s="7">
        <v>0.83333333333333337</v>
      </c>
      <c r="F78" t="s">
        <v>2540</v>
      </c>
      <c r="G78" t="s">
        <v>1101</v>
      </c>
      <c r="H78" t="s">
        <v>937</v>
      </c>
      <c r="I78" t="s">
        <v>1102</v>
      </c>
      <c r="J78" t="s">
        <v>2541</v>
      </c>
    </row>
    <row r="79" spans="1:10" x14ac:dyDescent="0.25">
      <c r="A79" t="s">
        <v>307</v>
      </c>
      <c r="B79" t="s">
        <v>308</v>
      </c>
      <c r="C79" s="10">
        <v>43952</v>
      </c>
      <c r="D79" t="s">
        <v>28</v>
      </c>
      <c r="E79" s="7">
        <v>0.66666666666666663</v>
      </c>
      <c r="F79" t="s">
        <v>1103</v>
      </c>
      <c r="G79" t="s">
        <v>1104</v>
      </c>
      <c r="H79" t="s">
        <v>937</v>
      </c>
      <c r="J79" t="s">
        <v>2542</v>
      </c>
    </row>
    <row r="80" spans="1:10" x14ac:dyDescent="0.25">
      <c r="A80" t="s">
        <v>313</v>
      </c>
      <c r="B80" t="s">
        <v>314</v>
      </c>
      <c r="C80" s="10">
        <v>43952</v>
      </c>
      <c r="D80" t="s">
        <v>22</v>
      </c>
      <c r="E80" s="7">
        <v>0.72916666666666663</v>
      </c>
      <c r="F80" t="s">
        <v>1105</v>
      </c>
      <c r="G80" t="s">
        <v>1106</v>
      </c>
      <c r="H80" t="s">
        <v>937</v>
      </c>
      <c r="J80" t="s">
        <v>2543</v>
      </c>
    </row>
    <row r="81" spans="1:10" x14ac:dyDescent="0.25">
      <c r="A81" t="s">
        <v>315</v>
      </c>
      <c r="B81" t="s">
        <v>316</v>
      </c>
      <c r="C81" s="10">
        <v>43952</v>
      </c>
      <c r="D81" t="s">
        <v>21</v>
      </c>
      <c r="E81" s="7">
        <v>0.72916666666666663</v>
      </c>
      <c r="F81" t="s">
        <v>2544</v>
      </c>
      <c r="G81" t="s">
        <v>1107</v>
      </c>
      <c r="H81" t="s">
        <v>937</v>
      </c>
      <c r="I81" t="s">
        <v>1108</v>
      </c>
      <c r="J81" t="s">
        <v>2545</v>
      </c>
    </row>
    <row r="82" spans="1:10" x14ac:dyDescent="0.25">
      <c r="A82" t="s">
        <v>317</v>
      </c>
      <c r="B82" t="s">
        <v>318</v>
      </c>
      <c r="C82" s="10">
        <v>43952</v>
      </c>
      <c r="D82" t="s">
        <v>37</v>
      </c>
      <c r="E82" s="7">
        <v>0.75</v>
      </c>
      <c r="F82" t="s">
        <v>2546</v>
      </c>
      <c r="G82" t="s">
        <v>1109</v>
      </c>
      <c r="H82" t="s">
        <v>937</v>
      </c>
      <c r="I82" t="s">
        <v>1110</v>
      </c>
      <c r="J82" t="s">
        <v>2547</v>
      </c>
    </row>
    <row r="83" spans="1:10" x14ac:dyDescent="0.25">
      <c r="A83" t="s">
        <v>319</v>
      </c>
      <c r="B83" t="s">
        <v>320</v>
      </c>
      <c r="C83" s="10">
        <v>43952</v>
      </c>
      <c r="D83" t="s">
        <v>21</v>
      </c>
      <c r="E83" s="7">
        <v>0.75</v>
      </c>
      <c r="F83" t="s">
        <v>2548</v>
      </c>
      <c r="G83" t="s">
        <v>1111</v>
      </c>
      <c r="H83" t="s">
        <v>937</v>
      </c>
      <c r="I83" t="s">
        <v>1112</v>
      </c>
      <c r="J83" t="s">
        <v>2549</v>
      </c>
    </row>
    <row r="84" spans="1:10" x14ac:dyDescent="0.25">
      <c r="A84" t="s">
        <v>321</v>
      </c>
      <c r="B84" t="s">
        <v>322</v>
      </c>
      <c r="C84" s="10">
        <v>43952</v>
      </c>
      <c r="D84" t="s">
        <v>33</v>
      </c>
      <c r="E84" s="7">
        <v>0.83333333333333337</v>
      </c>
      <c r="F84" t="s">
        <v>2550</v>
      </c>
      <c r="G84" t="s">
        <v>1113</v>
      </c>
      <c r="H84" t="s">
        <v>937</v>
      </c>
      <c r="I84" t="s">
        <v>1114</v>
      </c>
      <c r="J84" t="s">
        <v>2551</v>
      </c>
    </row>
    <row r="85" spans="1:10" x14ac:dyDescent="0.25">
      <c r="A85" t="s">
        <v>323</v>
      </c>
      <c r="B85" t="s">
        <v>324</v>
      </c>
      <c r="C85" s="10">
        <v>43952</v>
      </c>
      <c r="D85" t="s">
        <v>33</v>
      </c>
      <c r="E85" s="7">
        <v>0.75</v>
      </c>
      <c r="F85" t="s">
        <v>2552</v>
      </c>
      <c r="G85" t="s">
        <v>1115</v>
      </c>
      <c r="H85" t="s">
        <v>937</v>
      </c>
      <c r="I85" t="s">
        <v>1116</v>
      </c>
      <c r="J85" t="s">
        <v>2553</v>
      </c>
    </row>
    <row r="86" spans="1:10" x14ac:dyDescent="0.25">
      <c r="A86" t="s">
        <v>297</v>
      </c>
      <c r="B86" t="s">
        <v>298</v>
      </c>
      <c r="C86" s="10">
        <v>43953</v>
      </c>
      <c r="D86" t="s">
        <v>29</v>
      </c>
      <c r="E86" s="7">
        <v>0.91666666666666663</v>
      </c>
      <c r="F86" t="s">
        <v>2554</v>
      </c>
      <c r="G86" t="s">
        <v>1117</v>
      </c>
      <c r="H86" t="s">
        <v>937</v>
      </c>
      <c r="I86" t="s">
        <v>1118</v>
      </c>
      <c r="J86" t="s">
        <v>2555</v>
      </c>
    </row>
    <row r="87" spans="1:10" x14ac:dyDescent="0.25">
      <c r="A87" t="s">
        <v>325</v>
      </c>
      <c r="B87" t="s">
        <v>326</v>
      </c>
      <c r="C87" s="10">
        <v>43953</v>
      </c>
      <c r="D87" t="s">
        <v>25</v>
      </c>
      <c r="E87" s="7">
        <v>0.9375</v>
      </c>
      <c r="F87" t="s">
        <v>2556</v>
      </c>
      <c r="G87" t="s">
        <v>1119</v>
      </c>
      <c r="H87" t="s">
        <v>937</v>
      </c>
      <c r="I87" t="s">
        <v>1120</v>
      </c>
      <c r="J87" t="s">
        <v>2557</v>
      </c>
    </row>
    <row r="88" spans="1:10" x14ac:dyDescent="0.25">
      <c r="A88" t="s">
        <v>329</v>
      </c>
      <c r="B88" t="s">
        <v>330</v>
      </c>
      <c r="C88" s="10">
        <v>43953</v>
      </c>
      <c r="D88" t="s">
        <v>32</v>
      </c>
      <c r="E88" s="7">
        <v>0.58333333333333337</v>
      </c>
      <c r="F88" t="s">
        <v>2558</v>
      </c>
      <c r="G88" t="s">
        <v>1121</v>
      </c>
      <c r="H88" t="s">
        <v>937</v>
      </c>
      <c r="I88" t="s">
        <v>1122</v>
      </c>
      <c r="J88" t="s">
        <v>2559</v>
      </c>
    </row>
    <row r="89" spans="1:10" x14ac:dyDescent="0.25">
      <c r="A89" t="s">
        <v>331</v>
      </c>
      <c r="B89" t="s">
        <v>332</v>
      </c>
      <c r="C89" s="10">
        <v>43953</v>
      </c>
      <c r="D89" t="s">
        <v>21</v>
      </c>
      <c r="E89" s="7">
        <v>0.58333333333333337</v>
      </c>
      <c r="F89" t="s">
        <v>2560</v>
      </c>
      <c r="G89" t="s">
        <v>1123</v>
      </c>
      <c r="H89" t="s">
        <v>937</v>
      </c>
      <c r="I89" t="s">
        <v>1124</v>
      </c>
      <c r="J89" t="s">
        <v>2561</v>
      </c>
    </row>
    <row r="90" spans="1:10" x14ac:dyDescent="0.25">
      <c r="A90" t="s">
        <v>333</v>
      </c>
      <c r="B90" t="s">
        <v>334</v>
      </c>
      <c r="C90" s="10">
        <v>43953</v>
      </c>
      <c r="D90" t="s">
        <v>1125</v>
      </c>
      <c r="E90" s="7">
        <v>0.875</v>
      </c>
      <c r="F90" t="s">
        <v>2562</v>
      </c>
      <c r="G90" t="s">
        <v>1126</v>
      </c>
      <c r="H90" t="s">
        <v>937</v>
      </c>
      <c r="I90" t="s">
        <v>1127</v>
      </c>
      <c r="J90" t="s">
        <v>2563</v>
      </c>
    </row>
    <row r="91" spans="1:10" x14ac:dyDescent="0.25">
      <c r="A91" t="s">
        <v>335</v>
      </c>
      <c r="B91" t="s">
        <v>336</v>
      </c>
      <c r="C91" s="10">
        <v>43954</v>
      </c>
      <c r="D91" t="s">
        <v>32</v>
      </c>
      <c r="E91" s="7">
        <v>0.75</v>
      </c>
      <c r="F91" t="s">
        <v>1128</v>
      </c>
      <c r="G91" t="s">
        <v>2564</v>
      </c>
      <c r="H91" t="s">
        <v>937</v>
      </c>
      <c r="J91" t="s">
        <v>2565</v>
      </c>
    </row>
    <row r="92" spans="1:10" x14ac:dyDescent="0.25">
      <c r="A92" t="s">
        <v>302</v>
      </c>
      <c r="B92" t="s">
        <v>303</v>
      </c>
      <c r="C92" s="10">
        <v>43954</v>
      </c>
      <c r="D92" t="s">
        <v>22</v>
      </c>
      <c r="E92" s="7">
        <v>0.83333333333333337</v>
      </c>
      <c r="F92" t="s">
        <v>2566</v>
      </c>
      <c r="G92" t="s">
        <v>1129</v>
      </c>
      <c r="H92" t="s">
        <v>937</v>
      </c>
      <c r="I92" t="s">
        <v>1130</v>
      </c>
      <c r="J92" t="s">
        <v>2567</v>
      </c>
    </row>
    <row r="93" spans="1:10" x14ac:dyDescent="0.25">
      <c r="A93" t="s">
        <v>304</v>
      </c>
      <c r="B93" t="s">
        <v>305</v>
      </c>
      <c r="C93" s="10">
        <v>43954</v>
      </c>
      <c r="D93" t="s">
        <v>26</v>
      </c>
      <c r="E93" s="7">
        <v>0.83333333333333337</v>
      </c>
      <c r="F93" t="s">
        <v>1131</v>
      </c>
      <c r="G93" t="s">
        <v>1132</v>
      </c>
      <c r="H93" t="s">
        <v>937</v>
      </c>
      <c r="J93" t="s">
        <v>2568</v>
      </c>
    </row>
    <row r="94" spans="1:10" x14ac:dyDescent="0.25">
      <c r="A94" t="s">
        <v>300</v>
      </c>
      <c r="B94" t="s">
        <v>301</v>
      </c>
      <c r="C94" s="10">
        <v>43954</v>
      </c>
      <c r="D94" t="s">
        <v>30</v>
      </c>
      <c r="E94" s="7">
        <v>0.75</v>
      </c>
      <c r="F94" t="s">
        <v>1133</v>
      </c>
      <c r="G94" t="s">
        <v>1134</v>
      </c>
      <c r="H94" t="s">
        <v>937</v>
      </c>
      <c r="J94" t="s">
        <v>2569</v>
      </c>
    </row>
    <row r="95" spans="1:10" x14ac:dyDescent="0.25">
      <c r="A95" t="s">
        <v>337</v>
      </c>
      <c r="B95" t="s">
        <v>338</v>
      </c>
      <c r="C95" s="10">
        <v>43954</v>
      </c>
      <c r="D95" t="s">
        <v>26</v>
      </c>
      <c r="E95" s="7">
        <v>0.66666666666666663</v>
      </c>
      <c r="F95" t="s">
        <v>2570</v>
      </c>
      <c r="G95" t="s">
        <v>1135</v>
      </c>
      <c r="H95" t="s">
        <v>937</v>
      </c>
      <c r="I95" t="s">
        <v>1136</v>
      </c>
      <c r="J95" t="s">
        <v>2571</v>
      </c>
    </row>
    <row r="96" spans="1:10" x14ac:dyDescent="0.25">
      <c r="A96" t="s">
        <v>339</v>
      </c>
      <c r="B96" t="s">
        <v>340</v>
      </c>
      <c r="C96" s="10">
        <v>43953</v>
      </c>
      <c r="D96" t="s">
        <v>22</v>
      </c>
      <c r="E96" s="7">
        <v>0.75</v>
      </c>
      <c r="F96" t="s">
        <v>1137</v>
      </c>
      <c r="G96" t="s">
        <v>1138</v>
      </c>
      <c r="H96" t="s">
        <v>937</v>
      </c>
      <c r="J96" t="s">
        <v>2572</v>
      </c>
    </row>
    <row r="97" spans="1:10" x14ac:dyDescent="0.25">
      <c r="A97" t="s">
        <v>339</v>
      </c>
      <c r="B97" t="s">
        <v>340</v>
      </c>
      <c r="C97" s="10">
        <v>43954</v>
      </c>
      <c r="D97" t="s">
        <v>22</v>
      </c>
      <c r="E97" s="7">
        <v>0.75</v>
      </c>
      <c r="F97" t="s">
        <v>1137</v>
      </c>
      <c r="G97" t="s">
        <v>1139</v>
      </c>
      <c r="H97" t="s">
        <v>937</v>
      </c>
      <c r="J97" t="s">
        <v>2572</v>
      </c>
    </row>
    <row r="98" spans="1:10" x14ac:dyDescent="0.25">
      <c r="A98" t="s">
        <v>327</v>
      </c>
      <c r="B98" t="s">
        <v>328</v>
      </c>
      <c r="C98" s="10">
        <v>43953</v>
      </c>
      <c r="D98" t="s">
        <v>25</v>
      </c>
      <c r="E98" s="7">
        <v>0.54166666666666663</v>
      </c>
      <c r="F98" t="s">
        <v>1140</v>
      </c>
      <c r="G98" t="s">
        <v>1141</v>
      </c>
      <c r="H98" t="s">
        <v>937</v>
      </c>
      <c r="J98" t="s">
        <v>2573</v>
      </c>
    </row>
    <row r="99" spans="1:10" x14ac:dyDescent="0.25">
      <c r="A99" t="s">
        <v>341</v>
      </c>
      <c r="B99" t="s">
        <v>342</v>
      </c>
      <c r="C99" s="10">
        <v>43957</v>
      </c>
      <c r="D99" t="s">
        <v>23</v>
      </c>
      <c r="E99" s="7">
        <v>0.79166666666666663</v>
      </c>
      <c r="F99" t="s">
        <v>2574</v>
      </c>
      <c r="G99" t="s">
        <v>1142</v>
      </c>
      <c r="H99" t="s">
        <v>937</v>
      </c>
      <c r="I99" t="e">
        <f>-QHCnifc_HM</f>
        <v>#NAME?</v>
      </c>
      <c r="J99" t="s">
        <v>2575</v>
      </c>
    </row>
    <row r="100" spans="1:10" x14ac:dyDescent="0.25">
      <c r="A100" t="s">
        <v>343</v>
      </c>
      <c r="B100" t="s">
        <v>344</v>
      </c>
      <c r="C100" s="10">
        <v>43957</v>
      </c>
      <c r="D100" t="s">
        <v>32</v>
      </c>
      <c r="E100" s="7">
        <v>0.83333333333333337</v>
      </c>
      <c r="F100" t="s">
        <v>2576</v>
      </c>
      <c r="G100" t="s">
        <v>1143</v>
      </c>
      <c r="H100" t="s">
        <v>937</v>
      </c>
      <c r="I100" t="s">
        <v>1144</v>
      </c>
      <c r="J100" t="s">
        <v>2577</v>
      </c>
    </row>
    <row r="101" spans="1:10" x14ac:dyDescent="0.25">
      <c r="A101" t="s">
        <v>345</v>
      </c>
      <c r="B101" t="s">
        <v>346</v>
      </c>
      <c r="C101" s="10">
        <v>43957</v>
      </c>
      <c r="D101" t="s">
        <v>28</v>
      </c>
      <c r="E101" s="7">
        <v>0.77083333333333337</v>
      </c>
      <c r="F101" t="s">
        <v>2578</v>
      </c>
      <c r="G101" t="s">
        <v>1145</v>
      </c>
      <c r="H101" t="s">
        <v>937</v>
      </c>
      <c r="I101" t="s">
        <v>1146</v>
      </c>
      <c r="J101" t="s">
        <v>2579</v>
      </c>
    </row>
    <row r="102" spans="1:10" x14ac:dyDescent="0.25">
      <c r="A102" t="s">
        <v>347</v>
      </c>
      <c r="B102" t="s">
        <v>348</v>
      </c>
      <c r="C102" s="10">
        <v>43957</v>
      </c>
      <c r="D102" t="s">
        <v>30</v>
      </c>
      <c r="E102" s="7">
        <v>0.83333333333333337</v>
      </c>
      <c r="F102" t="s">
        <v>2580</v>
      </c>
      <c r="G102" t="s">
        <v>1147</v>
      </c>
      <c r="H102" t="s">
        <v>937</v>
      </c>
      <c r="I102" t="s">
        <v>1148</v>
      </c>
      <c r="J102" t="s">
        <v>2581</v>
      </c>
    </row>
    <row r="103" spans="1:10" x14ac:dyDescent="0.25">
      <c r="A103" t="s">
        <v>349</v>
      </c>
      <c r="B103" t="s">
        <v>350</v>
      </c>
      <c r="C103" s="10">
        <v>43957</v>
      </c>
      <c r="D103" t="s">
        <v>21</v>
      </c>
      <c r="E103" s="7">
        <v>0.83333333333333337</v>
      </c>
      <c r="F103" t="s">
        <v>2582</v>
      </c>
      <c r="G103" t="s">
        <v>2583</v>
      </c>
      <c r="H103" t="s">
        <v>937</v>
      </c>
      <c r="I103" t="s">
        <v>1149</v>
      </c>
      <c r="J103" t="s">
        <v>2584</v>
      </c>
    </row>
    <row r="104" spans="1:10" x14ac:dyDescent="0.25">
      <c r="A104" t="s">
        <v>351</v>
      </c>
      <c r="B104" t="s">
        <v>352</v>
      </c>
      <c r="C104" s="10">
        <v>43958</v>
      </c>
      <c r="D104" t="s">
        <v>28</v>
      </c>
      <c r="E104" s="7">
        <v>0.83333333333333337</v>
      </c>
      <c r="F104" t="s">
        <v>2585</v>
      </c>
      <c r="G104" t="s">
        <v>1150</v>
      </c>
      <c r="H104" t="s">
        <v>937</v>
      </c>
      <c r="I104" t="s">
        <v>1151</v>
      </c>
      <c r="J104" t="s">
        <v>2586</v>
      </c>
    </row>
    <row r="105" spans="1:10" x14ac:dyDescent="0.25">
      <c r="A105" t="s">
        <v>353</v>
      </c>
      <c r="B105" t="s">
        <v>354</v>
      </c>
      <c r="C105" s="10">
        <v>43963</v>
      </c>
      <c r="D105" t="s">
        <v>33</v>
      </c>
      <c r="E105" s="7">
        <v>0.70833333333333337</v>
      </c>
      <c r="F105" t="s">
        <v>1152</v>
      </c>
      <c r="G105" t="s">
        <v>1153</v>
      </c>
      <c r="H105" t="s">
        <v>937</v>
      </c>
      <c r="I105" t="s">
        <v>1154</v>
      </c>
      <c r="J105" t="s">
        <v>2587</v>
      </c>
    </row>
    <row r="106" spans="1:10" x14ac:dyDescent="0.25">
      <c r="A106" t="s">
        <v>355</v>
      </c>
      <c r="B106" t="s">
        <v>356</v>
      </c>
      <c r="C106" s="10">
        <v>43959</v>
      </c>
      <c r="D106" t="s">
        <v>21</v>
      </c>
      <c r="E106" s="7">
        <v>0.79166666666666663</v>
      </c>
      <c r="F106" t="s">
        <v>2588</v>
      </c>
      <c r="G106" t="s">
        <v>1155</v>
      </c>
      <c r="H106" t="s">
        <v>937</v>
      </c>
      <c r="I106" t="s">
        <v>1156</v>
      </c>
      <c r="J106" t="s">
        <v>2589</v>
      </c>
    </row>
    <row r="107" spans="1:10" x14ac:dyDescent="0.25">
      <c r="A107" t="s">
        <v>357</v>
      </c>
      <c r="B107" t="s">
        <v>358</v>
      </c>
      <c r="C107" s="10">
        <v>43959</v>
      </c>
      <c r="D107" t="s">
        <v>30</v>
      </c>
      <c r="E107" s="7">
        <v>0.83333333333333337</v>
      </c>
      <c r="F107" t="s">
        <v>2590</v>
      </c>
      <c r="G107" t="s">
        <v>1157</v>
      </c>
      <c r="H107" t="s">
        <v>937</v>
      </c>
      <c r="I107" t="s">
        <v>1158</v>
      </c>
      <c r="J107" t="s">
        <v>2591</v>
      </c>
    </row>
    <row r="108" spans="1:10" x14ac:dyDescent="0.25">
      <c r="A108" t="s">
        <v>359</v>
      </c>
      <c r="B108" t="s">
        <v>360</v>
      </c>
      <c r="C108" s="10">
        <v>43959</v>
      </c>
      <c r="D108" t="s">
        <v>32</v>
      </c>
      <c r="E108" s="7">
        <v>0.83333333333333337</v>
      </c>
      <c r="F108" t="s">
        <v>1159</v>
      </c>
      <c r="G108" t="s">
        <v>2592</v>
      </c>
      <c r="H108" t="s">
        <v>937</v>
      </c>
      <c r="J108" t="s">
        <v>2593</v>
      </c>
    </row>
    <row r="109" spans="1:10" x14ac:dyDescent="0.25">
      <c r="A109" t="s">
        <v>361</v>
      </c>
      <c r="B109" t="s">
        <v>362</v>
      </c>
      <c r="C109" s="10">
        <v>43959</v>
      </c>
      <c r="D109" t="s">
        <v>32</v>
      </c>
      <c r="E109" s="7">
        <v>0.83333333333333337</v>
      </c>
      <c r="F109" t="s">
        <v>2594</v>
      </c>
      <c r="G109" t="s">
        <v>1160</v>
      </c>
      <c r="H109" t="s">
        <v>937</v>
      </c>
      <c r="I109" t="s">
        <v>1161</v>
      </c>
      <c r="J109" t="s">
        <v>2595</v>
      </c>
    </row>
    <row r="110" spans="1:10" x14ac:dyDescent="0.25">
      <c r="A110" t="s">
        <v>363</v>
      </c>
      <c r="B110" t="s">
        <v>364</v>
      </c>
      <c r="C110" s="10">
        <v>43959</v>
      </c>
      <c r="D110" t="s">
        <v>32</v>
      </c>
      <c r="E110" s="7">
        <v>0.83333333333333337</v>
      </c>
      <c r="F110" t="s">
        <v>2596</v>
      </c>
      <c r="G110" t="s">
        <v>1162</v>
      </c>
      <c r="H110" t="s">
        <v>937</v>
      </c>
      <c r="I110" t="s">
        <v>1163</v>
      </c>
      <c r="J110" t="s">
        <v>2597</v>
      </c>
    </row>
    <row r="111" spans="1:10" x14ac:dyDescent="0.25">
      <c r="A111" t="s">
        <v>365</v>
      </c>
      <c r="B111" t="s">
        <v>366</v>
      </c>
      <c r="C111" s="10">
        <v>43959</v>
      </c>
      <c r="D111" t="s">
        <v>21</v>
      </c>
      <c r="E111" s="7">
        <v>0.94791666666666663</v>
      </c>
      <c r="F111" t="s">
        <v>2598</v>
      </c>
      <c r="G111" t="s">
        <v>1164</v>
      </c>
      <c r="H111" t="s">
        <v>937</v>
      </c>
      <c r="I111" t="s">
        <v>1165</v>
      </c>
      <c r="J111" t="s">
        <v>2599</v>
      </c>
    </row>
    <row r="112" spans="1:10" x14ac:dyDescent="0.25">
      <c r="A112" t="s">
        <v>367</v>
      </c>
      <c r="B112" t="s">
        <v>368</v>
      </c>
      <c r="C112" s="10">
        <v>43960</v>
      </c>
      <c r="D112" t="s">
        <v>30</v>
      </c>
      <c r="E112" s="7">
        <v>0.70833333333333337</v>
      </c>
      <c r="F112" t="s">
        <v>2600</v>
      </c>
      <c r="G112" t="s">
        <v>1166</v>
      </c>
      <c r="H112" t="s">
        <v>937</v>
      </c>
      <c r="I112" t="s">
        <v>1167</v>
      </c>
      <c r="J112" t="s">
        <v>2601</v>
      </c>
    </row>
    <row r="113" spans="1:10" x14ac:dyDescent="0.25">
      <c r="A113" t="s">
        <v>369</v>
      </c>
      <c r="B113" t="s">
        <v>370</v>
      </c>
      <c r="C113" s="10">
        <v>43960</v>
      </c>
      <c r="D113" t="s">
        <v>21</v>
      </c>
      <c r="E113" s="7">
        <v>0.66666666666666663</v>
      </c>
      <c r="F113" t="s">
        <v>2602</v>
      </c>
      <c r="G113" t="s">
        <v>2603</v>
      </c>
      <c r="H113" t="s">
        <v>937</v>
      </c>
      <c r="I113" t="s">
        <v>1168</v>
      </c>
      <c r="J113" t="s">
        <v>2604</v>
      </c>
    </row>
    <row r="114" spans="1:10" x14ac:dyDescent="0.25">
      <c r="A114" t="s">
        <v>371</v>
      </c>
      <c r="B114" t="s">
        <v>372</v>
      </c>
      <c r="C114" s="10">
        <v>43960</v>
      </c>
      <c r="D114" t="s">
        <v>21</v>
      </c>
      <c r="E114" s="7">
        <v>0.75</v>
      </c>
      <c r="F114" t="s">
        <v>1169</v>
      </c>
      <c r="G114" t="s">
        <v>2605</v>
      </c>
      <c r="H114" t="s">
        <v>937</v>
      </c>
      <c r="J114" t="s">
        <v>2606</v>
      </c>
    </row>
    <row r="115" spans="1:10" x14ac:dyDescent="0.25">
      <c r="A115" t="s">
        <v>373</v>
      </c>
      <c r="B115" t="s">
        <v>374</v>
      </c>
      <c r="C115" s="10">
        <v>43961</v>
      </c>
      <c r="D115" t="s">
        <v>21</v>
      </c>
      <c r="E115" s="7">
        <v>0.47916666666666669</v>
      </c>
      <c r="F115" t="s">
        <v>2607</v>
      </c>
      <c r="G115" t="s">
        <v>1170</v>
      </c>
      <c r="H115" t="s">
        <v>937</v>
      </c>
      <c r="I115" t="s">
        <v>1171</v>
      </c>
      <c r="J115" t="s">
        <v>2608</v>
      </c>
    </row>
    <row r="116" spans="1:10" x14ac:dyDescent="0.25">
      <c r="A116" t="s">
        <v>375</v>
      </c>
      <c r="B116" t="s">
        <v>376</v>
      </c>
      <c r="C116" s="10">
        <v>43961</v>
      </c>
      <c r="D116" t="s">
        <v>21</v>
      </c>
      <c r="E116" s="7">
        <v>0.54166666666666663</v>
      </c>
      <c r="F116" t="s">
        <v>2609</v>
      </c>
      <c r="G116" t="s">
        <v>1172</v>
      </c>
      <c r="H116" t="s">
        <v>937</v>
      </c>
      <c r="I116" t="s">
        <v>1173</v>
      </c>
      <c r="J116" t="s">
        <v>2610</v>
      </c>
    </row>
    <row r="117" spans="1:10" x14ac:dyDescent="0.25">
      <c r="A117" t="s">
        <v>377</v>
      </c>
      <c r="B117" t="s">
        <v>378</v>
      </c>
      <c r="C117" s="10">
        <v>43961</v>
      </c>
      <c r="D117" t="s">
        <v>34</v>
      </c>
      <c r="E117" s="7">
        <v>0.625</v>
      </c>
      <c r="F117" t="s">
        <v>2611</v>
      </c>
      <c r="G117" t="s">
        <v>1174</v>
      </c>
      <c r="H117" t="s">
        <v>937</v>
      </c>
      <c r="I117" t="s">
        <v>1175</v>
      </c>
      <c r="J117" t="s">
        <v>2612</v>
      </c>
    </row>
    <row r="118" spans="1:10" x14ac:dyDescent="0.25">
      <c r="A118" t="s">
        <v>379</v>
      </c>
      <c r="B118" t="s">
        <v>380</v>
      </c>
      <c r="C118" s="10">
        <v>43961</v>
      </c>
      <c r="D118" t="s">
        <v>21</v>
      </c>
      <c r="E118" s="7">
        <v>0.65625</v>
      </c>
      <c r="F118" t="s">
        <v>2613</v>
      </c>
      <c r="G118" t="s">
        <v>1176</v>
      </c>
      <c r="H118" t="s">
        <v>937</v>
      </c>
      <c r="I118" t="s">
        <v>1177</v>
      </c>
      <c r="J118" t="s">
        <v>2614</v>
      </c>
    </row>
    <row r="119" spans="1:10" x14ac:dyDescent="0.25">
      <c r="A119" t="s">
        <v>381</v>
      </c>
      <c r="B119" t="s">
        <v>382</v>
      </c>
      <c r="C119" s="10">
        <v>43963</v>
      </c>
      <c r="D119" t="s">
        <v>30</v>
      </c>
      <c r="E119" s="7">
        <v>0.8125</v>
      </c>
      <c r="F119" t="s">
        <v>2615</v>
      </c>
      <c r="G119" t="s">
        <v>1178</v>
      </c>
      <c r="H119" t="s">
        <v>937</v>
      </c>
      <c r="I119" t="s">
        <v>1179</v>
      </c>
      <c r="J119" t="s">
        <v>2616</v>
      </c>
    </row>
    <row r="120" spans="1:10" x14ac:dyDescent="0.25">
      <c r="A120" t="s">
        <v>232</v>
      </c>
      <c r="B120" t="s">
        <v>233</v>
      </c>
      <c r="C120" s="10">
        <v>43961</v>
      </c>
      <c r="D120" t="s">
        <v>21</v>
      </c>
      <c r="E120" s="7">
        <v>0.70833333333333337</v>
      </c>
      <c r="F120" t="s">
        <v>2617</v>
      </c>
      <c r="G120" t="s">
        <v>1180</v>
      </c>
      <c r="H120" t="s">
        <v>937</v>
      </c>
      <c r="I120" t="s">
        <v>1181</v>
      </c>
      <c r="J120" t="s">
        <v>2618</v>
      </c>
    </row>
    <row r="121" spans="1:10" x14ac:dyDescent="0.25">
      <c r="A121" t="s">
        <v>241</v>
      </c>
      <c r="B121" t="s">
        <v>242</v>
      </c>
      <c r="C121" s="10">
        <v>43961</v>
      </c>
      <c r="D121" t="s">
        <v>21</v>
      </c>
      <c r="E121" s="7">
        <v>0.70833333333333337</v>
      </c>
      <c r="F121" t="s">
        <v>2617</v>
      </c>
      <c r="G121" t="s">
        <v>1180</v>
      </c>
      <c r="H121" t="s">
        <v>937</v>
      </c>
      <c r="I121" t="s">
        <v>1181</v>
      </c>
      <c r="J121" t="s">
        <v>2618</v>
      </c>
    </row>
    <row r="122" spans="1:10" x14ac:dyDescent="0.25">
      <c r="A122" t="s">
        <v>235</v>
      </c>
      <c r="B122" t="s">
        <v>236</v>
      </c>
      <c r="C122" s="10">
        <v>43961</v>
      </c>
      <c r="D122" t="s">
        <v>21</v>
      </c>
      <c r="E122" s="7">
        <v>0.75</v>
      </c>
      <c r="F122" t="s">
        <v>2619</v>
      </c>
      <c r="G122" t="s">
        <v>1182</v>
      </c>
      <c r="H122" t="s">
        <v>937</v>
      </c>
      <c r="I122" t="s">
        <v>1183</v>
      </c>
      <c r="J122" t="s">
        <v>2620</v>
      </c>
    </row>
    <row r="123" spans="1:10" x14ac:dyDescent="0.25">
      <c r="A123" t="s">
        <v>383</v>
      </c>
      <c r="B123" t="s">
        <v>384</v>
      </c>
      <c r="C123" s="10">
        <v>43955</v>
      </c>
      <c r="D123" t="s">
        <v>27</v>
      </c>
      <c r="E123" s="7">
        <v>0.625</v>
      </c>
      <c r="F123" t="s">
        <v>2621</v>
      </c>
      <c r="G123" t="s">
        <v>2622</v>
      </c>
      <c r="H123" t="s">
        <v>937</v>
      </c>
      <c r="I123" t="s">
        <v>1184</v>
      </c>
      <c r="J123" t="s">
        <v>2623</v>
      </c>
    </row>
    <row r="124" spans="1:10" x14ac:dyDescent="0.25">
      <c r="A124" t="s">
        <v>385</v>
      </c>
      <c r="B124" t="s">
        <v>386</v>
      </c>
      <c r="C124" s="10">
        <v>43955</v>
      </c>
      <c r="D124" t="s">
        <v>34</v>
      </c>
      <c r="E124" s="7">
        <v>0.66666666666666663</v>
      </c>
      <c r="F124" t="s">
        <v>2624</v>
      </c>
      <c r="G124" t="s">
        <v>1185</v>
      </c>
      <c r="H124" t="s">
        <v>937</v>
      </c>
      <c r="I124" t="s">
        <v>1186</v>
      </c>
      <c r="J124" t="s">
        <v>2625</v>
      </c>
    </row>
    <row r="125" spans="1:10" x14ac:dyDescent="0.25">
      <c r="A125" t="s">
        <v>387</v>
      </c>
      <c r="B125" t="s">
        <v>388</v>
      </c>
      <c r="C125" s="10">
        <v>43955</v>
      </c>
      <c r="D125" t="s">
        <v>34</v>
      </c>
      <c r="E125" s="7">
        <v>0.89583333333333337</v>
      </c>
      <c r="F125" t="s">
        <v>2626</v>
      </c>
      <c r="G125" t="s">
        <v>1187</v>
      </c>
      <c r="H125" t="s">
        <v>937</v>
      </c>
      <c r="I125" t="s">
        <v>1188</v>
      </c>
      <c r="J125" t="s">
        <v>2627</v>
      </c>
    </row>
    <row r="126" spans="1:10" x14ac:dyDescent="0.25">
      <c r="A126" t="s">
        <v>389</v>
      </c>
      <c r="B126" t="s">
        <v>390</v>
      </c>
      <c r="C126" s="10">
        <v>43955</v>
      </c>
      <c r="D126" t="s">
        <v>26</v>
      </c>
      <c r="E126" s="7">
        <v>0.875</v>
      </c>
      <c r="F126" t="s">
        <v>2628</v>
      </c>
      <c r="G126" t="s">
        <v>1189</v>
      </c>
      <c r="H126" t="s">
        <v>937</v>
      </c>
      <c r="I126" t="s">
        <v>1190</v>
      </c>
      <c r="J126" t="s">
        <v>2629</v>
      </c>
    </row>
    <row r="127" spans="1:10" x14ac:dyDescent="0.25">
      <c r="A127" t="s">
        <v>391</v>
      </c>
      <c r="B127" t="s">
        <v>392</v>
      </c>
      <c r="C127" s="10">
        <v>43955</v>
      </c>
      <c r="D127" t="s">
        <v>24</v>
      </c>
      <c r="E127" s="7">
        <v>0.79166666666666663</v>
      </c>
      <c r="F127" t="s">
        <v>2630</v>
      </c>
      <c r="G127" t="s">
        <v>1191</v>
      </c>
      <c r="H127" t="s">
        <v>937</v>
      </c>
      <c r="I127" t="s">
        <v>1192</v>
      </c>
      <c r="J127" t="s">
        <v>2631</v>
      </c>
    </row>
    <row r="128" spans="1:10" x14ac:dyDescent="0.25">
      <c r="A128" t="s">
        <v>395</v>
      </c>
      <c r="B128" t="s">
        <v>396</v>
      </c>
      <c r="C128" s="10">
        <v>43955</v>
      </c>
      <c r="D128" t="s">
        <v>33</v>
      </c>
      <c r="E128" s="7">
        <v>0.83333333333333337</v>
      </c>
      <c r="F128" t="s">
        <v>1193</v>
      </c>
      <c r="G128" t="s">
        <v>1194</v>
      </c>
      <c r="H128" t="s">
        <v>937</v>
      </c>
      <c r="J128" t="s">
        <v>2632</v>
      </c>
    </row>
    <row r="129" spans="1:10" x14ac:dyDescent="0.25">
      <c r="A129" t="s">
        <v>397</v>
      </c>
      <c r="B129" t="s">
        <v>398</v>
      </c>
      <c r="C129" s="10">
        <v>43955</v>
      </c>
      <c r="D129" t="s">
        <v>22</v>
      </c>
      <c r="E129" s="7">
        <v>0.875</v>
      </c>
      <c r="F129" t="s">
        <v>2633</v>
      </c>
      <c r="G129" t="s">
        <v>1195</v>
      </c>
      <c r="H129" t="s">
        <v>937</v>
      </c>
      <c r="I129" t="s">
        <v>1196</v>
      </c>
      <c r="J129" t="s">
        <v>2634</v>
      </c>
    </row>
    <row r="130" spans="1:10" x14ac:dyDescent="0.25">
      <c r="A130" t="s">
        <v>399</v>
      </c>
      <c r="B130" t="s">
        <v>400</v>
      </c>
      <c r="C130" s="10">
        <v>43955</v>
      </c>
      <c r="D130" t="s">
        <v>21</v>
      </c>
      <c r="E130" s="7">
        <v>0.79166666666666663</v>
      </c>
      <c r="F130" t="s">
        <v>2635</v>
      </c>
      <c r="G130" t="s">
        <v>1197</v>
      </c>
      <c r="H130" t="s">
        <v>937</v>
      </c>
      <c r="I130" t="s">
        <v>1198</v>
      </c>
      <c r="J130" t="s">
        <v>2636</v>
      </c>
    </row>
    <row r="131" spans="1:10" x14ac:dyDescent="0.25">
      <c r="A131" t="s">
        <v>401</v>
      </c>
      <c r="B131" t="s">
        <v>402</v>
      </c>
      <c r="C131" s="10">
        <v>43956</v>
      </c>
      <c r="D131" t="s">
        <v>28</v>
      </c>
      <c r="E131" s="7">
        <v>0.66666666666666663</v>
      </c>
      <c r="F131" t="s">
        <v>2637</v>
      </c>
      <c r="G131" t="s">
        <v>1199</v>
      </c>
      <c r="H131" t="s">
        <v>937</v>
      </c>
      <c r="I131" t="s">
        <v>1200</v>
      </c>
      <c r="J131" t="s">
        <v>2638</v>
      </c>
    </row>
    <row r="132" spans="1:10" x14ac:dyDescent="0.25">
      <c r="A132" t="s">
        <v>403</v>
      </c>
      <c r="B132" t="s">
        <v>404</v>
      </c>
      <c r="C132" s="10">
        <v>43956</v>
      </c>
      <c r="D132" t="s">
        <v>21</v>
      </c>
      <c r="E132" s="7">
        <v>0.83333333333333337</v>
      </c>
      <c r="F132" t="s">
        <v>1201</v>
      </c>
      <c r="G132" t="s">
        <v>1202</v>
      </c>
      <c r="H132" t="s">
        <v>937</v>
      </c>
      <c r="J132" t="s">
        <v>2639</v>
      </c>
    </row>
    <row r="133" spans="1:10" x14ac:dyDescent="0.25">
      <c r="A133" t="s">
        <v>405</v>
      </c>
      <c r="B133" t="s">
        <v>406</v>
      </c>
      <c r="C133" s="10">
        <v>43957</v>
      </c>
      <c r="D133" t="s">
        <v>21</v>
      </c>
      <c r="E133" s="7">
        <v>0.83333333333333337</v>
      </c>
      <c r="F133" t="s">
        <v>2640</v>
      </c>
      <c r="G133" t="s">
        <v>1203</v>
      </c>
      <c r="H133" t="s">
        <v>937</v>
      </c>
      <c r="I133" t="s">
        <v>1204</v>
      </c>
      <c r="J133" t="s">
        <v>2641</v>
      </c>
    </row>
    <row r="134" spans="1:10" x14ac:dyDescent="0.25">
      <c r="A134" t="s">
        <v>407</v>
      </c>
      <c r="B134" t="s">
        <v>408</v>
      </c>
      <c r="C134" s="10">
        <v>43958</v>
      </c>
      <c r="D134" t="s">
        <v>32</v>
      </c>
      <c r="E134" s="7">
        <v>0.79166666666666663</v>
      </c>
      <c r="F134" t="s">
        <v>2642</v>
      </c>
      <c r="G134" t="s">
        <v>1205</v>
      </c>
      <c r="H134" t="s">
        <v>937</v>
      </c>
      <c r="I134" t="s">
        <v>1206</v>
      </c>
      <c r="J134" t="s">
        <v>2643</v>
      </c>
    </row>
    <row r="135" spans="1:10" x14ac:dyDescent="0.25">
      <c r="A135" t="s">
        <v>409</v>
      </c>
      <c r="B135" t="s">
        <v>410</v>
      </c>
      <c r="C135" s="10">
        <v>43960</v>
      </c>
      <c r="D135" t="s">
        <v>29</v>
      </c>
      <c r="E135" s="7">
        <v>0.66666666666666663</v>
      </c>
      <c r="F135" t="s">
        <v>2644</v>
      </c>
      <c r="G135" t="s">
        <v>1207</v>
      </c>
      <c r="H135" t="s">
        <v>937</v>
      </c>
      <c r="I135" t="s">
        <v>1208</v>
      </c>
      <c r="J135" t="s">
        <v>2645</v>
      </c>
    </row>
    <row r="136" spans="1:10" x14ac:dyDescent="0.25">
      <c r="A136" t="s">
        <v>413</v>
      </c>
      <c r="B136" t="s">
        <v>414</v>
      </c>
      <c r="C136" s="10">
        <v>43963</v>
      </c>
      <c r="D136" t="s">
        <v>23</v>
      </c>
      <c r="E136" s="7">
        <v>0.83333333333333337</v>
      </c>
      <c r="F136" t="s">
        <v>2646</v>
      </c>
      <c r="G136" t="s">
        <v>1209</v>
      </c>
      <c r="H136" t="s">
        <v>937</v>
      </c>
      <c r="I136" t="s">
        <v>1210</v>
      </c>
      <c r="J136" t="s">
        <v>2647</v>
      </c>
    </row>
    <row r="137" spans="1:10" x14ac:dyDescent="0.25">
      <c r="A137" t="s">
        <v>415</v>
      </c>
      <c r="B137" t="s">
        <v>416</v>
      </c>
      <c r="C137" s="10">
        <v>43964</v>
      </c>
      <c r="D137" t="s">
        <v>22</v>
      </c>
      <c r="E137" s="7">
        <v>0.83333333333333337</v>
      </c>
      <c r="F137" t="s">
        <v>2648</v>
      </c>
      <c r="G137" t="s">
        <v>1211</v>
      </c>
      <c r="H137" t="s">
        <v>937</v>
      </c>
      <c r="I137" t="s">
        <v>1212</v>
      </c>
      <c r="J137" t="s">
        <v>2649</v>
      </c>
    </row>
    <row r="138" spans="1:10" x14ac:dyDescent="0.25">
      <c r="A138" t="s">
        <v>417</v>
      </c>
      <c r="B138" t="s">
        <v>418</v>
      </c>
      <c r="C138" s="10">
        <v>43964</v>
      </c>
      <c r="D138" t="s">
        <v>28</v>
      </c>
      <c r="E138" s="7">
        <v>0.77083333333333337</v>
      </c>
      <c r="F138" t="s">
        <v>2650</v>
      </c>
      <c r="G138" t="s">
        <v>1213</v>
      </c>
      <c r="H138" t="s">
        <v>937</v>
      </c>
      <c r="I138" t="s">
        <v>1214</v>
      </c>
      <c r="J138" t="s">
        <v>2651</v>
      </c>
    </row>
    <row r="139" spans="1:10" x14ac:dyDescent="0.25">
      <c r="A139" t="s">
        <v>419</v>
      </c>
      <c r="B139" t="s">
        <v>420</v>
      </c>
      <c r="C139" s="10">
        <v>43965</v>
      </c>
      <c r="D139" t="s">
        <v>30</v>
      </c>
      <c r="E139" s="7">
        <v>0.70833333333333337</v>
      </c>
      <c r="F139" t="s">
        <v>2652</v>
      </c>
      <c r="G139" t="s">
        <v>1215</v>
      </c>
      <c r="H139" t="s">
        <v>937</v>
      </c>
      <c r="I139" t="s">
        <v>1216</v>
      </c>
      <c r="J139" t="s">
        <v>2653</v>
      </c>
    </row>
    <row r="140" spans="1:10" x14ac:dyDescent="0.25">
      <c r="A140" t="s">
        <v>421</v>
      </c>
      <c r="B140" t="s">
        <v>422</v>
      </c>
      <c r="C140" s="10">
        <v>43966</v>
      </c>
      <c r="D140" t="s">
        <v>28</v>
      </c>
      <c r="E140" s="7">
        <v>0.83333333333333337</v>
      </c>
      <c r="F140" t="s">
        <v>1217</v>
      </c>
      <c r="G140" t="s">
        <v>2654</v>
      </c>
      <c r="H140" t="s">
        <v>937</v>
      </c>
      <c r="J140" t="s">
        <v>2655</v>
      </c>
    </row>
    <row r="141" spans="1:10" x14ac:dyDescent="0.25">
      <c r="A141" t="s">
        <v>238</v>
      </c>
      <c r="B141" t="s">
        <v>239</v>
      </c>
      <c r="C141" s="10">
        <v>43966</v>
      </c>
      <c r="D141" t="s">
        <v>21</v>
      </c>
      <c r="E141" s="7">
        <v>0.83333333333333337</v>
      </c>
      <c r="F141" t="s">
        <v>1218</v>
      </c>
      <c r="G141" t="s">
        <v>2656</v>
      </c>
      <c r="H141" t="s">
        <v>937</v>
      </c>
      <c r="J141" t="s">
        <v>2657</v>
      </c>
    </row>
    <row r="142" spans="1:10" x14ac:dyDescent="0.25">
      <c r="A142" t="s">
        <v>411</v>
      </c>
      <c r="B142" t="s">
        <v>412</v>
      </c>
      <c r="C142" s="10">
        <v>43967</v>
      </c>
      <c r="D142" t="s">
        <v>37</v>
      </c>
      <c r="E142" s="7">
        <v>0.58333333333333337</v>
      </c>
      <c r="F142" t="s">
        <v>2658</v>
      </c>
      <c r="G142" t="s">
        <v>1219</v>
      </c>
      <c r="H142" t="s">
        <v>937</v>
      </c>
      <c r="I142" t="s">
        <v>1220</v>
      </c>
      <c r="J142" t="s">
        <v>2659</v>
      </c>
    </row>
    <row r="143" spans="1:10" x14ac:dyDescent="0.25">
      <c r="A143" t="s">
        <v>67</v>
      </c>
      <c r="B143" t="s">
        <v>68</v>
      </c>
      <c r="C143" s="10">
        <v>43967</v>
      </c>
      <c r="D143" t="s">
        <v>21</v>
      </c>
      <c r="E143" s="7">
        <v>0.75</v>
      </c>
      <c r="F143" t="s">
        <v>2660</v>
      </c>
      <c r="G143" t="s">
        <v>1221</v>
      </c>
      <c r="H143" t="s">
        <v>937</v>
      </c>
      <c r="I143" t="s">
        <v>1222</v>
      </c>
      <c r="J143" t="s">
        <v>2661</v>
      </c>
    </row>
    <row r="144" spans="1:10" x14ac:dyDescent="0.25">
      <c r="A144" t="s">
        <v>61</v>
      </c>
      <c r="B144" t="s">
        <v>62</v>
      </c>
      <c r="C144" s="10">
        <v>43967</v>
      </c>
      <c r="D144" t="s">
        <v>21</v>
      </c>
      <c r="E144" s="7">
        <v>0.90277777777777779</v>
      </c>
      <c r="F144" t="s">
        <v>2662</v>
      </c>
      <c r="G144" t="s">
        <v>1223</v>
      </c>
      <c r="H144" t="s">
        <v>937</v>
      </c>
      <c r="I144" t="s">
        <v>1224</v>
      </c>
      <c r="J144" t="s">
        <v>2663</v>
      </c>
    </row>
    <row r="145" spans="1:10" x14ac:dyDescent="0.25">
      <c r="A145" t="s">
        <v>423</v>
      </c>
      <c r="B145" t="s">
        <v>424</v>
      </c>
      <c r="C145" s="10">
        <v>43967</v>
      </c>
      <c r="D145" t="s">
        <v>21</v>
      </c>
      <c r="E145" s="7">
        <v>0.66666666666666663</v>
      </c>
      <c r="F145" t="s">
        <v>2664</v>
      </c>
      <c r="G145" t="s">
        <v>1225</v>
      </c>
      <c r="H145" t="s">
        <v>937</v>
      </c>
      <c r="I145" t="s">
        <v>1226</v>
      </c>
      <c r="J145" t="s">
        <v>2665</v>
      </c>
    </row>
    <row r="146" spans="1:10" x14ac:dyDescent="0.25">
      <c r="A146" t="s">
        <v>73</v>
      </c>
      <c r="B146" t="s">
        <v>74</v>
      </c>
      <c r="C146" s="10">
        <v>43968</v>
      </c>
      <c r="D146" t="s">
        <v>32</v>
      </c>
      <c r="E146" s="7">
        <v>0.66666666666666663</v>
      </c>
      <c r="F146" t="s">
        <v>2666</v>
      </c>
      <c r="G146" t="s">
        <v>1227</v>
      </c>
      <c r="H146" t="s">
        <v>937</v>
      </c>
      <c r="I146" t="s">
        <v>1228</v>
      </c>
      <c r="J146" t="s">
        <v>2667</v>
      </c>
    </row>
    <row r="147" spans="1:10" x14ac:dyDescent="0.25">
      <c r="A147" t="s">
        <v>425</v>
      </c>
      <c r="B147" t="s">
        <v>426</v>
      </c>
      <c r="C147" s="10">
        <v>43968</v>
      </c>
      <c r="D147" t="s">
        <v>32</v>
      </c>
      <c r="E147" s="7">
        <v>0.66666666666666663</v>
      </c>
      <c r="F147" t="s">
        <v>2666</v>
      </c>
      <c r="G147" t="s">
        <v>1227</v>
      </c>
      <c r="H147" t="s">
        <v>937</v>
      </c>
      <c r="I147" t="s">
        <v>1228</v>
      </c>
      <c r="J147" t="s">
        <v>1229</v>
      </c>
    </row>
    <row r="148" spans="1:10" x14ac:dyDescent="0.25">
      <c r="A148" t="s">
        <v>427</v>
      </c>
      <c r="B148" t="s">
        <v>428</v>
      </c>
      <c r="C148" s="10">
        <v>43968</v>
      </c>
      <c r="D148" t="s">
        <v>21</v>
      </c>
      <c r="E148" s="7">
        <v>0.70833333333333337</v>
      </c>
      <c r="F148" t="s">
        <v>2668</v>
      </c>
      <c r="G148" t="s">
        <v>1230</v>
      </c>
      <c r="H148" t="s">
        <v>937</v>
      </c>
      <c r="I148" t="s">
        <v>1231</v>
      </c>
      <c r="J148" t="s">
        <v>2669</v>
      </c>
    </row>
    <row r="149" spans="1:10" x14ac:dyDescent="0.25">
      <c r="A149" t="s">
        <v>429</v>
      </c>
      <c r="B149" t="s">
        <v>430</v>
      </c>
      <c r="C149" s="10">
        <v>43972</v>
      </c>
      <c r="D149" t="s">
        <v>21</v>
      </c>
      <c r="E149" s="7">
        <v>0.83333333333333337</v>
      </c>
      <c r="F149" t="s">
        <v>2670</v>
      </c>
      <c r="G149" t="s">
        <v>2671</v>
      </c>
      <c r="H149" t="s">
        <v>937</v>
      </c>
      <c r="I149" t="s">
        <v>2672</v>
      </c>
      <c r="J149" t="s">
        <v>2673</v>
      </c>
    </row>
    <row r="150" spans="1:10" x14ac:dyDescent="0.25">
      <c r="A150" t="s">
        <v>64</v>
      </c>
      <c r="B150" t="s">
        <v>65</v>
      </c>
      <c r="C150" s="10">
        <v>43973</v>
      </c>
      <c r="D150" t="s">
        <v>21</v>
      </c>
      <c r="E150" s="7">
        <v>0.875</v>
      </c>
      <c r="F150" t="s">
        <v>2674</v>
      </c>
      <c r="G150" t="s">
        <v>2675</v>
      </c>
      <c r="H150" t="s">
        <v>937</v>
      </c>
      <c r="I150" t="s">
        <v>2676</v>
      </c>
      <c r="J150" t="s">
        <v>2677</v>
      </c>
    </row>
    <row r="151" spans="1:10" x14ac:dyDescent="0.25">
      <c r="A151" t="s">
        <v>76</v>
      </c>
      <c r="B151" t="s">
        <v>77</v>
      </c>
      <c r="C151" s="10">
        <v>43972</v>
      </c>
      <c r="D151" t="s">
        <v>30</v>
      </c>
      <c r="E151" s="7">
        <v>0.83333333333333337</v>
      </c>
      <c r="F151" t="s">
        <v>2678</v>
      </c>
      <c r="G151" t="s">
        <v>2679</v>
      </c>
      <c r="H151" t="s">
        <v>937</v>
      </c>
      <c r="I151" t="s">
        <v>2680</v>
      </c>
      <c r="J151" t="s">
        <v>2681</v>
      </c>
    </row>
    <row r="152" spans="1:10" x14ac:dyDescent="0.25">
      <c r="A152" t="s">
        <v>431</v>
      </c>
      <c r="B152" t="s">
        <v>432</v>
      </c>
      <c r="C152" s="10">
        <v>43974</v>
      </c>
      <c r="D152" t="s">
        <v>37</v>
      </c>
      <c r="E152" s="7">
        <v>0.66666666666666663</v>
      </c>
      <c r="F152" t="s">
        <v>2682</v>
      </c>
      <c r="G152" t="s">
        <v>2683</v>
      </c>
      <c r="H152" t="s">
        <v>937</v>
      </c>
      <c r="I152" t="s">
        <v>2684</v>
      </c>
      <c r="J152" t="s">
        <v>2685</v>
      </c>
    </row>
    <row r="153" spans="1:10" x14ac:dyDescent="0.25">
      <c r="A153" t="s">
        <v>433</v>
      </c>
      <c r="B153" t="s">
        <v>434</v>
      </c>
      <c r="C153" s="10">
        <v>43982</v>
      </c>
      <c r="D153" t="s">
        <v>28</v>
      </c>
      <c r="E153" s="7">
        <v>0.58333333333333337</v>
      </c>
      <c r="F153" t="s">
        <v>2686</v>
      </c>
      <c r="G153" t="s">
        <v>1232</v>
      </c>
      <c r="H153" t="s">
        <v>937</v>
      </c>
      <c r="J153" t="s">
        <v>1641</v>
      </c>
    </row>
    <row r="154" spans="1:10" x14ac:dyDescent="0.25">
      <c r="A154" t="s">
        <v>70</v>
      </c>
      <c r="B154" t="s">
        <v>71</v>
      </c>
      <c r="C154" s="10">
        <v>43974</v>
      </c>
      <c r="D154" t="s">
        <v>21</v>
      </c>
      <c r="E154" s="7">
        <v>0.83333333333333337</v>
      </c>
      <c r="F154" t="s">
        <v>2687</v>
      </c>
      <c r="G154" t="s">
        <v>2688</v>
      </c>
      <c r="H154" t="s">
        <v>937</v>
      </c>
      <c r="I154" t="s">
        <v>2689</v>
      </c>
      <c r="J154" t="s">
        <v>2690</v>
      </c>
    </row>
    <row r="155" spans="1:10" x14ac:dyDescent="0.25">
      <c r="A155" t="s">
        <v>435</v>
      </c>
      <c r="B155" t="s">
        <v>436</v>
      </c>
      <c r="C155" s="10">
        <v>43975</v>
      </c>
      <c r="D155" t="s">
        <v>32</v>
      </c>
      <c r="E155" s="7">
        <v>0.66666666666666663</v>
      </c>
      <c r="F155" t="s">
        <v>2691</v>
      </c>
      <c r="G155" t="s">
        <v>1233</v>
      </c>
      <c r="H155" t="s">
        <v>937</v>
      </c>
      <c r="I155" t="s">
        <v>1234</v>
      </c>
      <c r="J155" t="s">
        <v>2692</v>
      </c>
    </row>
    <row r="156" spans="1:10" x14ac:dyDescent="0.25">
      <c r="A156" t="s">
        <v>437</v>
      </c>
      <c r="B156" t="s">
        <v>438</v>
      </c>
      <c r="C156" s="10">
        <v>43975</v>
      </c>
      <c r="D156" t="s">
        <v>32</v>
      </c>
      <c r="E156" s="7">
        <v>0.66666666666666663</v>
      </c>
      <c r="F156" t="s">
        <v>2691</v>
      </c>
      <c r="G156" t="s">
        <v>1233</v>
      </c>
      <c r="H156" t="s">
        <v>937</v>
      </c>
      <c r="I156" t="s">
        <v>1234</v>
      </c>
      <c r="J156" t="s">
        <v>2692</v>
      </c>
    </row>
    <row r="157" spans="1:10" x14ac:dyDescent="0.25">
      <c r="A157" t="s">
        <v>439</v>
      </c>
      <c r="B157" t="s">
        <v>440</v>
      </c>
      <c r="C157" s="10">
        <v>43977</v>
      </c>
      <c r="D157" t="s">
        <v>21</v>
      </c>
      <c r="E157" s="7">
        <v>0.83333333333333337</v>
      </c>
      <c r="F157" t="s">
        <v>2693</v>
      </c>
      <c r="G157" t="s">
        <v>1235</v>
      </c>
      <c r="H157" t="s">
        <v>937</v>
      </c>
      <c r="J157" t="s">
        <v>2694</v>
      </c>
    </row>
    <row r="158" spans="1:10" x14ac:dyDescent="0.25">
      <c r="A158" t="s">
        <v>441</v>
      </c>
      <c r="B158" t="s">
        <v>442</v>
      </c>
      <c r="C158" s="10">
        <v>43979</v>
      </c>
      <c r="D158" t="s">
        <v>21</v>
      </c>
      <c r="E158" s="7">
        <v>0.85416666666666663</v>
      </c>
      <c r="F158" t="s">
        <v>2695</v>
      </c>
      <c r="G158" t="s">
        <v>1236</v>
      </c>
      <c r="H158" t="s">
        <v>937</v>
      </c>
      <c r="I158" t="s">
        <v>1237</v>
      </c>
      <c r="J158" t="s">
        <v>2696</v>
      </c>
    </row>
    <row r="159" spans="1:10" x14ac:dyDescent="0.25">
      <c r="A159" t="s">
        <v>435</v>
      </c>
      <c r="B159" t="s">
        <v>436</v>
      </c>
      <c r="C159" s="10">
        <v>43982</v>
      </c>
      <c r="D159" t="s">
        <v>32</v>
      </c>
      <c r="E159" s="7">
        <v>0.70833333333333337</v>
      </c>
      <c r="F159" t="s">
        <v>2697</v>
      </c>
      <c r="G159" t="s">
        <v>1238</v>
      </c>
      <c r="H159" t="s">
        <v>937</v>
      </c>
      <c r="I159" t="s">
        <v>1239</v>
      </c>
      <c r="J159" t="s">
        <v>2698</v>
      </c>
    </row>
    <row r="160" spans="1:10" x14ac:dyDescent="0.25">
      <c r="A160" t="s">
        <v>443</v>
      </c>
      <c r="B160" t="s">
        <v>392</v>
      </c>
      <c r="C160" s="10">
        <v>43956</v>
      </c>
      <c r="D160" t="s">
        <v>34</v>
      </c>
      <c r="E160" s="7">
        <v>0.79166666666666663</v>
      </c>
      <c r="F160" t="s">
        <v>1240</v>
      </c>
      <c r="G160" t="s">
        <v>1241</v>
      </c>
      <c r="H160" t="s">
        <v>937</v>
      </c>
      <c r="J160" t="s">
        <v>1581</v>
      </c>
    </row>
    <row r="161" spans="1:10" x14ac:dyDescent="0.25">
      <c r="A161" t="s">
        <v>444</v>
      </c>
      <c r="B161" t="s">
        <v>445</v>
      </c>
      <c r="C161" s="10">
        <v>43956</v>
      </c>
      <c r="D161" t="s">
        <v>39</v>
      </c>
      <c r="E161" s="7">
        <v>0.875</v>
      </c>
      <c r="F161" t="s">
        <v>2699</v>
      </c>
      <c r="G161" t="s">
        <v>1242</v>
      </c>
      <c r="H161" t="s">
        <v>937</v>
      </c>
      <c r="I161" t="s">
        <v>1243</v>
      </c>
      <c r="J161" t="s">
        <v>2700</v>
      </c>
    </row>
    <row r="162" spans="1:10" x14ac:dyDescent="0.25">
      <c r="A162" t="s">
        <v>446</v>
      </c>
      <c r="B162" t="s">
        <v>447</v>
      </c>
      <c r="C162" s="10">
        <v>43956</v>
      </c>
      <c r="D162" t="s">
        <v>39</v>
      </c>
      <c r="E162" s="7">
        <v>0.89583333333333337</v>
      </c>
      <c r="F162" t="s">
        <v>1244</v>
      </c>
      <c r="G162" t="s">
        <v>1245</v>
      </c>
      <c r="H162" t="s">
        <v>937</v>
      </c>
      <c r="I162" t="s">
        <v>1246</v>
      </c>
      <c r="J162" t="s">
        <v>2701</v>
      </c>
    </row>
    <row r="163" spans="1:10" x14ac:dyDescent="0.25">
      <c r="A163" t="s">
        <v>448</v>
      </c>
      <c r="B163" t="s">
        <v>449</v>
      </c>
      <c r="C163" s="10">
        <v>43956</v>
      </c>
      <c r="D163" t="s">
        <v>22</v>
      </c>
      <c r="E163" s="7">
        <v>0.83333333333333337</v>
      </c>
      <c r="F163" t="s">
        <v>2702</v>
      </c>
      <c r="G163" t="s">
        <v>1247</v>
      </c>
      <c r="H163" t="s">
        <v>937</v>
      </c>
      <c r="I163" t="s">
        <v>1248</v>
      </c>
      <c r="J163" t="s">
        <v>2703</v>
      </c>
    </row>
    <row r="164" spans="1:10" x14ac:dyDescent="0.25">
      <c r="A164" t="s">
        <v>450</v>
      </c>
      <c r="B164" t="s">
        <v>451</v>
      </c>
      <c r="C164" s="10">
        <v>43956</v>
      </c>
      <c r="D164" t="s">
        <v>21</v>
      </c>
      <c r="E164" s="7">
        <v>0.83333333333333337</v>
      </c>
      <c r="F164" t="s">
        <v>1249</v>
      </c>
      <c r="G164" t="s">
        <v>1250</v>
      </c>
      <c r="H164" t="s">
        <v>937</v>
      </c>
      <c r="J164" t="s">
        <v>2704</v>
      </c>
    </row>
    <row r="165" spans="1:10" x14ac:dyDescent="0.25">
      <c r="A165" t="s">
        <v>452</v>
      </c>
      <c r="B165" t="s">
        <v>453</v>
      </c>
      <c r="C165" s="10">
        <v>43956</v>
      </c>
      <c r="D165" t="s">
        <v>33</v>
      </c>
      <c r="E165" s="7">
        <v>0.875</v>
      </c>
      <c r="F165" t="s">
        <v>1251</v>
      </c>
      <c r="G165" t="s">
        <v>1252</v>
      </c>
      <c r="H165" t="s">
        <v>937</v>
      </c>
      <c r="J165" t="s">
        <v>2705</v>
      </c>
    </row>
    <row r="166" spans="1:10" x14ac:dyDescent="0.25">
      <c r="A166" t="s">
        <v>454</v>
      </c>
      <c r="B166" t="s">
        <v>455</v>
      </c>
      <c r="C166" s="10">
        <v>43956</v>
      </c>
      <c r="D166" t="s">
        <v>30</v>
      </c>
      <c r="E166" s="7">
        <v>0.83333333333333337</v>
      </c>
      <c r="F166" t="s">
        <v>2706</v>
      </c>
      <c r="G166" t="s">
        <v>1253</v>
      </c>
      <c r="H166" t="s">
        <v>937</v>
      </c>
      <c r="I166" t="s">
        <v>1254</v>
      </c>
      <c r="J166" t="s">
        <v>2707</v>
      </c>
    </row>
    <row r="167" spans="1:10" x14ac:dyDescent="0.25">
      <c r="A167" t="s">
        <v>456</v>
      </c>
      <c r="B167" t="s">
        <v>447</v>
      </c>
      <c r="C167" s="10">
        <v>43957</v>
      </c>
      <c r="D167" t="s">
        <v>27</v>
      </c>
      <c r="E167" s="7">
        <v>0.89583333333333337</v>
      </c>
      <c r="F167" t="s">
        <v>1255</v>
      </c>
      <c r="G167" t="s">
        <v>1256</v>
      </c>
      <c r="H167" t="s">
        <v>937</v>
      </c>
      <c r="J167" t="s">
        <v>1696</v>
      </c>
    </row>
    <row r="168" spans="1:10" x14ac:dyDescent="0.25">
      <c r="A168" t="s">
        <v>457</v>
      </c>
      <c r="B168" t="s">
        <v>458</v>
      </c>
      <c r="C168" s="10">
        <v>43958</v>
      </c>
      <c r="D168" t="s">
        <v>37</v>
      </c>
      <c r="E168" s="7">
        <v>0.77083333333333337</v>
      </c>
      <c r="F168" t="s">
        <v>2708</v>
      </c>
      <c r="G168" t="s">
        <v>1257</v>
      </c>
      <c r="H168" t="s">
        <v>937</v>
      </c>
      <c r="I168" t="s">
        <v>1258</v>
      </c>
      <c r="J168" t="s">
        <v>2709</v>
      </c>
    </row>
    <row r="169" spans="1:10" x14ac:dyDescent="0.25">
      <c r="A169" t="s">
        <v>459</v>
      </c>
      <c r="B169" t="s">
        <v>460</v>
      </c>
      <c r="C169" s="10">
        <v>43958</v>
      </c>
      <c r="D169" t="s">
        <v>38</v>
      </c>
      <c r="E169" s="7">
        <v>0.83333333333333337</v>
      </c>
      <c r="F169" t="s">
        <v>2710</v>
      </c>
      <c r="G169" t="s">
        <v>1259</v>
      </c>
      <c r="H169" t="s">
        <v>937</v>
      </c>
      <c r="I169" t="s">
        <v>1260</v>
      </c>
      <c r="J169" t="s">
        <v>2711</v>
      </c>
    </row>
    <row r="170" spans="1:10" x14ac:dyDescent="0.25">
      <c r="A170" t="s">
        <v>461</v>
      </c>
      <c r="B170" t="s">
        <v>447</v>
      </c>
      <c r="C170" s="10">
        <v>43958</v>
      </c>
      <c r="D170" t="s">
        <v>22</v>
      </c>
      <c r="E170" s="7">
        <v>0.89583333333333337</v>
      </c>
      <c r="F170" t="s">
        <v>1261</v>
      </c>
      <c r="G170" t="s">
        <v>1262</v>
      </c>
      <c r="H170" t="s">
        <v>937</v>
      </c>
      <c r="J170" t="s">
        <v>1696</v>
      </c>
    </row>
    <row r="171" spans="1:10" x14ac:dyDescent="0.25">
      <c r="A171" t="s">
        <v>462</v>
      </c>
      <c r="B171" t="s">
        <v>463</v>
      </c>
      <c r="C171" s="10">
        <v>43958</v>
      </c>
      <c r="D171" t="s">
        <v>26</v>
      </c>
      <c r="E171" s="7">
        <v>0.79166666666666663</v>
      </c>
      <c r="F171" t="s">
        <v>2712</v>
      </c>
      <c r="G171" t="s">
        <v>1263</v>
      </c>
      <c r="H171" t="s">
        <v>937</v>
      </c>
      <c r="I171" t="s">
        <v>1264</v>
      </c>
      <c r="J171" t="s">
        <v>2713</v>
      </c>
    </row>
    <row r="172" spans="1:10" x14ac:dyDescent="0.25">
      <c r="A172" t="s">
        <v>464</v>
      </c>
      <c r="B172" t="s">
        <v>465</v>
      </c>
      <c r="C172" s="10">
        <v>43957</v>
      </c>
      <c r="D172" t="s">
        <v>32</v>
      </c>
      <c r="E172" s="7">
        <v>0.79166666666666663</v>
      </c>
      <c r="F172" t="s">
        <v>2714</v>
      </c>
      <c r="G172" t="s">
        <v>1265</v>
      </c>
      <c r="H172" t="s">
        <v>937</v>
      </c>
      <c r="I172" t="s">
        <v>1266</v>
      </c>
      <c r="J172" t="s">
        <v>2715</v>
      </c>
    </row>
    <row r="173" spans="1:10" x14ac:dyDescent="0.25">
      <c r="A173" t="s">
        <v>466</v>
      </c>
      <c r="B173" t="s">
        <v>467</v>
      </c>
      <c r="C173" s="10">
        <v>43958</v>
      </c>
      <c r="D173" t="s">
        <v>32</v>
      </c>
      <c r="E173" s="7">
        <v>0.83333333333333337</v>
      </c>
      <c r="F173" t="s">
        <v>1267</v>
      </c>
      <c r="G173" t="s">
        <v>2716</v>
      </c>
      <c r="H173" t="s">
        <v>937</v>
      </c>
      <c r="J173" t="s">
        <v>2717</v>
      </c>
    </row>
    <row r="174" spans="1:10" x14ac:dyDescent="0.25">
      <c r="A174" t="s">
        <v>468</v>
      </c>
      <c r="B174" t="s">
        <v>447</v>
      </c>
      <c r="C174" s="10">
        <v>43959</v>
      </c>
      <c r="D174" t="s">
        <v>34</v>
      </c>
      <c r="E174" s="7">
        <v>0.89583333333333337</v>
      </c>
      <c r="F174" t="s">
        <v>1268</v>
      </c>
      <c r="G174" t="s">
        <v>1269</v>
      </c>
      <c r="H174" t="s">
        <v>937</v>
      </c>
      <c r="J174" t="s">
        <v>1696</v>
      </c>
    </row>
    <row r="175" spans="1:10" x14ac:dyDescent="0.25">
      <c r="A175" t="s">
        <v>469</v>
      </c>
      <c r="B175" t="s">
        <v>470</v>
      </c>
      <c r="C175" s="10">
        <v>43959</v>
      </c>
      <c r="D175" t="s">
        <v>21</v>
      </c>
      <c r="E175" s="7">
        <v>0.79166666666666663</v>
      </c>
      <c r="F175" t="s">
        <v>1270</v>
      </c>
      <c r="G175" t="s">
        <v>1271</v>
      </c>
      <c r="H175" t="s">
        <v>937</v>
      </c>
      <c r="J175" t="s">
        <v>2718</v>
      </c>
    </row>
    <row r="176" spans="1:10" x14ac:dyDescent="0.25">
      <c r="A176" t="s">
        <v>471</v>
      </c>
      <c r="B176" t="s">
        <v>472</v>
      </c>
      <c r="C176" s="10">
        <v>43967</v>
      </c>
      <c r="D176" t="s">
        <v>29</v>
      </c>
      <c r="E176" s="7">
        <v>0.54166666666666663</v>
      </c>
      <c r="F176" t="s">
        <v>1272</v>
      </c>
      <c r="G176" t="s">
        <v>1273</v>
      </c>
      <c r="H176" t="s">
        <v>937</v>
      </c>
      <c r="J176" t="s">
        <v>2719</v>
      </c>
    </row>
    <row r="177" spans="1:10" x14ac:dyDescent="0.25">
      <c r="A177" t="s">
        <v>277</v>
      </c>
      <c r="B177" t="s">
        <v>278</v>
      </c>
      <c r="C177" s="10">
        <v>43959</v>
      </c>
      <c r="D177" t="s">
        <v>21</v>
      </c>
      <c r="E177" s="7">
        <v>0.83333333333333337</v>
      </c>
      <c r="F177" t="s">
        <v>2720</v>
      </c>
      <c r="G177" t="s">
        <v>1274</v>
      </c>
      <c r="H177" t="s">
        <v>937</v>
      </c>
      <c r="I177" t="s">
        <v>1275</v>
      </c>
      <c r="J177" t="s">
        <v>2721</v>
      </c>
    </row>
    <row r="178" spans="1:10" x14ac:dyDescent="0.25">
      <c r="A178" t="s">
        <v>473</v>
      </c>
      <c r="B178" t="s">
        <v>474</v>
      </c>
      <c r="C178" s="10">
        <v>43959</v>
      </c>
      <c r="D178" t="s">
        <v>26</v>
      </c>
      <c r="E178" s="7">
        <v>0.83333333333333337</v>
      </c>
      <c r="F178" t="s">
        <v>2722</v>
      </c>
      <c r="G178" t="s">
        <v>1276</v>
      </c>
      <c r="H178" t="s">
        <v>937</v>
      </c>
      <c r="I178" t="s">
        <v>1277</v>
      </c>
      <c r="J178" t="s">
        <v>2723</v>
      </c>
    </row>
    <row r="179" spans="1:10" x14ac:dyDescent="0.25">
      <c r="A179" t="s">
        <v>475</v>
      </c>
      <c r="B179" t="s">
        <v>476</v>
      </c>
      <c r="C179" s="10">
        <v>43959</v>
      </c>
      <c r="D179" t="s">
        <v>34</v>
      </c>
      <c r="E179" s="7">
        <v>0.83333333333333337</v>
      </c>
      <c r="F179" t="s">
        <v>2724</v>
      </c>
      <c r="G179" t="s">
        <v>1278</v>
      </c>
      <c r="H179" t="s">
        <v>937</v>
      </c>
      <c r="I179" t="s">
        <v>1279</v>
      </c>
      <c r="J179" t="s">
        <v>2725</v>
      </c>
    </row>
    <row r="180" spans="1:10" x14ac:dyDescent="0.25">
      <c r="A180" t="s">
        <v>477</v>
      </c>
      <c r="B180" t="s">
        <v>478</v>
      </c>
      <c r="C180" s="10">
        <v>43959</v>
      </c>
      <c r="D180" t="s">
        <v>21</v>
      </c>
      <c r="E180" s="7">
        <v>0.875</v>
      </c>
      <c r="F180" t="s">
        <v>2726</v>
      </c>
      <c r="G180" t="s">
        <v>1280</v>
      </c>
      <c r="H180" t="s">
        <v>937</v>
      </c>
      <c r="I180" t="s">
        <v>1281</v>
      </c>
      <c r="J180" t="s">
        <v>2727</v>
      </c>
    </row>
    <row r="181" spans="1:10" x14ac:dyDescent="0.25">
      <c r="A181" t="s">
        <v>479</v>
      </c>
      <c r="B181" t="s">
        <v>480</v>
      </c>
      <c r="C181" s="10">
        <v>43959</v>
      </c>
      <c r="D181" t="s">
        <v>34</v>
      </c>
      <c r="E181" s="7">
        <v>0.89583333333333337</v>
      </c>
      <c r="F181" t="s">
        <v>2728</v>
      </c>
      <c r="G181" t="s">
        <v>1282</v>
      </c>
      <c r="H181" t="s">
        <v>937</v>
      </c>
      <c r="I181" t="s">
        <v>1283</v>
      </c>
      <c r="J181" t="s">
        <v>2729</v>
      </c>
    </row>
    <row r="182" spans="1:10" x14ac:dyDescent="0.25">
      <c r="A182" t="s">
        <v>481</v>
      </c>
      <c r="B182" t="s">
        <v>482</v>
      </c>
      <c r="C182" s="10">
        <v>43959</v>
      </c>
      <c r="D182" t="s">
        <v>27</v>
      </c>
      <c r="E182" s="7">
        <v>0.83333333333333337</v>
      </c>
      <c r="F182" t="s">
        <v>1284</v>
      </c>
      <c r="G182" t="s">
        <v>2730</v>
      </c>
      <c r="H182" t="s">
        <v>937</v>
      </c>
      <c r="J182" t="s">
        <v>2731</v>
      </c>
    </row>
    <row r="183" spans="1:10" x14ac:dyDescent="0.25">
      <c r="A183" t="s">
        <v>483</v>
      </c>
      <c r="B183" t="s">
        <v>484</v>
      </c>
      <c r="C183" s="10">
        <v>43960</v>
      </c>
      <c r="D183" t="s">
        <v>30</v>
      </c>
      <c r="E183" s="7">
        <v>0.66666666666666663</v>
      </c>
      <c r="F183" t="s">
        <v>1285</v>
      </c>
      <c r="G183" t="s">
        <v>1286</v>
      </c>
      <c r="H183" t="s">
        <v>937</v>
      </c>
      <c r="J183" t="s">
        <v>2732</v>
      </c>
    </row>
    <row r="184" spans="1:10" x14ac:dyDescent="0.25">
      <c r="A184" t="s">
        <v>485</v>
      </c>
      <c r="B184" t="s">
        <v>486</v>
      </c>
      <c r="C184" s="10">
        <v>43960</v>
      </c>
      <c r="D184" t="s">
        <v>21</v>
      </c>
      <c r="E184" s="7">
        <v>0.66666666666666663</v>
      </c>
      <c r="F184" t="s">
        <v>1287</v>
      </c>
      <c r="G184" t="s">
        <v>1288</v>
      </c>
      <c r="H184" t="s">
        <v>937</v>
      </c>
      <c r="J184" t="s">
        <v>2733</v>
      </c>
    </row>
    <row r="185" spans="1:10" x14ac:dyDescent="0.25">
      <c r="A185" t="s">
        <v>487</v>
      </c>
      <c r="B185" t="s">
        <v>488</v>
      </c>
      <c r="C185" s="10">
        <v>43960</v>
      </c>
      <c r="D185" t="s">
        <v>21</v>
      </c>
      <c r="E185" s="7">
        <v>0.70833333333333337</v>
      </c>
      <c r="F185" t="s">
        <v>2734</v>
      </c>
      <c r="G185" t="s">
        <v>1289</v>
      </c>
      <c r="H185" t="s">
        <v>937</v>
      </c>
      <c r="I185" t="s">
        <v>1290</v>
      </c>
      <c r="J185" t="s">
        <v>2735</v>
      </c>
    </row>
    <row r="186" spans="1:10" x14ac:dyDescent="0.25">
      <c r="A186" t="s">
        <v>489</v>
      </c>
      <c r="B186" t="s">
        <v>490</v>
      </c>
      <c r="C186" s="10">
        <v>43960</v>
      </c>
      <c r="D186" t="s">
        <v>32</v>
      </c>
      <c r="E186" s="7">
        <v>0.70833333333333337</v>
      </c>
      <c r="F186" t="s">
        <v>1291</v>
      </c>
      <c r="G186" t="s">
        <v>1292</v>
      </c>
      <c r="H186" t="s">
        <v>937</v>
      </c>
      <c r="J186" t="s">
        <v>2736</v>
      </c>
    </row>
    <row r="187" spans="1:10" x14ac:dyDescent="0.25">
      <c r="A187" t="s">
        <v>491</v>
      </c>
      <c r="B187" t="s">
        <v>492</v>
      </c>
      <c r="C187" s="10">
        <v>43960</v>
      </c>
      <c r="D187" t="s">
        <v>34</v>
      </c>
      <c r="E187" s="7">
        <v>0.79166666666666663</v>
      </c>
      <c r="F187" t="s">
        <v>1293</v>
      </c>
      <c r="G187" t="s">
        <v>2737</v>
      </c>
      <c r="H187" t="s">
        <v>937</v>
      </c>
      <c r="J187" t="s">
        <v>2738</v>
      </c>
    </row>
    <row r="188" spans="1:10" x14ac:dyDescent="0.25">
      <c r="A188" t="s">
        <v>493</v>
      </c>
      <c r="B188" t="s">
        <v>494</v>
      </c>
      <c r="C188" s="10">
        <v>43961</v>
      </c>
      <c r="D188" t="s">
        <v>21</v>
      </c>
      <c r="E188" s="7">
        <v>0.59375</v>
      </c>
      <c r="F188" t="s">
        <v>2739</v>
      </c>
      <c r="G188" t="s">
        <v>1294</v>
      </c>
      <c r="H188" t="s">
        <v>937</v>
      </c>
      <c r="I188" t="s">
        <v>1295</v>
      </c>
      <c r="J188" t="s">
        <v>2740</v>
      </c>
    </row>
    <row r="189" spans="1:10" x14ac:dyDescent="0.25">
      <c r="A189" t="s">
        <v>495</v>
      </c>
      <c r="B189" t="s">
        <v>496</v>
      </c>
      <c r="C189" s="10">
        <v>43961</v>
      </c>
      <c r="D189" t="s">
        <v>26</v>
      </c>
      <c r="E189" s="7">
        <v>0.66666666666666663</v>
      </c>
      <c r="F189" t="s">
        <v>2741</v>
      </c>
      <c r="G189" t="s">
        <v>1296</v>
      </c>
      <c r="H189" t="s">
        <v>937</v>
      </c>
      <c r="I189" t="s">
        <v>1297</v>
      </c>
      <c r="J189" t="s">
        <v>2742</v>
      </c>
    </row>
    <row r="190" spans="1:10" x14ac:dyDescent="0.25">
      <c r="A190" t="s">
        <v>497</v>
      </c>
      <c r="B190" t="s">
        <v>498</v>
      </c>
      <c r="C190" s="10">
        <v>43961</v>
      </c>
      <c r="D190" t="s">
        <v>21</v>
      </c>
      <c r="E190" s="7">
        <v>0.79166666666666663</v>
      </c>
      <c r="F190" t="s">
        <v>2743</v>
      </c>
      <c r="G190" t="s">
        <v>1298</v>
      </c>
      <c r="H190" t="s">
        <v>937</v>
      </c>
      <c r="I190" t="s">
        <v>1299</v>
      </c>
      <c r="J190" t="s">
        <v>2744</v>
      </c>
    </row>
    <row r="191" spans="1:10" x14ac:dyDescent="0.25">
      <c r="A191" t="s">
        <v>499</v>
      </c>
      <c r="B191" t="s">
        <v>500</v>
      </c>
      <c r="C191" s="10">
        <v>43961</v>
      </c>
      <c r="D191" t="s">
        <v>29</v>
      </c>
      <c r="E191" s="7">
        <v>0.6875</v>
      </c>
      <c r="F191" t="s">
        <v>1300</v>
      </c>
      <c r="G191" t="s">
        <v>1301</v>
      </c>
      <c r="H191" t="s">
        <v>937</v>
      </c>
      <c r="J191" t="s">
        <v>2745</v>
      </c>
    </row>
    <row r="192" spans="1:10" x14ac:dyDescent="0.25">
      <c r="A192" t="s">
        <v>501</v>
      </c>
      <c r="B192" t="s">
        <v>502</v>
      </c>
      <c r="C192" s="10">
        <v>43962</v>
      </c>
      <c r="D192" t="s">
        <v>31</v>
      </c>
      <c r="E192" s="7">
        <v>0.83333333333333337</v>
      </c>
      <c r="F192" t="s">
        <v>2746</v>
      </c>
      <c r="G192" t="s">
        <v>1302</v>
      </c>
      <c r="H192" t="s">
        <v>937</v>
      </c>
      <c r="I192" t="s">
        <v>1303</v>
      </c>
      <c r="J192" t="s">
        <v>2747</v>
      </c>
    </row>
    <row r="193" spans="1:10" x14ac:dyDescent="0.25">
      <c r="A193" t="s">
        <v>503</v>
      </c>
      <c r="B193" t="s">
        <v>504</v>
      </c>
      <c r="C193" s="10">
        <v>43957</v>
      </c>
      <c r="D193" t="s">
        <v>34</v>
      </c>
      <c r="E193" s="7">
        <v>0.79166666666666663</v>
      </c>
      <c r="F193" t="s">
        <v>2748</v>
      </c>
      <c r="G193" t="s">
        <v>2749</v>
      </c>
      <c r="H193" t="s">
        <v>937</v>
      </c>
      <c r="I193" t="s">
        <v>1304</v>
      </c>
      <c r="J193" t="s">
        <v>2750</v>
      </c>
    </row>
    <row r="194" spans="1:10" x14ac:dyDescent="0.25">
      <c r="A194" t="s">
        <v>505</v>
      </c>
      <c r="B194" t="s">
        <v>506</v>
      </c>
      <c r="C194" s="10">
        <v>43957</v>
      </c>
      <c r="D194" t="s">
        <v>36</v>
      </c>
      <c r="E194" s="7">
        <v>0.66666666666666663</v>
      </c>
      <c r="F194" t="s">
        <v>1305</v>
      </c>
      <c r="G194" t="s">
        <v>1306</v>
      </c>
      <c r="H194" t="s">
        <v>937</v>
      </c>
      <c r="J194" t="s">
        <v>2751</v>
      </c>
    </row>
    <row r="195" spans="1:10" x14ac:dyDescent="0.25">
      <c r="A195" t="s">
        <v>507</v>
      </c>
      <c r="B195" t="s">
        <v>508</v>
      </c>
      <c r="C195" s="10">
        <v>43957</v>
      </c>
      <c r="D195" t="s">
        <v>22</v>
      </c>
      <c r="E195" s="7">
        <v>0.875</v>
      </c>
      <c r="F195" t="s">
        <v>2752</v>
      </c>
      <c r="G195" t="s">
        <v>1307</v>
      </c>
      <c r="H195" t="s">
        <v>937</v>
      </c>
      <c r="I195" t="s">
        <v>1308</v>
      </c>
      <c r="J195" t="s">
        <v>2753</v>
      </c>
    </row>
    <row r="196" spans="1:10" x14ac:dyDescent="0.25">
      <c r="A196" t="s">
        <v>509</v>
      </c>
      <c r="B196" t="s">
        <v>510</v>
      </c>
      <c r="C196" s="10">
        <v>43957</v>
      </c>
      <c r="D196" t="s">
        <v>26</v>
      </c>
      <c r="E196" s="7">
        <v>0.70833333333333337</v>
      </c>
      <c r="F196" t="s">
        <v>1309</v>
      </c>
      <c r="G196" t="s">
        <v>2754</v>
      </c>
      <c r="H196" t="s">
        <v>937</v>
      </c>
      <c r="J196" t="s">
        <v>2755</v>
      </c>
    </row>
    <row r="197" spans="1:10" x14ac:dyDescent="0.25">
      <c r="A197" t="s">
        <v>511</v>
      </c>
      <c r="B197" t="s">
        <v>392</v>
      </c>
      <c r="C197" s="10">
        <v>43957</v>
      </c>
      <c r="D197" t="s">
        <v>34</v>
      </c>
      <c r="E197" s="7">
        <v>0.79166666666666663</v>
      </c>
      <c r="F197" t="s">
        <v>1310</v>
      </c>
      <c r="G197" t="s">
        <v>1311</v>
      </c>
      <c r="H197" t="s">
        <v>937</v>
      </c>
      <c r="J197" t="s">
        <v>1581</v>
      </c>
    </row>
    <row r="198" spans="1:10" x14ac:dyDescent="0.25">
      <c r="A198" t="s">
        <v>512</v>
      </c>
      <c r="B198" t="s">
        <v>386</v>
      </c>
      <c r="C198" s="10">
        <v>43957</v>
      </c>
      <c r="D198" t="s">
        <v>34</v>
      </c>
      <c r="E198" s="7">
        <v>0.66666666666666663</v>
      </c>
      <c r="F198" t="s">
        <v>1312</v>
      </c>
      <c r="G198" t="s">
        <v>1313</v>
      </c>
      <c r="H198" t="s">
        <v>937</v>
      </c>
      <c r="I198" t="s">
        <v>1314</v>
      </c>
      <c r="J198" t="s">
        <v>2756</v>
      </c>
    </row>
    <row r="199" spans="1:10" x14ac:dyDescent="0.25">
      <c r="A199" t="s">
        <v>513</v>
      </c>
      <c r="B199" t="s">
        <v>514</v>
      </c>
      <c r="C199" s="10">
        <v>43957</v>
      </c>
      <c r="D199" t="s">
        <v>26</v>
      </c>
      <c r="E199" s="7">
        <v>0.79166666666666663</v>
      </c>
      <c r="F199" t="s">
        <v>1315</v>
      </c>
      <c r="G199" t="s">
        <v>2757</v>
      </c>
      <c r="H199" t="s">
        <v>937</v>
      </c>
      <c r="J199" t="s">
        <v>2758</v>
      </c>
    </row>
    <row r="200" spans="1:10" x14ac:dyDescent="0.25">
      <c r="A200" t="s">
        <v>515</v>
      </c>
      <c r="B200" t="s">
        <v>516</v>
      </c>
      <c r="C200" s="10">
        <v>43957</v>
      </c>
      <c r="D200" t="s">
        <v>27</v>
      </c>
      <c r="E200" s="7">
        <v>0.79166666666666663</v>
      </c>
      <c r="F200" t="s">
        <v>2759</v>
      </c>
      <c r="G200" t="s">
        <v>1316</v>
      </c>
      <c r="H200" t="s">
        <v>937</v>
      </c>
      <c r="I200" t="s">
        <v>1317</v>
      </c>
      <c r="J200" t="s">
        <v>2760</v>
      </c>
    </row>
    <row r="201" spans="1:10" x14ac:dyDescent="0.25">
      <c r="A201" t="s">
        <v>517</v>
      </c>
      <c r="B201" t="s">
        <v>518</v>
      </c>
      <c r="C201" s="10">
        <v>43957</v>
      </c>
      <c r="D201" t="s">
        <v>41</v>
      </c>
      <c r="E201" s="7">
        <v>0.83333333333333337</v>
      </c>
      <c r="F201" t="s">
        <v>2761</v>
      </c>
      <c r="G201" t="s">
        <v>1318</v>
      </c>
      <c r="H201" t="s">
        <v>937</v>
      </c>
      <c r="I201" t="s">
        <v>1319</v>
      </c>
      <c r="J201" t="s">
        <v>2762</v>
      </c>
    </row>
    <row r="202" spans="1:10" x14ac:dyDescent="0.25">
      <c r="A202" t="s">
        <v>519</v>
      </c>
      <c r="B202" t="s">
        <v>520</v>
      </c>
      <c r="C202" s="10">
        <v>43957</v>
      </c>
      <c r="D202" t="s">
        <v>21</v>
      </c>
      <c r="E202" s="7">
        <v>0.83333333333333337</v>
      </c>
      <c r="F202" t="s">
        <v>1320</v>
      </c>
      <c r="G202" t="s">
        <v>2763</v>
      </c>
      <c r="H202" t="s">
        <v>937</v>
      </c>
      <c r="J202" t="s">
        <v>2764</v>
      </c>
    </row>
    <row r="203" spans="1:10" x14ac:dyDescent="0.25">
      <c r="A203" t="s">
        <v>521</v>
      </c>
      <c r="B203" t="s">
        <v>522</v>
      </c>
      <c r="C203" s="10">
        <v>43957</v>
      </c>
      <c r="D203" t="s">
        <v>33</v>
      </c>
      <c r="E203" s="7">
        <v>0.83333333333333337</v>
      </c>
      <c r="F203" t="s">
        <v>2765</v>
      </c>
      <c r="G203" t="s">
        <v>1321</v>
      </c>
      <c r="H203" t="s">
        <v>937</v>
      </c>
      <c r="I203" t="s">
        <v>1322</v>
      </c>
      <c r="J203" t="s">
        <v>2766</v>
      </c>
    </row>
    <row r="204" spans="1:10" x14ac:dyDescent="0.25">
      <c r="A204" t="s">
        <v>523</v>
      </c>
      <c r="B204" t="s">
        <v>524</v>
      </c>
      <c r="C204" s="10">
        <v>43957</v>
      </c>
      <c r="D204" t="s">
        <v>33</v>
      </c>
      <c r="E204" s="7">
        <v>0.875</v>
      </c>
      <c r="F204" t="s">
        <v>2767</v>
      </c>
      <c r="G204" t="s">
        <v>1323</v>
      </c>
      <c r="H204" t="s">
        <v>937</v>
      </c>
      <c r="I204" t="s">
        <v>1324</v>
      </c>
      <c r="J204" t="s">
        <v>2768</v>
      </c>
    </row>
    <row r="205" spans="1:10" x14ac:dyDescent="0.25">
      <c r="A205" t="s">
        <v>525</v>
      </c>
      <c r="B205" t="s">
        <v>526</v>
      </c>
      <c r="C205" s="10">
        <v>43957</v>
      </c>
      <c r="D205" t="s">
        <v>22</v>
      </c>
      <c r="E205" s="7">
        <v>0.875</v>
      </c>
      <c r="F205" t="s">
        <v>1325</v>
      </c>
      <c r="G205" t="s">
        <v>1326</v>
      </c>
      <c r="H205" t="s">
        <v>937</v>
      </c>
      <c r="J205" t="s">
        <v>2769</v>
      </c>
    </row>
    <row r="206" spans="1:10" x14ac:dyDescent="0.25">
      <c r="A206" t="s">
        <v>527</v>
      </c>
      <c r="B206" t="s">
        <v>528</v>
      </c>
      <c r="C206" s="10">
        <v>43957</v>
      </c>
      <c r="D206" t="s">
        <v>35</v>
      </c>
      <c r="E206" s="7">
        <v>0.91666666666666663</v>
      </c>
      <c r="F206" t="s">
        <v>2770</v>
      </c>
      <c r="G206" t="s">
        <v>1327</v>
      </c>
      <c r="H206" t="s">
        <v>937</v>
      </c>
      <c r="I206" t="s">
        <v>1328</v>
      </c>
      <c r="J206" t="s">
        <v>2771</v>
      </c>
    </row>
    <row r="207" spans="1:10" x14ac:dyDescent="0.25">
      <c r="A207" t="s">
        <v>529</v>
      </c>
      <c r="B207" t="s">
        <v>530</v>
      </c>
      <c r="C207" s="10">
        <v>43957</v>
      </c>
      <c r="D207" t="s">
        <v>25</v>
      </c>
      <c r="E207" s="7">
        <v>0.83333333333333337</v>
      </c>
      <c r="F207" t="s">
        <v>1329</v>
      </c>
      <c r="G207" t="s">
        <v>1330</v>
      </c>
      <c r="H207" t="s">
        <v>937</v>
      </c>
      <c r="J207" t="s">
        <v>2772</v>
      </c>
    </row>
    <row r="208" spans="1:10" x14ac:dyDescent="0.25">
      <c r="A208" t="s">
        <v>531</v>
      </c>
      <c r="B208" t="s">
        <v>532</v>
      </c>
      <c r="C208" s="10">
        <v>43958</v>
      </c>
      <c r="D208" t="s">
        <v>25</v>
      </c>
      <c r="E208" s="7">
        <v>0.58333333333333337</v>
      </c>
      <c r="F208" t="s">
        <v>2773</v>
      </c>
      <c r="G208" t="s">
        <v>1331</v>
      </c>
      <c r="H208" t="s">
        <v>937</v>
      </c>
      <c r="I208" t="s">
        <v>1332</v>
      </c>
      <c r="J208" t="s">
        <v>2774</v>
      </c>
    </row>
    <row r="209" spans="1:10" x14ac:dyDescent="0.25">
      <c r="A209" t="s">
        <v>533</v>
      </c>
      <c r="B209" t="s">
        <v>534</v>
      </c>
      <c r="C209" s="10">
        <v>43959</v>
      </c>
      <c r="D209" t="s">
        <v>29</v>
      </c>
      <c r="E209" s="7">
        <v>0.66666666666666663</v>
      </c>
      <c r="F209" t="s">
        <v>2775</v>
      </c>
      <c r="G209" t="s">
        <v>1333</v>
      </c>
      <c r="H209" t="s">
        <v>937</v>
      </c>
      <c r="I209" t="s">
        <v>1334</v>
      </c>
      <c r="J209" t="s">
        <v>2776</v>
      </c>
    </row>
    <row r="210" spans="1:10" x14ac:dyDescent="0.25">
      <c r="A210" t="s">
        <v>535</v>
      </c>
      <c r="B210" t="s">
        <v>536</v>
      </c>
      <c r="C210" s="10">
        <v>43959</v>
      </c>
      <c r="D210" t="s">
        <v>26</v>
      </c>
      <c r="E210" s="7">
        <v>0.75</v>
      </c>
      <c r="F210" t="s">
        <v>2777</v>
      </c>
      <c r="G210" t="s">
        <v>1335</v>
      </c>
      <c r="H210" t="s">
        <v>937</v>
      </c>
      <c r="I210" t="s">
        <v>1336</v>
      </c>
      <c r="J210" t="s">
        <v>2778</v>
      </c>
    </row>
    <row r="211" spans="1:10" x14ac:dyDescent="0.25">
      <c r="A211" t="s">
        <v>537</v>
      </c>
      <c r="B211" t="s">
        <v>538</v>
      </c>
      <c r="C211" s="10">
        <v>43959</v>
      </c>
      <c r="D211" t="s">
        <v>39</v>
      </c>
      <c r="E211" s="7">
        <v>0.875</v>
      </c>
      <c r="F211" t="s">
        <v>2779</v>
      </c>
      <c r="G211" t="s">
        <v>1337</v>
      </c>
      <c r="H211" t="s">
        <v>937</v>
      </c>
      <c r="I211" t="s">
        <v>1338</v>
      </c>
      <c r="J211" t="s">
        <v>2780</v>
      </c>
    </row>
    <row r="212" spans="1:10" x14ac:dyDescent="0.25">
      <c r="A212" t="s">
        <v>539</v>
      </c>
      <c r="B212" t="s">
        <v>540</v>
      </c>
      <c r="C212" s="10">
        <v>43959</v>
      </c>
      <c r="D212" t="s">
        <v>40</v>
      </c>
      <c r="E212" s="7">
        <v>0.91666666666666663</v>
      </c>
      <c r="F212" t="s">
        <v>1339</v>
      </c>
      <c r="G212" t="s">
        <v>1340</v>
      </c>
      <c r="H212" t="s">
        <v>937</v>
      </c>
      <c r="J212" t="s">
        <v>2781</v>
      </c>
    </row>
    <row r="213" spans="1:10" x14ac:dyDescent="0.25">
      <c r="A213" t="s">
        <v>541</v>
      </c>
      <c r="B213" t="s">
        <v>542</v>
      </c>
      <c r="C213" s="10">
        <v>43960</v>
      </c>
      <c r="D213" t="s">
        <v>21</v>
      </c>
      <c r="E213" s="7">
        <v>0.66666666666666663</v>
      </c>
      <c r="F213" t="s">
        <v>2782</v>
      </c>
      <c r="G213" t="s">
        <v>2783</v>
      </c>
      <c r="H213" t="s">
        <v>937</v>
      </c>
      <c r="I213" t="s">
        <v>1341</v>
      </c>
      <c r="J213" t="s">
        <v>2784</v>
      </c>
    </row>
    <row r="214" spans="1:10" x14ac:dyDescent="0.25">
      <c r="A214" t="s">
        <v>543</v>
      </c>
      <c r="B214" t="s">
        <v>544</v>
      </c>
      <c r="C214" s="10">
        <v>43960</v>
      </c>
      <c r="D214" t="s">
        <v>22</v>
      </c>
      <c r="E214" s="7">
        <v>0.75</v>
      </c>
      <c r="F214" t="s">
        <v>2785</v>
      </c>
      <c r="G214" t="s">
        <v>1342</v>
      </c>
      <c r="H214" t="s">
        <v>937</v>
      </c>
      <c r="I214" t="s">
        <v>1343</v>
      </c>
      <c r="J214" t="s">
        <v>2786</v>
      </c>
    </row>
    <row r="215" spans="1:10" x14ac:dyDescent="0.25">
      <c r="A215" t="s">
        <v>545</v>
      </c>
      <c r="B215" t="s">
        <v>546</v>
      </c>
      <c r="C215" s="10">
        <v>43960</v>
      </c>
      <c r="D215" t="s">
        <v>32</v>
      </c>
      <c r="E215" s="7">
        <v>0.77083333333333337</v>
      </c>
      <c r="F215" t="s">
        <v>1344</v>
      </c>
      <c r="G215" t="s">
        <v>2787</v>
      </c>
      <c r="H215" t="s">
        <v>937</v>
      </c>
      <c r="J215" t="s">
        <v>2788</v>
      </c>
    </row>
    <row r="216" spans="1:10" x14ac:dyDescent="0.25">
      <c r="A216" t="s">
        <v>547</v>
      </c>
      <c r="B216" t="s">
        <v>548</v>
      </c>
      <c r="C216" s="10">
        <v>43960</v>
      </c>
      <c r="D216" t="s">
        <v>29</v>
      </c>
      <c r="E216" s="7">
        <v>0.79166666666666663</v>
      </c>
      <c r="F216" t="s">
        <v>2789</v>
      </c>
      <c r="G216" t="s">
        <v>1345</v>
      </c>
      <c r="H216" t="s">
        <v>937</v>
      </c>
      <c r="I216" t="s">
        <v>1346</v>
      </c>
      <c r="J216" t="s">
        <v>2790</v>
      </c>
    </row>
    <row r="217" spans="1:10" x14ac:dyDescent="0.25">
      <c r="A217" t="s">
        <v>549</v>
      </c>
      <c r="B217" t="s">
        <v>550</v>
      </c>
      <c r="C217" s="10">
        <v>43960</v>
      </c>
      <c r="D217" t="s">
        <v>25</v>
      </c>
      <c r="E217" s="7">
        <v>0.75</v>
      </c>
      <c r="F217" t="s">
        <v>2791</v>
      </c>
      <c r="G217" t="s">
        <v>1347</v>
      </c>
      <c r="H217" t="s">
        <v>937</v>
      </c>
      <c r="I217" t="s">
        <v>1348</v>
      </c>
      <c r="J217" t="s">
        <v>2792</v>
      </c>
    </row>
    <row r="218" spans="1:10" x14ac:dyDescent="0.25">
      <c r="A218" t="s">
        <v>551</v>
      </c>
      <c r="B218" t="s">
        <v>552</v>
      </c>
      <c r="C218" s="10">
        <v>43960</v>
      </c>
      <c r="D218" t="s">
        <v>35</v>
      </c>
      <c r="E218" s="7">
        <v>0.91666666666666663</v>
      </c>
      <c r="F218" t="s">
        <v>2793</v>
      </c>
      <c r="G218" t="s">
        <v>1349</v>
      </c>
      <c r="H218" t="s">
        <v>937</v>
      </c>
      <c r="I218" t="s">
        <v>1350</v>
      </c>
      <c r="J218" t="s">
        <v>2794</v>
      </c>
    </row>
    <row r="219" spans="1:10" x14ac:dyDescent="0.25">
      <c r="A219" t="s">
        <v>553</v>
      </c>
      <c r="B219" t="s">
        <v>554</v>
      </c>
      <c r="C219" s="10">
        <v>43960</v>
      </c>
      <c r="D219" t="s">
        <v>27</v>
      </c>
      <c r="E219" s="7">
        <v>0.68055555555555547</v>
      </c>
      <c r="F219" t="s">
        <v>2795</v>
      </c>
      <c r="G219" t="s">
        <v>1351</v>
      </c>
      <c r="H219" t="s">
        <v>937</v>
      </c>
      <c r="I219" t="s">
        <v>1352</v>
      </c>
      <c r="J219" t="s">
        <v>2796</v>
      </c>
    </row>
    <row r="220" spans="1:10" x14ac:dyDescent="0.25">
      <c r="A220" t="s">
        <v>555</v>
      </c>
      <c r="B220" t="s">
        <v>556</v>
      </c>
      <c r="C220" s="10">
        <v>43961</v>
      </c>
      <c r="D220" t="s">
        <v>28</v>
      </c>
      <c r="E220" s="7">
        <v>0.54166666666666663</v>
      </c>
      <c r="F220" t="s">
        <v>2797</v>
      </c>
      <c r="G220" t="s">
        <v>1353</v>
      </c>
      <c r="H220" t="s">
        <v>937</v>
      </c>
      <c r="I220" t="s">
        <v>1354</v>
      </c>
      <c r="J220" t="s">
        <v>2798</v>
      </c>
    </row>
    <row r="221" spans="1:10" x14ac:dyDescent="0.25">
      <c r="A221" t="s">
        <v>557</v>
      </c>
      <c r="B221" t="s">
        <v>558</v>
      </c>
      <c r="C221" s="10">
        <v>43963</v>
      </c>
      <c r="D221" t="s">
        <v>29</v>
      </c>
      <c r="E221" s="7">
        <v>0.83333333333333337</v>
      </c>
      <c r="F221" t="s">
        <v>1355</v>
      </c>
      <c r="G221" t="s">
        <v>1356</v>
      </c>
      <c r="H221" t="s">
        <v>937</v>
      </c>
      <c r="J221" t="s">
        <v>2799</v>
      </c>
    </row>
    <row r="222" spans="1:10" x14ac:dyDescent="0.25">
      <c r="A222" t="s">
        <v>559</v>
      </c>
      <c r="B222" t="s">
        <v>560</v>
      </c>
      <c r="C222" s="10">
        <v>43961</v>
      </c>
      <c r="D222" t="s">
        <v>34</v>
      </c>
      <c r="E222" s="7">
        <v>0.70833333333333337</v>
      </c>
      <c r="F222" t="s">
        <v>1357</v>
      </c>
      <c r="G222" t="s">
        <v>2800</v>
      </c>
      <c r="H222" t="s">
        <v>937</v>
      </c>
      <c r="J222" t="s">
        <v>2801</v>
      </c>
    </row>
    <row r="223" spans="1:10" x14ac:dyDescent="0.25">
      <c r="A223" t="s">
        <v>561</v>
      </c>
      <c r="B223" t="s">
        <v>562</v>
      </c>
      <c r="C223" s="10">
        <v>43961</v>
      </c>
      <c r="D223" t="s">
        <v>33</v>
      </c>
      <c r="E223" s="7">
        <v>0.75</v>
      </c>
      <c r="F223" t="s">
        <v>2802</v>
      </c>
      <c r="G223" t="s">
        <v>1358</v>
      </c>
      <c r="H223" t="s">
        <v>937</v>
      </c>
      <c r="I223" t="s">
        <v>1359</v>
      </c>
      <c r="J223" t="s">
        <v>2803</v>
      </c>
    </row>
    <row r="224" spans="1:10" x14ac:dyDescent="0.25">
      <c r="A224" t="s">
        <v>563</v>
      </c>
      <c r="B224" t="s">
        <v>564</v>
      </c>
      <c r="C224" s="10">
        <v>43963</v>
      </c>
      <c r="D224" t="s">
        <v>26</v>
      </c>
      <c r="E224" s="7">
        <v>0.75</v>
      </c>
      <c r="F224" t="s">
        <v>2804</v>
      </c>
      <c r="G224" t="s">
        <v>1360</v>
      </c>
      <c r="H224" t="s">
        <v>937</v>
      </c>
      <c r="I224" t="s">
        <v>1361</v>
      </c>
      <c r="J224" t="s">
        <v>2805</v>
      </c>
    </row>
    <row r="225" spans="1:10" x14ac:dyDescent="0.25">
      <c r="A225" t="s">
        <v>565</v>
      </c>
      <c r="B225" t="s">
        <v>566</v>
      </c>
      <c r="C225" s="10">
        <v>43975</v>
      </c>
      <c r="D225" t="s">
        <v>29</v>
      </c>
      <c r="E225" s="7">
        <v>0.625</v>
      </c>
      <c r="F225" t="s">
        <v>2806</v>
      </c>
      <c r="G225" t="s">
        <v>2807</v>
      </c>
      <c r="H225" t="s">
        <v>937</v>
      </c>
      <c r="I225" t="s">
        <v>2808</v>
      </c>
      <c r="J225" t="s">
        <v>2809</v>
      </c>
    </row>
    <row r="226" spans="1:10" x14ac:dyDescent="0.25">
      <c r="A226" t="s">
        <v>567</v>
      </c>
      <c r="B226" t="s">
        <v>568</v>
      </c>
      <c r="C226" s="10">
        <v>43958</v>
      </c>
      <c r="D226" t="s">
        <v>25</v>
      </c>
      <c r="E226" s="7">
        <v>0.70486111111111116</v>
      </c>
      <c r="F226" t="s">
        <v>2810</v>
      </c>
      <c r="G226" t="s">
        <v>1362</v>
      </c>
      <c r="H226" t="s">
        <v>937</v>
      </c>
      <c r="I226" t="s">
        <v>1363</v>
      </c>
      <c r="J226" t="s">
        <v>2811</v>
      </c>
    </row>
    <row r="227" spans="1:10" x14ac:dyDescent="0.25">
      <c r="A227" t="s">
        <v>569</v>
      </c>
      <c r="B227" t="s">
        <v>570</v>
      </c>
      <c r="C227" s="10">
        <v>43958</v>
      </c>
      <c r="D227" t="s">
        <v>21</v>
      </c>
      <c r="E227" s="7">
        <v>0.75</v>
      </c>
      <c r="F227" t="s">
        <v>2812</v>
      </c>
      <c r="G227" t="s">
        <v>1364</v>
      </c>
      <c r="H227" t="s">
        <v>937</v>
      </c>
      <c r="I227" t="s">
        <v>1365</v>
      </c>
      <c r="J227" t="s">
        <v>2813</v>
      </c>
    </row>
    <row r="228" spans="1:10" x14ac:dyDescent="0.25">
      <c r="A228" t="s">
        <v>571</v>
      </c>
      <c r="B228" t="s">
        <v>572</v>
      </c>
      <c r="C228" s="10">
        <v>43958</v>
      </c>
      <c r="D228" t="s">
        <v>41</v>
      </c>
      <c r="E228" s="7">
        <v>0.79166666666666663</v>
      </c>
      <c r="F228" t="s">
        <v>2814</v>
      </c>
      <c r="G228" t="s">
        <v>1366</v>
      </c>
      <c r="H228" t="s">
        <v>937</v>
      </c>
      <c r="I228" t="s">
        <v>1367</v>
      </c>
      <c r="J228" t="s">
        <v>2815</v>
      </c>
    </row>
    <row r="229" spans="1:10" x14ac:dyDescent="0.25">
      <c r="A229" t="s">
        <v>573</v>
      </c>
      <c r="B229" t="s">
        <v>574</v>
      </c>
      <c r="C229" s="10">
        <v>43958</v>
      </c>
      <c r="D229" t="s">
        <v>22</v>
      </c>
      <c r="E229" s="7">
        <v>0.79166666666666663</v>
      </c>
      <c r="F229" t="s">
        <v>2816</v>
      </c>
      <c r="G229" t="s">
        <v>1368</v>
      </c>
      <c r="H229" t="s">
        <v>937</v>
      </c>
      <c r="I229" t="s">
        <v>1369</v>
      </c>
      <c r="J229" t="s">
        <v>2817</v>
      </c>
    </row>
    <row r="230" spans="1:10" x14ac:dyDescent="0.25">
      <c r="A230" t="s">
        <v>575</v>
      </c>
      <c r="B230" t="s">
        <v>576</v>
      </c>
      <c r="C230" s="10">
        <v>43958</v>
      </c>
      <c r="D230" t="s">
        <v>34</v>
      </c>
      <c r="E230" s="7">
        <v>0.79166666666666663</v>
      </c>
      <c r="F230" t="s">
        <v>2818</v>
      </c>
      <c r="G230" t="s">
        <v>1370</v>
      </c>
      <c r="H230" t="s">
        <v>937</v>
      </c>
      <c r="I230" t="s">
        <v>1371</v>
      </c>
      <c r="J230" t="s">
        <v>2819</v>
      </c>
    </row>
    <row r="231" spans="1:10" x14ac:dyDescent="0.25">
      <c r="A231" t="s">
        <v>577</v>
      </c>
      <c r="B231" t="s">
        <v>578</v>
      </c>
      <c r="C231" s="10">
        <v>43958</v>
      </c>
      <c r="D231" t="s">
        <v>21</v>
      </c>
      <c r="E231" s="7">
        <v>0.79166666666666663</v>
      </c>
      <c r="F231" t="s">
        <v>1372</v>
      </c>
      <c r="G231" t="s">
        <v>1373</v>
      </c>
      <c r="H231" t="s">
        <v>937</v>
      </c>
      <c r="J231" t="s">
        <v>2820</v>
      </c>
    </row>
    <row r="232" spans="1:10" x14ac:dyDescent="0.25">
      <c r="A232" t="s">
        <v>579</v>
      </c>
      <c r="B232" t="s">
        <v>392</v>
      </c>
      <c r="C232" s="10">
        <v>43958</v>
      </c>
      <c r="D232" t="s">
        <v>34</v>
      </c>
      <c r="E232" s="7">
        <v>0.79166666666666663</v>
      </c>
      <c r="F232" t="s">
        <v>1374</v>
      </c>
      <c r="G232" t="s">
        <v>1375</v>
      </c>
      <c r="H232" t="s">
        <v>937</v>
      </c>
      <c r="J232" t="s">
        <v>1581</v>
      </c>
    </row>
    <row r="233" spans="1:10" x14ac:dyDescent="0.25">
      <c r="A233" t="s">
        <v>448</v>
      </c>
      <c r="B233" t="s">
        <v>449</v>
      </c>
      <c r="C233" s="10">
        <v>43958</v>
      </c>
      <c r="D233" t="s">
        <v>21</v>
      </c>
      <c r="E233" s="7">
        <v>0.83333333333333337</v>
      </c>
      <c r="F233" t="s">
        <v>2821</v>
      </c>
      <c r="G233" t="s">
        <v>1376</v>
      </c>
      <c r="H233" t="s">
        <v>937</v>
      </c>
      <c r="I233" t="s">
        <v>1377</v>
      </c>
      <c r="J233" t="s">
        <v>2822</v>
      </c>
    </row>
    <row r="234" spans="1:10" x14ac:dyDescent="0.25">
      <c r="A234" t="s">
        <v>580</v>
      </c>
      <c r="B234" t="s">
        <v>581</v>
      </c>
      <c r="C234" s="10">
        <v>43958</v>
      </c>
      <c r="D234" t="s">
        <v>21</v>
      </c>
      <c r="E234" s="7">
        <v>0.83333333333333337</v>
      </c>
      <c r="F234" t="s">
        <v>2823</v>
      </c>
      <c r="G234" t="s">
        <v>1378</v>
      </c>
      <c r="H234" t="s">
        <v>937</v>
      </c>
      <c r="I234" t="s">
        <v>1379</v>
      </c>
      <c r="J234" t="s">
        <v>2824</v>
      </c>
    </row>
    <row r="235" spans="1:10" x14ac:dyDescent="0.25">
      <c r="A235" t="s">
        <v>582</v>
      </c>
      <c r="B235" t="s">
        <v>583</v>
      </c>
      <c r="C235" s="10">
        <v>43958</v>
      </c>
      <c r="D235" t="s">
        <v>21</v>
      </c>
      <c r="E235" s="7">
        <v>0.83333333333333337</v>
      </c>
      <c r="F235" t="s">
        <v>2825</v>
      </c>
      <c r="G235" t="s">
        <v>2826</v>
      </c>
      <c r="H235" t="s">
        <v>937</v>
      </c>
      <c r="I235" t="s">
        <v>1380</v>
      </c>
      <c r="J235" t="s">
        <v>2827</v>
      </c>
    </row>
    <row r="236" spans="1:10" x14ac:dyDescent="0.25">
      <c r="A236" t="s">
        <v>584</v>
      </c>
      <c r="B236" t="s">
        <v>585</v>
      </c>
      <c r="C236" s="10">
        <v>43958</v>
      </c>
      <c r="D236" t="s">
        <v>37</v>
      </c>
      <c r="E236" s="7">
        <v>0.83333333333333337</v>
      </c>
      <c r="F236" t="s">
        <v>1381</v>
      </c>
      <c r="G236" t="s">
        <v>1382</v>
      </c>
      <c r="H236" t="s">
        <v>937</v>
      </c>
      <c r="J236" t="s">
        <v>2828</v>
      </c>
    </row>
    <row r="237" spans="1:10" x14ac:dyDescent="0.25">
      <c r="A237" t="s">
        <v>586</v>
      </c>
      <c r="B237" t="s">
        <v>587</v>
      </c>
      <c r="C237" s="10">
        <v>43958</v>
      </c>
      <c r="D237" t="s">
        <v>32</v>
      </c>
      <c r="E237" s="7">
        <v>0.83333333333333337</v>
      </c>
      <c r="F237" t="s">
        <v>2829</v>
      </c>
      <c r="G237" t="s">
        <v>1383</v>
      </c>
      <c r="H237" t="s">
        <v>937</v>
      </c>
      <c r="I237" t="s">
        <v>1384</v>
      </c>
      <c r="J237" t="s">
        <v>2830</v>
      </c>
    </row>
    <row r="238" spans="1:10" x14ac:dyDescent="0.25">
      <c r="A238" t="s">
        <v>588</v>
      </c>
      <c r="B238" t="s">
        <v>589</v>
      </c>
      <c r="C238" s="10">
        <v>43958</v>
      </c>
      <c r="D238" t="s">
        <v>29</v>
      </c>
      <c r="E238" s="7">
        <v>0.83333333333333337</v>
      </c>
      <c r="F238" t="s">
        <v>1385</v>
      </c>
      <c r="G238" t="s">
        <v>2831</v>
      </c>
      <c r="H238" t="s">
        <v>937</v>
      </c>
      <c r="J238" t="s">
        <v>2832</v>
      </c>
    </row>
    <row r="239" spans="1:10" x14ac:dyDescent="0.25">
      <c r="A239" t="s">
        <v>590</v>
      </c>
      <c r="B239" t="s">
        <v>591</v>
      </c>
      <c r="C239" s="10">
        <v>43958</v>
      </c>
      <c r="D239" t="s">
        <v>41</v>
      </c>
      <c r="E239" s="7">
        <v>0.875</v>
      </c>
      <c r="F239" t="s">
        <v>1386</v>
      </c>
      <c r="G239" t="s">
        <v>2833</v>
      </c>
      <c r="H239" t="s">
        <v>937</v>
      </c>
      <c r="J239" t="s">
        <v>2834</v>
      </c>
    </row>
    <row r="240" spans="1:10" x14ac:dyDescent="0.25">
      <c r="A240" t="s">
        <v>592</v>
      </c>
      <c r="B240" t="s">
        <v>593</v>
      </c>
      <c r="C240" s="10">
        <v>43958</v>
      </c>
      <c r="D240" t="s">
        <v>41</v>
      </c>
      <c r="E240" s="7">
        <v>0.79166666666666663</v>
      </c>
      <c r="F240" t="s">
        <v>2835</v>
      </c>
      <c r="G240" t="s">
        <v>1387</v>
      </c>
      <c r="H240" t="s">
        <v>937</v>
      </c>
      <c r="I240" t="s">
        <v>1388</v>
      </c>
      <c r="J240" t="s">
        <v>2836</v>
      </c>
    </row>
    <row r="241" spans="1:10" x14ac:dyDescent="0.25">
      <c r="A241" t="s">
        <v>594</v>
      </c>
      <c r="B241" t="s">
        <v>595</v>
      </c>
      <c r="C241" s="10">
        <v>43959</v>
      </c>
      <c r="D241" t="s">
        <v>35</v>
      </c>
      <c r="E241" s="7">
        <v>0.41666666666666669</v>
      </c>
      <c r="F241" t="s">
        <v>2837</v>
      </c>
      <c r="G241" t="s">
        <v>1389</v>
      </c>
      <c r="H241" t="s">
        <v>937</v>
      </c>
      <c r="I241" t="s">
        <v>1390</v>
      </c>
      <c r="J241" t="s">
        <v>2838</v>
      </c>
    </row>
    <row r="242" spans="1:10" x14ac:dyDescent="0.25">
      <c r="A242" t="s">
        <v>596</v>
      </c>
      <c r="B242" t="s">
        <v>597</v>
      </c>
      <c r="C242" s="10">
        <v>43959</v>
      </c>
      <c r="D242" t="s">
        <v>22</v>
      </c>
      <c r="E242" s="7">
        <v>0.45833333333333331</v>
      </c>
      <c r="F242" t="s">
        <v>2839</v>
      </c>
      <c r="G242" t="s">
        <v>1391</v>
      </c>
      <c r="H242" t="s">
        <v>937</v>
      </c>
      <c r="I242" t="s">
        <v>1392</v>
      </c>
      <c r="J242" t="s">
        <v>2840</v>
      </c>
    </row>
    <row r="243" spans="1:10" x14ac:dyDescent="0.25">
      <c r="A243" t="s">
        <v>598</v>
      </c>
      <c r="B243" t="s">
        <v>599</v>
      </c>
      <c r="C243" s="10">
        <v>43959</v>
      </c>
      <c r="D243" t="s">
        <v>30</v>
      </c>
      <c r="E243" s="7">
        <v>0.75</v>
      </c>
      <c r="F243" t="s">
        <v>2841</v>
      </c>
      <c r="G243" t="s">
        <v>1393</v>
      </c>
      <c r="H243" t="s">
        <v>937</v>
      </c>
      <c r="I243" t="s">
        <v>1394</v>
      </c>
      <c r="J243" t="s">
        <v>2842</v>
      </c>
    </row>
    <row r="244" spans="1:10" x14ac:dyDescent="0.25">
      <c r="A244" t="s">
        <v>600</v>
      </c>
      <c r="B244" t="s">
        <v>601</v>
      </c>
      <c r="C244" s="10">
        <v>43959</v>
      </c>
      <c r="D244" t="s">
        <v>37</v>
      </c>
      <c r="E244" s="7">
        <v>0.83333333333333337</v>
      </c>
      <c r="F244" t="s">
        <v>2843</v>
      </c>
      <c r="G244" t="s">
        <v>1395</v>
      </c>
      <c r="H244" t="s">
        <v>937</v>
      </c>
      <c r="I244" t="s">
        <v>1396</v>
      </c>
      <c r="J244" t="s">
        <v>2844</v>
      </c>
    </row>
    <row r="245" spans="1:10" x14ac:dyDescent="0.25">
      <c r="A245" t="s">
        <v>602</v>
      </c>
      <c r="B245" t="s">
        <v>603</v>
      </c>
      <c r="C245" s="10">
        <v>43959</v>
      </c>
      <c r="D245" t="s">
        <v>21</v>
      </c>
      <c r="E245" s="7">
        <v>0.78472222222222221</v>
      </c>
      <c r="F245" t="s">
        <v>2845</v>
      </c>
      <c r="G245" t="s">
        <v>1397</v>
      </c>
      <c r="H245" t="s">
        <v>937</v>
      </c>
      <c r="I245" t="s">
        <v>1398</v>
      </c>
      <c r="J245" t="s">
        <v>2846</v>
      </c>
    </row>
    <row r="246" spans="1:10" x14ac:dyDescent="0.25">
      <c r="A246" t="s">
        <v>604</v>
      </c>
      <c r="B246" t="s">
        <v>605</v>
      </c>
      <c r="C246" s="10">
        <v>43959</v>
      </c>
      <c r="D246" t="s">
        <v>27</v>
      </c>
      <c r="E246" s="7">
        <v>0.66666666666666663</v>
      </c>
      <c r="F246" t="s">
        <v>2847</v>
      </c>
      <c r="G246" t="s">
        <v>1399</v>
      </c>
      <c r="H246" t="s">
        <v>937</v>
      </c>
      <c r="I246" t="s">
        <v>1400</v>
      </c>
      <c r="J246" t="s">
        <v>2848</v>
      </c>
    </row>
    <row r="247" spans="1:10" x14ac:dyDescent="0.25">
      <c r="A247" t="s">
        <v>606</v>
      </c>
      <c r="B247" t="s">
        <v>607</v>
      </c>
      <c r="C247" s="10">
        <v>43959</v>
      </c>
      <c r="D247" t="s">
        <v>21</v>
      </c>
      <c r="E247" s="7">
        <v>0.70833333333333337</v>
      </c>
      <c r="F247" t="s">
        <v>2849</v>
      </c>
      <c r="G247" t="s">
        <v>1401</v>
      </c>
      <c r="H247" t="s">
        <v>937</v>
      </c>
      <c r="I247" t="s">
        <v>1402</v>
      </c>
      <c r="J247" t="s">
        <v>2850</v>
      </c>
    </row>
    <row r="248" spans="1:10" x14ac:dyDescent="0.25">
      <c r="A248" t="s">
        <v>608</v>
      </c>
      <c r="B248" t="s">
        <v>609</v>
      </c>
      <c r="C248" s="10">
        <v>43959</v>
      </c>
      <c r="D248" t="s">
        <v>27</v>
      </c>
      <c r="E248" s="7">
        <v>0.75</v>
      </c>
      <c r="F248" t="s">
        <v>1403</v>
      </c>
      <c r="G248" t="s">
        <v>1404</v>
      </c>
      <c r="H248" t="s">
        <v>937</v>
      </c>
      <c r="J248" t="s">
        <v>2851</v>
      </c>
    </row>
    <row r="249" spans="1:10" x14ac:dyDescent="0.25">
      <c r="A249" t="s">
        <v>610</v>
      </c>
      <c r="B249" t="s">
        <v>611</v>
      </c>
      <c r="C249" s="10">
        <v>43959</v>
      </c>
      <c r="D249" t="s">
        <v>27</v>
      </c>
      <c r="E249" s="7">
        <v>0.79166666666666663</v>
      </c>
      <c r="F249" t="s">
        <v>1405</v>
      </c>
      <c r="G249" t="s">
        <v>1406</v>
      </c>
      <c r="H249" t="s">
        <v>937</v>
      </c>
      <c r="J249" t="s">
        <v>2852</v>
      </c>
    </row>
    <row r="250" spans="1:10" x14ac:dyDescent="0.25">
      <c r="A250" t="s">
        <v>612</v>
      </c>
      <c r="B250" t="s">
        <v>613</v>
      </c>
      <c r="C250" s="10">
        <v>43959</v>
      </c>
      <c r="D250" t="s">
        <v>34</v>
      </c>
      <c r="E250" s="7">
        <v>0.79166666666666663</v>
      </c>
      <c r="F250" t="s">
        <v>2853</v>
      </c>
      <c r="G250" t="s">
        <v>1407</v>
      </c>
      <c r="H250" t="s">
        <v>937</v>
      </c>
      <c r="I250" t="s">
        <v>1408</v>
      </c>
      <c r="J250" t="s">
        <v>2854</v>
      </c>
    </row>
    <row r="251" spans="1:10" x14ac:dyDescent="0.25">
      <c r="A251" t="s">
        <v>614</v>
      </c>
      <c r="B251" t="s">
        <v>615</v>
      </c>
      <c r="C251" s="10">
        <v>43959</v>
      </c>
      <c r="D251" t="s">
        <v>21</v>
      </c>
      <c r="E251" s="7">
        <v>0.79166666666666663</v>
      </c>
      <c r="F251" t="s">
        <v>2855</v>
      </c>
      <c r="G251" t="s">
        <v>1409</v>
      </c>
      <c r="H251" t="s">
        <v>937</v>
      </c>
      <c r="I251" t="s">
        <v>1410</v>
      </c>
      <c r="J251" t="s">
        <v>2856</v>
      </c>
    </row>
    <row r="252" spans="1:10" x14ac:dyDescent="0.25">
      <c r="A252" t="s">
        <v>616</v>
      </c>
      <c r="B252" t="s">
        <v>617</v>
      </c>
      <c r="C252" s="10">
        <v>43959</v>
      </c>
      <c r="D252" t="s">
        <v>33</v>
      </c>
      <c r="E252" s="7">
        <v>0.79166666666666663</v>
      </c>
      <c r="F252" t="s">
        <v>2857</v>
      </c>
      <c r="G252" t="s">
        <v>1411</v>
      </c>
      <c r="H252" t="s">
        <v>937</v>
      </c>
      <c r="I252" t="s">
        <v>1412</v>
      </c>
      <c r="J252" t="s">
        <v>2858</v>
      </c>
    </row>
    <row r="253" spans="1:10" x14ac:dyDescent="0.25">
      <c r="A253" t="s">
        <v>618</v>
      </c>
      <c r="B253" t="s">
        <v>619</v>
      </c>
      <c r="C253" s="10">
        <v>43959</v>
      </c>
      <c r="D253" t="s">
        <v>21</v>
      </c>
      <c r="E253" s="7">
        <v>0.79166666666666663</v>
      </c>
      <c r="F253" t="s">
        <v>1413</v>
      </c>
      <c r="G253" t="s">
        <v>2859</v>
      </c>
      <c r="H253" t="s">
        <v>937</v>
      </c>
      <c r="J253" t="s">
        <v>2860</v>
      </c>
    </row>
    <row r="254" spans="1:10" x14ac:dyDescent="0.25">
      <c r="A254" t="s">
        <v>620</v>
      </c>
      <c r="B254" t="s">
        <v>621</v>
      </c>
      <c r="C254" s="10">
        <v>43959</v>
      </c>
      <c r="D254" t="s">
        <v>34</v>
      </c>
      <c r="E254" s="7">
        <v>0.83333333333333337</v>
      </c>
      <c r="F254" t="s">
        <v>2861</v>
      </c>
      <c r="G254" t="s">
        <v>1414</v>
      </c>
      <c r="H254" t="s">
        <v>937</v>
      </c>
      <c r="I254" t="s">
        <v>1415</v>
      </c>
      <c r="J254" t="s">
        <v>2862</v>
      </c>
    </row>
    <row r="255" spans="1:10" x14ac:dyDescent="0.25">
      <c r="A255" t="s">
        <v>622</v>
      </c>
      <c r="B255" t="s">
        <v>623</v>
      </c>
      <c r="C255" s="10">
        <v>43959</v>
      </c>
      <c r="D255" t="s">
        <v>41</v>
      </c>
      <c r="E255" s="7">
        <v>0.83333333333333337</v>
      </c>
      <c r="F255" t="s">
        <v>2863</v>
      </c>
      <c r="G255" t="s">
        <v>1416</v>
      </c>
      <c r="H255" t="s">
        <v>937</v>
      </c>
      <c r="I255" t="e">
        <f>-iSrfzhf0rQ</f>
        <v>#NAME?</v>
      </c>
      <c r="J255" t="s">
        <v>2864</v>
      </c>
    </row>
    <row r="256" spans="1:10" x14ac:dyDescent="0.25">
      <c r="A256" t="s">
        <v>624</v>
      </c>
      <c r="B256" t="s">
        <v>625</v>
      </c>
      <c r="C256" s="10">
        <v>43959</v>
      </c>
      <c r="D256" t="s">
        <v>33</v>
      </c>
      <c r="E256" s="7">
        <v>0.83333333333333337</v>
      </c>
      <c r="F256" t="s">
        <v>2865</v>
      </c>
      <c r="G256" t="s">
        <v>1417</v>
      </c>
      <c r="H256" t="s">
        <v>937</v>
      </c>
      <c r="I256" t="s">
        <v>1418</v>
      </c>
      <c r="J256" t="s">
        <v>2866</v>
      </c>
    </row>
    <row r="257" spans="1:10" x14ac:dyDescent="0.25">
      <c r="A257" t="s">
        <v>626</v>
      </c>
      <c r="B257" t="s">
        <v>627</v>
      </c>
      <c r="C257" s="10">
        <v>43959</v>
      </c>
      <c r="D257" t="s">
        <v>26</v>
      </c>
      <c r="E257" s="7">
        <v>0.83333333333333337</v>
      </c>
      <c r="F257" t="s">
        <v>2867</v>
      </c>
      <c r="G257" t="s">
        <v>1419</v>
      </c>
      <c r="H257" t="s">
        <v>937</v>
      </c>
      <c r="I257" t="s">
        <v>1420</v>
      </c>
      <c r="J257" t="s">
        <v>2868</v>
      </c>
    </row>
    <row r="258" spans="1:10" x14ac:dyDescent="0.25">
      <c r="A258" t="s">
        <v>628</v>
      </c>
      <c r="B258" t="s">
        <v>629</v>
      </c>
      <c r="C258" s="10">
        <v>43959</v>
      </c>
      <c r="D258" t="s">
        <v>35</v>
      </c>
      <c r="E258" s="7">
        <v>0.70833333333333337</v>
      </c>
      <c r="F258" t="s">
        <v>2869</v>
      </c>
      <c r="G258" t="s">
        <v>1421</v>
      </c>
      <c r="H258" t="s">
        <v>937</v>
      </c>
      <c r="I258" t="s">
        <v>1422</v>
      </c>
      <c r="J258" t="s">
        <v>2870</v>
      </c>
    </row>
    <row r="259" spans="1:10" x14ac:dyDescent="0.25">
      <c r="A259" t="s">
        <v>628</v>
      </c>
      <c r="B259" t="s">
        <v>629</v>
      </c>
      <c r="C259" s="10">
        <v>43960</v>
      </c>
      <c r="D259" t="s">
        <v>35</v>
      </c>
      <c r="E259" s="7">
        <v>0.70833333333333337</v>
      </c>
      <c r="F259" t="s">
        <v>2871</v>
      </c>
      <c r="G259" t="s">
        <v>1423</v>
      </c>
      <c r="H259" t="s">
        <v>937</v>
      </c>
      <c r="I259" t="s">
        <v>1424</v>
      </c>
      <c r="J259" t="s">
        <v>2872</v>
      </c>
    </row>
    <row r="260" spans="1:10" x14ac:dyDescent="0.25">
      <c r="A260" t="s">
        <v>628</v>
      </c>
      <c r="B260" t="s">
        <v>629</v>
      </c>
      <c r="C260" s="10">
        <v>43961</v>
      </c>
      <c r="D260" t="s">
        <v>35</v>
      </c>
      <c r="E260" s="7">
        <v>0.70833333333333337</v>
      </c>
      <c r="F260" t="s">
        <v>2873</v>
      </c>
      <c r="G260" t="s">
        <v>1425</v>
      </c>
      <c r="H260" t="s">
        <v>937</v>
      </c>
      <c r="I260" t="s">
        <v>1426</v>
      </c>
      <c r="J260" t="s">
        <v>2874</v>
      </c>
    </row>
    <row r="261" spans="1:10" x14ac:dyDescent="0.25">
      <c r="A261" t="s">
        <v>630</v>
      </c>
      <c r="B261" t="s">
        <v>631</v>
      </c>
      <c r="C261" s="10">
        <v>43960</v>
      </c>
      <c r="D261" t="s">
        <v>26</v>
      </c>
      <c r="E261" s="7">
        <v>0.66666666666666663</v>
      </c>
      <c r="F261" t="s">
        <v>1427</v>
      </c>
      <c r="G261" t="s">
        <v>2875</v>
      </c>
      <c r="H261" t="s">
        <v>937</v>
      </c>
      <c r="J261" t="s">
        <v>2876</v>
      </c>
    </row>
    <row r="262" spans="1:10" x14ac:dyDescent="0.25">
      <c r="A262" t="s">
        <v>632</v>
      </c>
      <c r="B262" t="s">
        <v>633</v>
      </c>
      <c r="C262" s="10">
        <v>43959</v>
      </c>
      <c r="D262" t="s">
        <v>27</v>
      </c>
      <c r="E262" s="7">
        <v>0.9375</v>
      </c>
      <c r="F262" t="s">
        <v>1428</v>
      </c>
      <c r="G262" t="s">
        <v>2877</v>
      </c>
      <c r="H262" t="s">
        <v>937</v>
      </c>
      <c r="J262" t="s">
        <v>2878</v>
      </c>
    </row>
    <row r="263" spans="1:10" x14ac:dyDescent="0.25">
      <c r="A263" t="s">
        <v>567</v>
      </c>
      <c r="B263" t="s">
        <v>568</v>
      </c>
      <c r="C263" s="10">
        <v>43959</v>
      </c>
      <c r="D263" t="s">
        <v>25</v>
      </c>
      <c r="E263" s="7">
        <v>0.83333333333333337</v>
      </c>
      <c r="F263" t="s">
        <v>2879</v>
      </c>
      <c r="G263" t="s">
        <v>1429</v>
      </c>
      <c r="H263" t="s">
        <v>937</v>
      </c>
      <c r="I263" t="s">
        <v>1430</v>
      </c>
      <c r="J263" t="s">
        <v>2880</v>
      </c>
    </row>
    <row r="264" spans="1:10" x14ac:dyDescent="0.25">
      <c r="A264" t="s">
        <v>387</v>
      </c>
      <c r="B264" t="s">
        <v>388</v>
      </c>
      <c r="C264" s="10">
        <v>43959</v>
      </c>
      <c r="D264" t="s">
        <v>34</v>
      </c>
      <c r="E264" s="7">
        <v>0.83333333333333337</v>
      </c>
      <c r="F264" t="s">
        <v>1431</v>
      </c>
      <c r="G264" t="s">
        <v>2881</v>
      </c>
      <c r="H264" t="s">
        <v>937</v>
      </c>
      <c r="J264" t="s">
        <v>2882</v>
      </c>
    </row>
    <row r="265" spans="1:10" x14ac:dyDescent="0.25">
      <c r="A265" t="s">
        <v>265</v>
      </c>
      <c r="B265" t="s">
        <v>266</v>
      </c>
      <c r="C265" s="10">
        <v>43961</v>
      </c>
      <c r="D265" t="s">
        <v>37</v>
      </c>
      <c r="E265" s="7">
        <v>0.75</v>
      </c>
      <c r="F265" t="s">
        <v>2883</v>
      </c>
      <c r="G265" t="s">
        <v>1432</v>
      </c>
      <c r="H265" t="s">
        <v>937</v>
      </c>
      <c r="I265" t="s">
        <v>1433</v>
      </c>
      <c r="J265" t="s">
        <v>2884</v>
      </c>
    </row>
    <row r="266" spans="1:10" x14ac:dyDescent="0.25">
      <c r="A266" t="s">
        <v>634</v>
      </c>
      <c r="B266" t="s">
        <v>635</v>
      </c>
      <c r="C266" s="10">
        <v>43959</v>
      </c>
      <c r="D266" t="s">
        <v>26</v>
      </c>
      <c r="E266" s="7">
        <v>0.91666666666666663</v>
      </c>
      <c r="F266" t="s">
        <v>2885</v>
      </c>
      <c r="G266" t="s">
        <v>1434</v>
      </c>
      <c r="H266" t="s">
        <v>937</v>
      </c>
      <c r="I266" t="s">
        <v>1435</v>
      </c>
      <c r="J266" t="s">
        <v>2886</v>
      </c>
    </row>
    <row r="267" spans="1:10" x14ac:dyDescent="0.25">
      <c r="A267" t="s">
        <v>636</v>
      </c>
      <c r="B267" t="s">
        <v>637</v>
      </c>
      <c r="C267" s="10">
        <v>43960</v>
      </c>
      <c r="D267" t="s">
        <v>35</v>
      </c>
      <c r="E267" s="7">
        <v>0.45833333333333331</v>
      </c>
      <c r="F267" t="s">
        <v>2887</v>
      </c>
      <c r="G267" t="s">
        <v>1436</v>
      </c>
      <c r="H267" t="s">
        <v>937</v>
      </c>
      <c r="I267" t="s">
        <v>1437</v>
      </c>
      <c r="J267" t="s">
        <v>2888</v>
      </c>
    </row>
    <row r="268" spans="1:10" x14ac:dyDescent="0.25">
      <c r="A268" t="s">
        <v>638</v>
      </c>
      <c r="B268" t="s">
        <v>639</v>
      </c>
      <c r="C268" s="10">
        <v>43960</v>
      </c>
      <c r="D268" t="s">
        <v>29</v>
      </c>
      <c r="E268" s="7">
        <v>0.58333333333333337</v>
      </c>
      <c r="F268" t="s">
        <v>1438</v>
      </c>
      <c r="G268" t="s">
        <v>1439</v>
      </c>
      <c r="H268" t="s">
        <v>937</v>
      </c>
      <c r="J268" t="s">
        <v>2889</v>
      </c>
    </row>
    <row r="269" spans="1:10" x14ac:dyDescent="0.25">
      <c r="A269" t="s">
        <v>640</v>
      </c>
      <c r="B269" t="s">
        <v>641</v>
      </c>
      <c r="C269" s="10">
        <v>43960</v>
      </c>
      <c r="D269" t="s">
        <v>21</v>
      </c>
      <c r="E269" s="7">
        <v>0.625</v>
      </c>
      <c r="F269" t="s">
        <v>2890</v>
      </c>
      <c r="G269" t="s">
        <v>1440</v>
      </c>
      <c r="H269" t="s">
        <v>937</v>
      </c>
      <c r="I269" t="s">
        <v>1441</v>
      </c>
      <c r="J269" t="s">
        <v>2891</v>
      </c>
    </row>
    <row r="270" spans="1:10" x14ac:dyDescent="0.25">
      <c r="A270" t="s">
        <v>642</v>
      </c>
      <c r="B270" t="s">
        <v>643</v>
      </c>
      <c r="C270" s="10">
        <v>43960</v>
      </c>
      <c r="D270" t="s">
        <v>35</v>
      </c>
      <c r="E270" s="7">
        <v>0.625</v>
      </c>
      <c r="F270" t="s">
        <v>2892</v>
      </c>
      <c r="G270" t="s">
        <v>1442</v>
      </c>
      <c r="H270" t="s">
        <v>937</v>
      </c>
      <c r="I270" t="s">
        <v>1443</v>
      </c>
      <c r="J270" t="s">
        <v>2893</v>
      </c>
    </row>
    <row r="271" spans="1:10" x14ac:dyDescent="0.25">
      <c r="A271" t="s">
        <v>644</v>
      </c>
      <c r="B271" t="s">
        <v>645</v>
      </c>
      <c r="C271" s="10">
        <v>43960</v>
      </c>
      <c r="D271" t="s">
        <v>37</v>
      </c>
      <c r="E271" s="7">
        <v>0.66666666666666663</v>
      </c>
      <c r="F271" t="s">
        <v>1444</v>
      </c>
      <c r="G271" t="s">
        <v>1445</v>
      </c>
      <c r="H271" t="s">
        <v>937</v>
      </c>
      <c r="J271" t="s">
        <v>2894</v>
      </c>
    </row>
    <row r="272" spans="1:10" x14ac:dyDescent="0.25">
      <c r="A272" t="s">
        <v>646</v>
      </c>
      <c r="B272" t="s">
        <v>647</v>
      </c>
      <c r="C272" s="10">
        <v>43960</v>
      </c>
      <c r="D272" t="s">
        <v>37</v>
      </c>
      <c r="E272" s="7">
        <v>0.72916666666666663</v>
      </c>
      <c r="F272" t="s">
        <v>2895</v>
      </c>
      <c r="G272" t="s">
        <v>1446</v>
      </c>
      <c r="H272" t="s">
        <v>937</v>
      </c>
      <c r="I272" t="s">
        <v>1447</v>
      </c>
      <c r="J272" t="s">
        <v>2896</v>
      </c>
    </row>
    <row r="273" spans="1:10" x14ac:dyDescent="0.25">
      <c r="A273" t="s">
        <v>648</v>
      </c>
      <c r="B273" t="s">
        <v>649</v>
      </c>
      <c r="C273" s="10">
        <v>43960</v>
      </c>
      <c r="D273" t="s">
        <v>21</v>
      </c>
      <c r="E273" s="7">
        <v>0.75</v>
      </c>
      <c r="F273" t="s">
        <v>2897</v>
      </c>
      <c r="G273" t="s">
        <v>1448</v>
      </c>
      <c r="H273" t="s">
        <v>937</v>
      </c>
      <c r="I273" t="s">
        <v>1449</v>
      </c>
      <c r="J273" t="s">
        <v>2898</v>
      </c>
    </row>
    <row r="274" spans="1:10" x14ac:dyDescent="0.25">
      <c r="A274" t="s">
        <v>650</v>
      </c>
      <c r="B274" t="s">
        <v>651</v>
      </c>
      <c r="C274" s="10">
        <v>43960</v>
      </c>
      <c r="D274" t="s">
        <v>33</v>
      </c>
      <c r="E274" s="7">
        <v>0.8125</v>
      </c>
      <c r="F274" t="s">
        <v>2899</v>
      </c>
      <c r="G274" t="s">
        <v>1450</v>
      </c>
      <c r="H274" t="s">
        <v>937</v>
      </c>
      <c r="I274" t="s">
        <v>1451</v>
      </c>
      <c r="J274" t="s">
        <v>2900</v>
      </c>
    </row>
    <row r="275" spans="1:10" x14ac:dyDescent="0.25">
      <c r="A275" t="s">
        <v>652</v>
      </c>
      <c r="B275" t="s">
        <v>653</v>
      </c>
      <c r="C275" s="10">
        <v>43960</v>
      </c>
      <c r="D275" t="s">
        <v>25</v>
      </c>
      <c r="E275" s="7">
        <v>0.87847222222222221</v>
      </c>
      <c r="F275" t="s">
        <v>2901</v>
      </c>
      <c r="G275" t="s">
        <v>1452</v>
      </c>
      <c r="H275" t="s">
        <v>937</v>
      </c>
      <c r="I275" t="s">
        <v>1453</v>
      </c>
      <c r="J275" t="s">
        <v>2902</v>
      </c>
    </row>
    <row r="276" spans="1:10" x14ac:dyDescent="0.25">
      <c r="A276" t="s">
        <v>654</v>
      </c>
      <c r="B276" t="s">
        <v>655</v>
      </c>
      <c r="C276" s="10">
        <v>43960</v>
      </c>
      <c r="D276" t="s">
        <v>25</v>
      </c>
      <c r="E276" s="7">
        <v>0.91666666666666663</v>
      </c>
      <c r="F276" t="s">
        <v>2903</v>
      </c>
      <c r="G276" t="s">
        <v>2904</v>
      </c>
      <c r="H276" t="s">
        <v>937</v>
      </c>
      <c r="I276" t="s">
        <v>1454</v>
      </c>
      <c r="J276" t="s">
        <v>2905</v>
      </c>
    </row>
    <row r="277" spans="1:10" x14ac:dyDescent="0.25">
      <c r="A277" t="s">
        <v>529</v>
      </c>
      <c r="B277" t="s">
        <v>530</v>
      </c>
      <c r="C277" s="10">
        <v>43960</v>
      </c>
      <c r="D277" t="s">
        <v>25</v>
      </c>
      <c r="E277" s="7">
        <v>0.58333333333333337</v>
      </c>
      <c r="F277" t="s">
        <v>1455</v>
      </c>
      <c r="G277" t="s">
        <v>1456</v>
      </c>
      <c r="H277" t="s">
        <v>937</v>
      </c>
      <c r="J277" t="s">
        <v>2772</v>
      </c>
    </row>
    <row r="278" spans="1:10" x14ac:dyDescent="0.25">
      <c r="A278" t="s">
        <v>656</v>
      </c>
      <c r="B278" t="s">
        <v>657</v>
      </c>
      <c r="C278" s="10">
        <v>43960</v>
      </c>
      <c r="D278" t="s">
        <v>25</v>
      </c>
      <c r="E278" s="7">
        <v>0.70833333333333337</v>
      </c>
      <c r="F278" t="s">
        <v>1457</v>
      </c>
      <c r="G278" t="s">
        <v>2906</v>
      </c>
      <c r="H278" t="s">
        <v>937</v>
      </c>
      <c r="J278" t="s">
        <v>2907</v>
      </c>
    </row>
    <row r="279" spans="1:10" x14ac:dyDescent="0.25">
      <c r="A279" t="s">
        <v>658</v>
      </c>
      <c r="B279" t="s">
        <v>659</v>
      </c>
      <c r="C279" s="10">
        <v>43960</v>
      </c>
      <c r="D279" t="s">
        <v>35</v>
      </c>
      <c r="E279" s="7">
        <v>0.70833333333333337</v>
      </c>
      <c r="F279" t="s">
        <v>2908</v>
      </c>
      <c r="G279" t="s">
        <v>1458</v>
      </c>
      <c r="H279" t="s">
        <v>937</v>
      </c>
      <c r="I279" t="s">
        <v>1459</v>
      </c>
      <c r="J279" t="s">
        <v>2909</v>
      </c>
    </row>
    <row r="280" spans="1:10" x14ac:dyDescent="0.25">
      <c r="A280" t="s">
        <v>660</v>
      </c>
      <c r="B280" t="s">
        <v>661</v>
      </c>
      <c r="C280" s="10">
        <v>43960</v>
      </c>
      <c r="D280" t="s">
        <v>30</v>
      </c>
      <c r="E280" s="7">
        <v>0.75</v>
      </c>
      <c r="F280" t="s">
        <v>2910</v>
      </c>
      <c r="G280" t="s">
        <v>1460</v>
      </c>
      <c r="H280" t="s">
        <v>937</v>
      </c>
      <c r="I280" t="s">
        <v>1461</v>
      </c>
      <c r="J280" t="s">
        <v>2911</v>
      </c>
    </row>
    <row r="281" spans="1:10" x14ac:dyDescent="0.25">
      <c r="A281" t="s">
        <v>662</v>
      </c>
      <c r="B281" t="s">
        <v>392</v>
      </c>
      <c r="C281" s="10">
        <v>43960</v>
      </c>
      <c r="D281" t="s">
        <v>34</v>
      </c>
      <c r="E281" s="7">
        <v>0.79166666666666663</v>
      </c>
      <c r="F281" t="s">
        <v>1462</v>
      </c>
      <c r="G281" t="s">
        <v>1463</v>
      </c>
      <c r="H281" t="s">
        <v>937</v>
      </c>
      <c r="J281" t="s">
        <v>1581</v>
      </c>
    </row>
    <row r="282" spans="1:10" x14ac:dyDescent="0.25">
      <c r="A282" t="s">
        <v>663</v>
      </c>
      <c r="B282" t="s">
        <v>664</v>
      </c>
      <c r="C282" s="10">
        <v>43960</v>
      </c>
      <c r="D282" t="s">
        <v>34</v>
      </c>
      <c r="E282" s="7">
        <v>0.66666666666666663</v>
      </c>
      <c r="F282" t="s">
        <v>1464</v>
      </c>
      <c r="G282" t="s">
        <v>2912</v>
      </c>
      <c r="H282" t="s">
        <v>937</v>
      </c>
      <c r="J282" t="s">
        <v>1465</v>
      </c>
    </row>
    <row r="283" spans="1:10" x14ac:dyDescent="0.25">
      <c r="A283" t="s">
        <v>665</v>
      </c>
      <c r="B283" t="s">
        <v>666</v>
      </c>
      <c r="C283" s="10">
        <v>43960</v>
      </c>
      <c r="D283" t="s">
        <v>34</v>
      </c>
      <c r="E283" s="7">
        <v>0.83333333333333337</v>
      </c>
      <c r="F283" t="s">
        <v>1466</v>
      </c>
      <c r="G283" t="s">
        <v>2913</v>
      </c>
      <c r="H283" t="s">
        <v>937</v>
      </c>
      <c r="J283" t="s">
        <v>1467</v>
      </c>
    </row>
    <row r="284" spans="1:10" x14ac:dyDescent="0.25">
      <c r="A284" t="s">
        <v>667</v>
      </c>
      <c r="B284" t="s">
        <v>668</v>
      </c>
      <c r="C284" s="10">
        <v>43960</v>
      </c>
      <c r="D284" t="s">
        <v>22</v>
      </c>
      <c r="E284" s="7">
        <v>0.66666666666666663</v>
      </c>
      <c r="F284" t="s">
        <v>2914</v>
      </c>
      <c r="G284" t="s">
        <v>1468</v>
      </c>
      <c r="H284" t="s">
        <v>937</v>
      </c>
      <c r="I284" t="e">
        <f>-ilOX3InA8Y</f>
        <v>#NAME?</v>
      </c>
      <c r="J284" t="s">
        <v>2915</v>
      </c>
    </row>
    <row r="285" spans="1:10" x14ac:dyDescent="0.25">
      <c r="A285" t="s">
        <v>669</v>
      </c>
      <c r="B285" t="s">
        <v>670</v>
      </c>
      <c r="C285" s="10">
        <v>43960</v>
      </c>
      <c r="D285" t="s">
        <v>21</v>
      </c>
      <c r="E285" s="7">
        <v>0.70833333333333337</v>
      </c>
      <c r="F285" t="s">
        <v>2916</v>
      </c>
      <c r="G285" t="s">
        <v>1469</v>
      </c>
      <c r="H285" t="s">
        <v>937</v>
      </c>
      <c r="I285" t="s">
        <v>1470</v>
      </c>
      <c r="J285" t="s">
        <v>2917</v>
      </c>
    </row>
    <row r="286" spans="1:10" x14ac:dyDescent="0.25">
      <c r="A286" t="s">
        <v>671</v>
      </c>
      <c r="B286" t="s">
        <v>672</v>
      </c>
      <c r="C286" s="10">
        <v>43960</v>
      </c>
      <c r="D286" t="s">
        <v>37</v>
      </c>
      <c r="E286" s="7">
        <v>0.70833333333333337</v>
      </c>
      <c r="F286" t="s">
        <v>2918</v>
      </c>
      <c r="G286" t="s">
        <v>1471</v>
      </c>
      <c r="H286" t="s">
        <v>937</v>
      </c>
      <c r="I286" t="s">
        <v>1472</v>
      </c>
      <c r="J286" t="s">
        <v>2919</v>
      </c>
    </row>
    <row r="287" spans="1:10" x14ac:dyDescent="0.25">
      <c r="A287" t="s">
        <v>673</v>
      </c>
      <c r="B287" t="s">
        <v>674</v>
      </c>
      <c r="C287" s="10">
        <v>43960</v>
      </c>
      <c r="D287" t="s">
        <v>22</v>
      </c>
      <c r="E287" s="7">
        <v>0.85416666666666663</v>
      </c>
      <c r="F287" t="s">
        <v>1473</v>
      </c>
      <c r="G287" t="s">
        <v>1474</v>
      </c>
      <c r="H287" t="s">
        <v>937</v>
      </c>
      <c r="J287" t="s">
        <v>1475</v>
      </c>
    </row>
    <row r="288" spans="1:10" x14ac:dyDescent="0.25">
      <c r="A288" t="s">
        <v>676</v>
      </c>
      <c r="B288" t="s">
        <v>677</v>
      </c>
      <c r="C288" s="10">
        <v>43961</v>
      </c>
      <c r="D288" t="s">
        <v>30</v>
      </c>
      <c r="E288" s="7">
        <v>0.60416666666666663</v>
      </c>
      <c r="F288" t="s">
        <v>2920</v>
      </c>
      <c r="G288" t="s">
        <v>2921</v>
      </c>
      <c r="H288" t="s">
        <v>937</v>
      </c>
      <c r="I288" t="s">
        <v>1476</v>
      </c>
      <c r="J288" t="s">
        <v>2922</v>
      </c>
    </row>
    <row r="289" spans="1:10" x14ac:dyDescent="0.25">
      <c r="A289" t="s">
        <v>678</v>
      </c>
      <c r="B289" t="s">
        <v>679</v>
      </c>
      <c r="C289" s="10">
        <v>43961</v>
      </c>
      <c r="D289" t="s">
        <v>41</v>
      </c>
      <c r="E289" s="7">
        <v>0.60416666666666663</v>
      </c>
      <c r="F289" t="s">
        <v>2923</v>
      </c>
      <c r="G289" t="s">
        <v>1477</v>
      </c>
      <c r="H289" t="s">
        <v>937</v>
      </c>
      <c r="I289" t="s">
        <v>1478</v>
      </c>
      <c r="J289" t="s">
        <v>2924</v>
      </c>
    </row>
    <row r="290" spans="1:10" x14ac:dyDescent="0.25">
      <c r="A290" t="s">
        <v>610</v>
      </c>
      <c r="B290" t="s">
        <v>611</v>
      </c>
      <c r="C290" s="10">
        <v>43961</v>
      </c>
      <c r="D290" t="s">
        <v>27</v>
      </c>
      <c r="E290" s="7">
        <v>0.66666666666666663</v>
      </c>
      <c r="F290" t="s">
        <v>2925</v>
      </c>
      <c r="G290" t="s">
        <v>1479</v>
      </c>
      <c r="H290" t="s">
        <v>937</v>
      </c>
      <c r="I290" t="s">
        <v>1480</v>
      </c>
      <c r="J290" t="s">
        <v>2926</v>
      </c>
    </row>
    <row r="291" spans="1:10" x14ac:dyDescent="0.25">
      <c r="A291" t="s">
        <v>680</v>
      </c>
      <c r="B291" t="s">
        <v>681</v>
      </c>
      <c r="C291" s="10">
        <v>43961</v>
      </c>
      <c r="D291" t="s">
        <v>32</v>
      </c>
      <c r="E291" s="7">
        <v>0.66666666666666663</v>
      </c>
      <c r="F291" t="s">
        <v>2927</v>
      </c>
      <c r="G291" t="s">
        <v>1481</v>
      </c>
      <c r="H291" t="s">
        <v>937</v>
      </c>
      <c r="I291" t="s">
        <v>1482</v>
      </c>
      <c r="J291" t="s">
        <v>2928</v>
      </c>
    </row>
    <row r="292" spans="1:10" x14ac:dyDescent="0.25">
      <c r="A292" t="s">
        <v>682</v>
      </c>
      <c r="B292" t="s">
        <v>683</v>
      </c>
      <c r="C292" s="10">
        <v>43961</v>
      </c>
      <c r="D292" t="s">
        <v>34</v>
      </c>
      <c r="E292" s="7">
        <v>0.70833333333333337</v>
      </c>
      <c r="F292" t="s">
        <v>2929</v>
      </c>
      <c r="G292" t="s">
        <v>1483</v>
      </c>
      <c r="H292" t="s">
        <v>937</v>
      </c>
      <c r="I292" t="s">
        <v>1484</v>
      </c>
      <c r="J292" t="s">
        <v>2930</v>
      </c>
    </row>
    <row r="293" spans="1:10" x14ac:dyDescent="0.25">
      <c r="A293" t="s">
        <v>684</v>
      </c>
      <c r="B293" t="s">
        <v>685</v>
      </c>
      <c r="C293" s="10">
        <v>43961</v>
      </c>
      <c r="D293" t="s">
        <v>34</v>
      </c>
      <c r="E293" s="7">
        <v>0.5</v>
      </c>
      <c r="F293" t="s">
        <v>1485</v>
      </c>
      <c r="G293" t="s">
        <v>2931</v>
      </c>
      <c r="H293" t="s">
        <v>937</v>
      </c>
      <c r="J293" t="s">
        <v>2932</v>
      </c>
    </row>
    <row r="294" spans="1:10" x14ac:dyDescent="0.25">
      <c r="A294" t="s">
        <v>686</v>
      </c>
      <c r="B294" t="s">
        <v>687</v>
      </c>
      <c r="C294" s="10">
        <v>43961</v>
      </c>
      <c r="D294" t="s">
        <v>34</v>
      </c>
      <c r="E294" s="7">
        <v>0.75</v>
      </c>
      <c r="F294" t="s">
        <v>1486</v>
      </c>
      <c r="G294" t="s">
        <v>2933</v>
      </c>
      <c r="H294" t="s">
        <v>937</v>
      </c>
      <c r="J294" t="s">
        <v>2934</v>
      </c>
    </row>
    <row r="295" spans="1:10" x14ac:dyDescent="0.25">
      <c r="A295" t="s">
        <v>688</v>
      </c>
      <c r="B295" t="s">
        <v>689</v>
      </c>
      <c r="C295" s="10">
        <v>43961</v>
      </c>
      <c r="D295" t="s">
        <v>34</v>
      </c>
      <c r="E295" s="7">
        <v>0.8125</v>
      </c>
      <c r="F295" t="s">
        <v>1487</v>
      </c>
      <c r="G295" t="s">
        <v>1488</v>
      </c>
      <c r="H295" t="s">
        <v>937</v>
      </c>
      <c r="J295" t="s">
        <v>1489</v>
      </c>
    </row>
    <row r="296" spans="1:10" x14ac:dyDescent="0.25">
      <c r="A296" t="s">
        <v>690</v>
      </c>
      <c r="B296" t="s">
        <v>691</v>
      </c>
      <c r="C296" s="10">
        <v>43961</v>
      </c>
      <c r="D296" t="s">
        <v>31</v>
      </c>
      <c r="E296" s="7">
        <v>0.68055555555555547</v>
      </c>
      <c r="F296" t="s">
        <v>1487</v>
      </c>
      <c r="G296" t="s">
        <v>1490</v>
      </c>
      <c r="H296" t="s">
        <v>937</v>
      </c>
      <c r="I296" t="s">
        <v>1491</v>
      </c>
      <c r="J296" t="s">
        <v>2935</v>
      </c>
    </row>
    <row r="297" spans="1:10" x14ac:dyDescent="0.25">
      <c r="A297" t="s">
        <v>692</v>
      </c>
      <c r="B297" t="s">
        <v>693</v>
      </c>
      <c r="C297" s="10">
        <v>43961</v>
      </c>
      <c r="D297" t="s">
        <v>35</v>
      </c>
      <c r="E297" s="7">
        <v>0.54166666666666663</v>
      </c>
      <c r="F297" t="s">
        <v>2936</v>
      </c>
      <c r="G297" t="s">
        <v>1492</v>
      </c>
      <c r="H297" t="s">
        <v>937</v>
      </c>
      <c r="I297" t="s">
        <v>1493</v>
      </c>
      <c r="J297" t="s">
        <v>2937</v>
      </c>
    </row>
    <row r="298" spans="1:10" x14ac:dyDescent="0.25">
      <c r="A298" t="s">
        <v>694</v>
      </c>
      <c r="B298" t="s">
        <v>695</v>
      </c>
      <c r="C298" s="10">
        <v>43962</v>
      </c>
      <c r="D298" t="s">
        <v>41</v>
      </c>
      <c r="E298" s="7">
        <v>0.91666666666666663</v>
      </c>
      <c r="F298" t="s">
        <v>2938</v>
      </c>
      <c r="G298" t="s">
        <v>1494</v>
      </c>
      <c r="H298" t="s">
        <v>937</v>
      </c>
      <c r="I298" t="s">
        <v>1495</v>
      </c>
      <c r="J298" t="s">
        <v>2939</v>
      </c>
    </row>
    <row r="299" spans="1:10" x14ac:dyDescent="0.25">
      <c r="A299" t="s">
        <v>696</v>
      </c>
      <c r="B299" t="s">
        <v>697</v>
      </c>
      <c r="C299" s="10">
        <v>43962</v>
      </c>
      <c r="D299" t="s">
        <v>30</v>
      </c>
      <c r="E299" s="7">
        <v>0.75</v>
      </c>
      <c r="F299" t="s">
        <v>1496</v>
      </c>
      <c r="G299" t="s">
        <v>1497</v>
      </c>
      <c r="H299" t="s">
        <v>937</v>
      </c>
      <c r="J299" t="s">
        <v>2940</v>
      </c>
    </row>
    <row r="300" spans="1:10" x14ac:dyDescent="0.25">
      <c r="A300" t="s">
        <v>698</v>
      </c>
      <c r="B300" t="s">
        <v>699</v>
      </c>
      <c r="C300" s="10">
        <v>43962</v>
      </c>
      <c r="D300" t="s">
        <v>35</v>
      </c>
      <c r="E300" s="7">
        <v>0.79166666666666663</v>
      </c>
      <c r="F300" t="s">
        <v>2941</v>
      </c>
      <c r="G300" t="s">
        <v>1498</v>
      </c>
      <c r="H300" t="s">
        <v>937</v>
      </c>
      <c r="I300" t="s">
        <v>1499</v>
      </c>
      <c r="J300" t="s">
        <v>2942</v>
      </c>
    </row>
    <row r="301" spans="1:10" x14ac:dyDescent="0.25">
      <c r="A301" t="s">
        <v>700</v>
      </c>
      <c r="B301" t="s">
        <v>701</v>
      </c>
      <c r="C301" s="10">
        <v>43962</v>
      </c>
      <c r="D301" t="s">
        <v>26</v>
      </c>
      <c r="E301" s="7">
        <v>0.83333333333333337</v>
      </c>
      <c r="F301" t="s">
        <v>2943</v>
      </c>
      <c r="G301" t="s">
        <v>1500</v>
      </c>
      <c r="H301" t="s">
        <v>937</v>
      </c>
      <c r="I301" t="s">
        <v>1501</v>
      </c>
      <c r="J301" t="s">
        <v>2944</v>
      </c>
    </row>
    <row r="302" spans="1:10" x14ac:dyDescent="0.25">
      <c r="A302" t="s">
        <v>702</v>
      </c>
      <c r="B302" t="s">
        <v>703</v>
      </c>
      <c r="C302" s="10">
        <v>43962</v>
      </c>
      <c r="D302" t="s">
        <v>27</v>
      </c>
      <c r="E302" s="7">
        <v>0.83333333333333337</v>
      </c>
      <c r="F302" t="s">
        <v>2945</v>
      </c>
      <c r="G302" t="s">
        <v>1502</v>
      </c>
      <c r="H302" t="s">
        <v>937</v>
      </c>
      <c r="I302" t="s">
        <v>1503</v>
      </c>
      <c r="J302" t="s">
        <v>2946</v>
      </c>
    </row>
    <row r="303" spans="1:10" x14ac:dyDescent="0.25">
      <c r="A303" t="s">
        <v>397</v>
      </c>
      <c r="B303" t="s">
        <v>398</v>
      </c>
      <c r="C303" s="10">
        <v>43962</v>
      </c>
      <c r="D303" t="s">
        <v>22</v>
      </c>
      <c r="E303" s="7">
        <v>0.875</v>
      </c>
      <c r="F303" t="s">
        <v>2947</v>
      </c>
      <c r="G303" t="s">
        <v>1504</v>
      </c>
      <c r="H303" t="s">
        <v>937</v>
      </c>
      <c r="I303" t="s">
        <v>1505</v>
      </c>
      <c r="J303" t="s">
        <v>2948</v>
      </c>
    </row>
    <row r="304" spans="1:10" x14ac:dyDescent="0.25">
      <c r="A304" t="s">
        <v>704</v>
      </c>
      <c r="B304" t="s">
        <v>705</v>
      </c>
      <c r="C304" s="10">
        <v>43962</v>
      </c>
      <c r="D304" t="s">
        <v>30</v>
      </c>
      <c r="E304" s="7">
        <v>0.79166666666666663</v>
      </c>
      <c r="F304" t="s">
        <v>2949</v>
      </c>
      <c r="G304" t="s">
        <v>1506</v>
      </c>
      <c r="H304" t="s">
        <v>937</v>
      </c>
      <c r="I304" t="s">
        <v>1507</v>
      </c>
      <c r="J304" t="s">
        <v>2950</v>
      </c>
    </row>
    <row r="305" spans="1:10" x14ac:dyDescent="0.25">
      <c r="A305" t="s">
        <v>706</v>
      </c>
      <c r="B305" t="s">
        <v>707</v>
      </c>
      <c r="C305" s="10">
        <v>43962</v>
      </c>
      <c r="D305" t="s">
        <v>29</v>
      </c>
      <c r="E305" s="7">
        <v>0.75</v>
      </c>
      <c r="F305" t="s">
        <v>2951</v>
      </c>
      <c r="G305" t="s">
        <v>1508</v>
      </c>
      <c r="H305" t="s">
        <v>937</v>
      </c>
      <c r="I305" t="s">
        <v>1509</v>
      </c>
      <c r="J305" t="s">
        <v>2952</v>
      </c>
    </row>
    <row r="306" spans="1:10" x14ac:dyDescent="0.25">
      <c r="A306" t="s">
        <v>708</v>
      </c>
      <c r="B306" t="s">
        <v>447</v>
      </c>
      <c r="C306" s="10">
        <v>43964</v>
      </c>
      <c r="D306" t="s">
        <v>26</v>
      </c>
      <c r="E306" s="7">
        <v>0.89583333333333337</v>
      </c>
      <c r="F306" t="s">
        <v>1510</v>
      </c>
      <c r="G306" t="s">
        <v>1511</v>
      </c>
      <c r="H306" t="s">
        <v>937</v>
      </c>
      <c r="J306" t="s">
        <v>1696</v>
      </c>
    </row>
    <row r="307" spans="1:10" x14ac:dyDescent="0.25">
      <c r="A307" t="s">
        <v>592</v>
      </c>
      <c r="B307" t="s">
        <v>593</v>
      </c>
      <c r="C307" s="10">
        <v>43963</v>
      </c>
      <c r="D307" t="s">
        <v>41</v>
      </c>
      <c r="E307" s="7">
        <v>0.79166666666666663</v>
      </c>
      <c r="F307" t="s">
        <v>2953</v>
      </c>
      <c r="G307" t="s">
        <v>1512</v>
      </c>
      <c r="H307" t="s">
        <v>937</v>
      </c>
      <c r="I307" t="s">
        <v>1513</v>
      </c>
      <c r="J307" t="s">
        <v>2954</v>
      </c>
    </row>
    <row r="308" spans="1:10" x14ac:dyDescent="0.25">
      <c r="A308" t="s">
        <v>592</v>
      </c>
      <c r="B308" t="s">
        <v>593</v>
      </c>
      <c r="C308" s="10">
        <v>43965</v>
      </c>
      <c r="D308" t="s">
        <v>41</v>
      </c>
      <c r="E308" s="7">
        <v>0.79166666666666663</v>
      </c>
      <c r="F308" t="s">
        <v>2955</v>
      </c>
      <c r="G308" t="s">
        <v>1514</v>
      </c>
      <c r="H308" t="s">
        <v>937</v>
      </c>
      <c r="I308" t="s">
        <v>1515</v>
      </c>
      <c r="J308" t="s">
        <v>2956</v>
      </c>
    </row>
    <row r="309" spans="1:10" x14ac:dyDescent="0.25">
      <c r="A309" t="s">
        <v>592</v>
      </c>
      <c r="B309" t="s">
        <v>593</v>
      </c>
      <c r="C309" s="10">
        <v>43970</v>
      </c>
      <c r="D309" t="s">
        <v>41</v>
      </c>
      <c r="E309" s="7">
        <v>0.79166666666666663</v>
      </c>
      <c r="F309" t="s">
        <v>2957</v>
      </c>
      <c r="G309" t="s">
        <v>1516</v>
      </c>
      <c r="H309" t="s">
        <v>937</v>
      </c>
      <c r="I309" t="s">
        <v>1517</v>
      </c>
      <c r="J309" t="s">
        <v>2958</v>
      </c>
    </row>
    <row r="310" spans="1:10" x14ac:dyDescent="0.25">
      <c r="A310" t="s">
        <v>709</v>
      </c>
      <c r="B310" t="s">
        <v>710</v>
      </c>
      <c r="C310" s="10">
        <v>43966</v>
      </c>
      <c r="D310" t="s">
        <v>23</v>
      </c>
      <c r="E310" s="7">
        <v>0.83333333333333337</v>
      </c>
      <c r="F310" t="s">
        <v>2959</v>
      </c>
      <c r="G310" t="s">
        <v>1518</v>
      </c>
      <c r="H310" t="s">
        <v>937</v>
      </c>
      <c r="I310" t="s">
        <v>1519</v>
      </c>
      <c r="J310" t="s">
        <v>2960</v>
      </c>
    </row>
    <row r="311" spans="1:10" x14ac:dyDescent="0.25">
      <c r="A311" t="s">
        <v>711</v>
      </c>
      <c r="B311" t="s">
        <v>712</v>
      </c>
      <c r="C311" s="10">
        <v>43966</v>
      </c>
      <c r="D311" t="s">
        <v>27</v>
      </c>
      <c r="E311" s="7">
        <v>0.79166666666666663</v>
      </c>
      <c r="F311" t="s">
        <v>1520</v>
      </c>
      <c r="G311" t="s">
        <v>2961</v>
      </c>
      <c r="H311" t="s">
        <v>937</v>
      </c>
      <c r="J311" t="s">
        <v>2962</v>
      </c>
    </row>
    <row r="312" spans="1:10" x14ac:dyDescent="0.25">
      <c r="A312" t="s">
        <v>713</v>
      </c>
      <c r="B312" t="s">
        <v>714</v>
      </c>
      <c r="C312" s="10">
        <v>43964</v>
      </c>
      <c r="D312" t="s">
        <v>27</v>
      </c>
      <c r="E312" s="7">
        <v>0.83333333333333337</v>
      </c>
      <c r="F312" t="s">
        <v>2963</v>
      </c>
      <c r="G312" t="s">
        <v>1521</v>
      </c>
      <c r="H312" t="s">
        <v>937</v>
      </c>
      <c r="I312" t="s">
        <v>1522</v>
      </c>
      <c r="J312" t="s">
        <v>2964</v>
      </c>
    </row>
    <row r="313" spans="1:10" x14ac:dyDescent="0.25">
      <c r="A313" t="s">
        <v>715</v>
      </c>
      <c r="B313" t="s">
        <v>716</v>
      </c>
      <c r="C313" s="10">
        <v>43956</v>
      </c>
      <c r="D313" t="s">
        <v>25</v>
      </c>
      <c r="E313" s="7">
        <v>0.83333333333333337</v>
      </c>
      <c r="F313" t="s">
        <v>1523</v>
      </c>
      <c r="G313" t="s">
        <v>2965</v>
      </c>
      <c r="H313" t="s">
        <v>937</v>
      </c>
      <c r="J313" t="s">
        <v>2966</v>
      </c>
    </row>
    <row r="314" spans="1:10" x14ac:dyDescent="0.25">
      <c r="A314" t="s">
        <v>717</v>
      </c>
      <c r="B314" t="s">
        <v>718</v>
      </c>
      <c r="C314" s="10">
        <v>43964</v>
      </c>
      <c r="D314" t="s">
        <v>31</v>
      </c>
      <c r="E314" s="7">
        <v>0.79166666666666663</v>
      </c>
      <c r="F314" t="s">
        <v>1524</v>
      </c>
      <c r="G314" t="s">
        <v>2967</v>
      </c>
      <c r="H314" t="s">
        <v>937</v>
      </c>
      <c r="J314" t="s">
        <v>1525</v>
      </c>
    </row>
    <row r="315" spans="1:10" x14ac:dyDescent="0.25">
      <c r="A315" t="s">
        <v>719</v>
      </c>
      <c r="B315" t="s">
        <v>720</v>
      </c>
      <c r="C315" s="10">
        <v>43964</v>
      </c>
      <c r="D315" t="s">
        <v>33</v>
      </c>
      <c r="E315" s="7">
        <v>0.83333333333333337</v>
      </c>
      <c r="F315" t="s">
        <v>1526</v>
      </c>
      <c r="G315" t="s">
        <v>2968</v>
      </c>
      <c r="H315" t="s">
        <v>937</v>
      </c>
      <c r="J315" t="s">
        <v>1527</v>
      </c>
    </row>
    <row r="316" spans="1:10" x14ac:dyDescent="0.25">
      <c r="A316" t="s">
        <v>721</v>
      </c>
      <c r="B316" t="s">
        <v>722</v>
      </c>
      <c r="C316" s="10">
        <v>43965</v>
      </c>
      <c r="D316" t="s">
        <v>26</v>
      </c>
      <c r="E316" s="7">
        <v>0.875</v>
      </c>
      <c r="F316" t="s">
        <v>2969</v>
      </c>
      <c r="G316" t="s">
        <v>1528</v>
      </c>
      <c r="H316" t="s">
        <v>937</v>
      </c>
      <c r="I316" t="e">
        <f>-CzVbD2NS7I</f>
        <v>#NAME?</v>
      </c>
      <c r="J316" t="s">
        <v>2970</v>
      </c>
    </row>
    <row r="317" spans="1:10" x14ac:dyDescent="0.25">
      <c r="A317" t="s">
        <v>723</v>
      </c>
      <c r="B317" t="s">
        <v>724</v>
      </c>
      <c r="C317" s="10">
        <v>43965</v>
      </c>
      <c r="D317" t="s">
        <v>27</v>
      </c>
      <c r="E317" s="7">
        <v>0.79166666666666663</v>
      </c>
      <c r="F317" t="s">
        <v>1529</v>
      </c>
      <c r="G317" t="s">
        <v>2971</v>
      </c>
      <c r="H317" t="s">
        <v>937</v>
      </c>
      <c r="J317" t="s">
        <v>1525</v>
      </c>
    </row>
    <row r="318" spans="1:10" x14ac:dyDescent="0.25">
      <c r="A318" t="s">
        <v>725</v>
      </c>
      <c r="B318" t="s">
        <v>726</v>
      </c>
      <c r="C318" s="10">
        <v>43966</v>
      </c>
      <c r="D318" t="s">
        <v>21</v>
      </c>
      <c r="E318" s="7">
        <v>0.79166666666666663</v>
      </c>
      <c r="F318" t="s">
        <v>1530</v>
      </c>
      <c r="G318" t="s">
        <v>1531</v>
      </c>
      <c r="H318" t="s">
        <v>937</v>
      </c>
      <c r="I318" t="s">
        <v>1532</v>
      </c>
      <c r="J318" t="s">
        <v>2972</v>
      </c>
    </row>
    <row r="319" spans="1:10" x14ac:dyDescent="0.25">
      <c r="A319" t="s">
        <v>727</v>
      </c>
      <c r="B319" t="s">
        <v>728</v>
      </c>
      <c r="C319" s="10">
        <v>43966</v>
      </c>
      <c r="D319" t="s">
        <v>21</v>
      </c>
      <c r="E319" s="7">
        <v>0.79166666666666663</v>
      </c>
      <c r="F319" t="s">
        <v>1533</v>
      </c>
      <c r="G319" t="s">
        <v>1534</v>
      </c>
      <c r="H319" t="s">
        <v>937</v>
      </c>
      <c r="I319" t="s">
        <v>1535</v>
      </c>
      <c r="J319" t="s">
        <v>2973</v>
      </c>
    </row>
    <row r="320" spans="1:10" x14ac:dyDescent="0.25">
      <c r="A320" t="s">
        <v>244</v>
      </c>
      <c r="B320" t="s">
        <v>245</v>
      </c>
      <c r="C320" s="10">
        <v>43956</v>
      </c>
      <c r="D320" t="s">
        <v>31</v>
      </c>
      <c r="E320" s="7">
        <v>0.79166666666666663</v>
      </c>
      <c r="F320" t="s">
        <v>1536</v>
      </c>
      <c r="G320" t="s">
        <v>2974</v>
      </c>
      <c r="H320" t="s">
        <v>937</v>
      </c>
      <c r="J320" t="s">
        <v>1525</v>
      </c>
    </row>
    <row r="321" spans="1:10" x14ac:dyDescent="0.25">
      <c r="A321" t="s">
        <v>816</v>
      </c>
      <c r="B321" t="s">
        <v>817</v>
      </c>
      <c r="C321" s="10">
        <v>43975</v>
      </c>
      <c r="D321" t="s">
        <v>21</v>
      </c>
      <c r="E321" s="7">
        <v>0.70833333333333337</v>
      </c>
      <c r="F321" t="s">
        <v>1537</v>
      </c>
      <c r="G321" t="s">
        <v>1538</v>
      </c>
      <c r="H321" t="s">
        <v>937</v>
      </c>
      <c r="J321" t="s">
        <v>2975</v>
      </c>
    </row>
    <row r="322" spans="1:10" x14ac:dyDescent="0.25">
      <c r="A322" t="s">
        <v>729</v>
      </c>
      <c r="B322" t="s">
        <v>730</v>
      </c>
      <c r="C322" s="10">
        <v>43966</v>
      </c>
      <c r="D322" t="s">
        <v>21</v>
      </c>
      <c r="E322" s="7">
        <v>0.83333333333333337</v>
      </c>
      <c r="F322" t="s">
        <v>2976</v>
      </c>
      <c r="G322" t="s">
        <v>1539</v>
      </c>
      <c r="H322" t="s">
        <v>937</v>
      </c>
      <c r="I322" t="s">
        <v>1540</v>
      </c>
      <c r="J322" t="s">
        <v>2977</v>
      </c>
    </row>
    <row r="323" spans="1:10" x14ac:dyDescent="0.25">
      <c r="A323" t="s">
        <v>731</v>
      </c>
      <c r="B323" t="s">
        <v>732</v>
      </c>
      <c r="C323" s="10">
        <v>43967</v>
      </c>
      <c r="D323" t="s">
        <v>21</v>
      </c>
      <c r="E323" s="7">
        <v>0.625</v>
      </c>
      <c r="F323" t="s">
        <v>1541</v>
      </c>
      <c r="G323" t="s">
        <v>2978</v>
      </c>
      <c r="H323" t="s">
        <v>937</v>
      </c>
      <c r="J323" t="s">
        <v>2979</v>
      </c>
    </row>
    <row r="324" spans="1:10" x14ac:dyDescent="0.25">
      <c r="A324" t="s">
        <v>733</v>
      </c>
      <c r="B324" t="s">
        <v>734</v>
      </c>
      <c r="C324" s="10">
        <v>43967</v>
      </c>
      <c r="D324" t="s">
        <v>30</v>
      </c>
      <c r="E324" s="7">
        <v>0.625</v>
      </c>
      <c r="F324" t="s">
        <v>2980</v>
      </c>
      <c r="G324" t="s">
        <v>1542</v>
      </c>
      <c r="H324" t="s">
        <v>937</v>
      </c>
      <c r="I324" t="s">
        <v>1543</v>
      </c>
      <c r="J324" t="s">
        <v>2981</v>
      </c>
    </row>
    <row r="325" spans="1:10" x14ac:dyDescent="0.25">
      <c r="A325" t="s">
        <v>735</v>
      </c>
      <c r="B325" t="s">
        <v>736</v>
      </c>
      <c r="C325" s="10">
        <v>43967</v>
      </c>
      <c r="D325" t="s">
        <v>29</v>
      </c>
      <c r="E325" s="7">
        <v>0.66666666666666663</v>
      </c>
      <c r="F325" t="s">
        <v>2982</v>
      </c>
      <c r="G325" t="s">
        <v>1544</v>
      </c>
      <c r="H325" t="s">
        <v>937</v>
      </c>
      <c r="I325" t="s">
        <v>1545</v>
      </c>
      <c r="J325" t="s">
        <v>2983</v>
      </c>
    </row>
    <row r="326" spans="1:10" x14ac:dyDescent="0.25">
      <c r="A326" t="s">
        <v>737</v>
      </c>
      <c r="B326" t="s">
        <v>738</v>
      </c>
      <c r="C326" s="10">
        <v>43967</v>
      </c>
      <c r="D326" t="s">
        <v>37</v>
      </c>
      <c r="E326" s="7">
        <v>0.75</v>
      </c>
      <c r="F326" t="s">
        <v>1546</v>
      </c>
      <c r="G326" t="s">
        <v>2984</v>
      </c>
      <c r="H326" t="s">
        <v>937</v>
      </c>
      <c r="J326" t="s">
        <v>2985</v>
      </c>
    </row>
    <row r="327" spans="1:10" x14ac:dyDescent="0.25">
      <c r="A327" t="s">
        <v>739</v>
      </c>
      <c r="B327" t="s">
        <v>740</v>
      </c>
      <c r="C327" s="10">
        <v>43965</v>
      </c>
      <c r="D327" t="s">
        <v>35</v>
      </c>
      <c r="E327" s="7">
        <v>0.875</v>
      </c>
      <c r="F327" t="s">
        <v>2986</v>
      </c>
      <c r="G327" t="s">
        <v>1547</v>
      </c>
      <c r="H327" t="s">
        <v>937</v>
      </c>
      <c r="I327" t="s">
        <v>1548</v>
      </c>
      <c r="J327" t="s">
        <v>2987</v>
      </c>
    </row>
    <row r="328" spans="1:10" x14ac:dyDescent="0.25">
      <c r="A328" t="s">
        <v>741</v>
      </c>
      <c r="B328" t="s">
        <v>742</v>
      </c>
      <c r="C328" s="10">
        <v>43966</v>
      </c>
      <c r="D328" t="s">
        <v>34</v>
      </c>
      <c r="E328" s="7">
        <v>0.875</v>
      </c>
      <c r="F328" t="s">
        <v>2988</v>
      </c>
      <c r="G328" t="s">
        <v>1549</v>
      </c>
      <c r="H328" t="s">
        <v>937</v>
      </c>
      <c r="I328" t="s">
        <v>1550</v>
      </c>
      <c r="J328" t="s">
        <v>2989</v>
      </c>
    </row>
    <row r="329" spans="1:10" x14ac:dyDescent="0.25">
      <c r="A329" t="s">
        <v>743</v>
      </c>
      <c r="B329" t="s">
        <v>744</v>
      </c>
      <c r="C329" s="10">
        <v>43966</v>
      </c>
      <c r="D329" t="s">
        <v>26</v>
      </c>
      <c r="E329" s="7">
        <v>0.875</v>
      </c>
      <c r="F329" t="s">
        <v>1551</v>
      </c>
      <c r="G329" t="s">
        <v>1552</v>
      </c>
      <c r="H329" t="s">
        <v>937</v>
      </c>
      <c r="J329" t="s">
        <v>1553</v>
      </c>
    </row>
    <row r="330" spans="1:10" x14ac:dyDescent="0.25">
      <c r="A330" t="s">
        <v>745</v>
      </c>
      <c r="B330" t="s">
        <v>746</v>
      </c>
      <c r="C330" s="10">
        <v>43967</v>
      </c>
      <c r="D330" t="s">
        <v>29</v>
      </c>
      <c r="E330" s="7">
        <v>0.875</v>
      </c>
      <c r="F330" t="s">
        <v>1554</v>
      </c>
      <c r="G330" t="s">
        <v>1555</v>
      </c>
      <c r="H330" t="s">
        <v>937</v>
      </c>
      <c r="J330" t="s">
        <v>1553</v>
      </c>
    </row>
    <row r="331" spans="1:10" x14ac:dyDescent="0.25">
      <c r="A331" t="s">
        <v>849</v>
      </c>
      <c r="B331" t="s">
        <v>850</v>
      </c>
      <c r="C331" s="10">
        <v>43966</v>
      </c>
      <c r="D331" t="s">
        <v>22</v>
      </c>
      <c r="E331" s="7">
        <v>0.66666666666666663</v>
      </c>
      <c r="F331" t="s">
        <v>1556</v>
      </c>
      <c r="G331" t="s">
        <v>2990</v>
      </c>
      <c r="H331" t="s">
        <v>937</v>
      </c>
      <c r="J331" t="s">
        <v>1557</v>
      </c>
    </row>
    <row r="332" spans="1:10" x14ac:dyDescent="0.25">
      <c r="A332" t="s">
        <v>157</v>
      </c>
      <c r="B332" t="s">
        <v>158</v>
      </c>
      <c r="C332" s="10">
        <v>43968</v>
      </c>
      <c r="D332" t="s">
        <v>30</v>
      </c>
      <c r="E332" s="7">
        <v>0.5</v>
      </c>
      <c r="F332" t="s">
        <v>2991</v>
      </c>
      <c r="G332" t="s">
        <v>1558</v>
      </c>
      <c r="H332" t="s">
        <v>937</v>
      </c>
      <c r="I332" t="s">
        <v>1559</v>
      </c>
      <c r="J332" t="s">
        <v>2992</v>
      </c>
    </row>
    <row r="333" spans="1:10" x14ac:dyDescent="0.25">
      <c r="A333" t="s">
        <v>747</v>
      </c>
      <c r="B333" t="s">
        <v>748</v>
      </c>
      <c r="C333" s="10">
        <v>43968</v>
      </c>
      <c r="D333" t="s">
        <v>27</v>
      </c>
      <c r="E333" s="7">
        <v>0.75</v>
      </c>
      <c r="F333" t="s">
        <v>1560</v>
      </c>
      <c r="G333" t="s">
        <v>2993</v>
      </c>
      <c r="H333" t="s">
        <v>937</v>
      </c>
      <c r="J333" t="s">
        <v>2994</v>
      </c>
    </row>
    <row r="334" spans="1:10" x14ac:dyDescent="0.25">
      <c r="A334" t="s">
        <v>749</v>
      </c>
      <c r="B334" t="s">
        <v>750</v>
      </c>
      <c r="C334" s="10">
        <v>43965</v>
      </c>
      <c r="D334" t="s">
        <v>34</v>
      </c>
      <c r="E334" s="7">
        <v>0.83333333333333337</v>
      </c>
      <c r="F334" t="s">
        <v>1561</v>
      </c>
      <c r="G334" t="s">
        <v>2995</v>
      </c>
      <c r="H334" t="s">
        <v>937</v>
      </c>
      <c r="J334" t="s">
        <v>2996</v>
      </c>
    </row>
    <row r="335" spans="1:10" x14ac:dyDescent="0.25">
      <c r="A335" t="s">
        <v>387</v>
      </c>
      <c r="B335" t="s">
        <v>388</v>
      </c>
      <c r="C335" s="10">
        <v>43966</v>
      </c>
      <c r="D335" t="s">
        <v>34</v>
      </c>
      <c r="E335" s="7">
        <v>0.83333333333333337</v>
      </c>
      <c r="F335" t="s">
        <v>1562</v>
      </c>
      <c r="G335" t="s">
        <v>2881</v>
      </c>
      <c r="H335" t="s">
        <v>937</v>
      </c>
      <c r="J335" t="s">
        <v>2882</v>
      </c>
    </row>
    <row r="336" spans="1:10" x14ac:dyDescent="0.25">
      <c r="A336" t="s">
        <v>154</v>
      </c>
      <c r="B336" t="s">
        <v>155</v>
      </c>
      <c r="C336" s="10">
        <v>43966</v>
      </c>
      <c r="D336" t="s">
        <v>29</v>
      </c>
      <c r="E336" s="7">
        <v>0.83333333333333337</v>
      </c>
      <c r="F336" t="s">
        <v>2997</v>
      </c>
      <c r="G336" t="s">
        <v>1563</v>
      </c>
      <c r="H336" t="s">
        <v>937</v>
      </c>
      <c r="I336" t="s">
        <v>1564</v>
      </c>
      <c r="J336" t="s">
        <v>2998</v>
      </c>
    </row>
    <row r="337" spans="1:10" x14ac:dyDescent="0.25">
      <c r="A337" t="s">
        <v>751</v>
      </c>
      <c r="B337" t="s">
        <v>752</v>
      </c>
      <c r="C337" s="10">
        <v>43966</v>
      </c>
      <c r="D337" t="s">
        <v>35</v>
      </c>
      <c r="E337" s="7">
        <v>0.875</v>
      </c>
      <c r="F337" t="s">
        <v>1565</v>
      </c>
      <c r="G337" t="s">
        <v>1566</v>
      </c>
      <c r="H337" t="s">
        <v>937</v>
      </c>
      <c r="J337" t="s">
        <v>2999</v>
      </c>
    </row>
    <row r="338" spans="1:10" x14ac:dyDescent="0.25">
      <c r="A338" t="s">
        <v>751</v>
      </c>
      <c r="B338" t="s">
        <v>752</v>
      </c>
      <c r="C338" s="10">
        <v>43967</v>
      </c>
      <c r="D338" t="s">
        <v>35</v>
      </c>
      <c r="E338" s="7">
        <v>0.875</v>
      </c>
      <c r="F338" t="s">
        <v>1565</v>
      </c>
      <c r="G338" t="s">
        <v>1566</v>
      </c>
      <c r="H338" t="s">
        <v>937</v>
      </c>
      <c r="J338" t="s">
        <v>2999</v>
      </c>
    </row>
    <row r="339" spans="1:10" x14ac:dyDescent="0.25">
      <c r="A339" t="s">
        <v>751</v>
      </c>
      <c r="B339" t="s">
        <v>752</v>
      </c>
      <c r="C339" s="10">
        <v>43968</v>
      </c>
      <c r="D339" t="s">
        <v>35</v>
      </c>
      <c r="E339" s="7">
        <v>0.875</v>
      </c>
      <c r="F339" t="s">
        <v>1565</v>
      </c>
      <c r="G339" t="s">
        <v>1566</v>
      </c>
      <c r="H339" t="s">
        <v>937</v>
      </c>
      <c r="J339" t="s">
        <v>2999</v>
      </c>
    </row>
    <row r="340" spans="1:10" x14ac:dyDescent="0.25">
      <c r="A340" t="s">
        <v>753</v>
      </c>
      <c r="B340" t="s">
        <v>754</v>
      </c>
      <c r="C340" s="10">
        <v>43963</v>
      </c>
      <c r="D340" t="s">
        <v>34</v>
      </c>
      <c r="E340" s="7">
        <v>0.66666666666666663</v>
      </c>
      <c r="F340" t="s">
        <v>1567</v>
      </c>
      <c r="G340" t="s">
        <v>3000</v>
      </c>
      <c r="H340" t="s">
        <v>937</v>
      </c>
      <c r="J340" t="s">
        <v>1568</v>
      </c>
    </row>
    <row r="341" spans="1:10" x14ac:dyDescent="0.25">
      <c r="A341" t="s">
        <v>755</v>
      </c>
      <c r="B341" t="s">
        <v>756</v>
      </c>
      <c r="C341" s="10">
        <v>43963</v>
      </c>
      <c r="D341" t="s">
        <v>25</v>
      </c>
      <c r="E341" s="7">
        <v>0.79166666666666663</v>
      </c>
      <c r="F341" t="s">
        <v>1569</v>
      </c>
      <c r="G341" t="s">
        <v>3001</v>
      </c>
      <c r="H341" t="s">
        <v>937</v>
      </c>
      <c r="J341" t="s">
        <v>1525</v>
      </c>
    </row>
    <row r="342" spans="1:10" x14ac:dyDescent="0.25">
      <c r="A342" t="s">
        <v>757</v>
      </c>
      <c r="B342" t="s">
        <v>758</v>
      </c>
      <c r="C342" s="10">
        <v>43963</v>
      </c>
      <c r="D342" t="s">
        <v>33</v>
      </c>
      <c r="E342" s="7">
        <v>0.83333333333333337</v>
      </c>
      <c r="F342" t="s">
        <v>1570</v>
      </c>
      <c r="G342" t="s">
        <v>3002</v>
      </c>
      <c r="H342" t="s">
        <v>937</v>
      </c>
      <c r="J342" t="s">
        <v>3003</v>
      </c>
    </row>
    <row r="343" spans="1:10" x14ac:dyDescent="0.25">
      <c r="A343" t="s">
        <v>448</v>
      </c>
      <c r="B343" t="s">
        <v>449</v>
      </c>
      <c r="C343" s="10">
        <v>43963</v>
      </c>
      <c r="D343" t="s">
        <v>22</v>
      </c>
      <c r="E343" s="7">
        <v>0.83680555555555547</v>
      </c>
      <c r="F343" t="s">
        <v>3004</v>
      </c>
      <c r="G343" t="s">
        <v>1571</v>
      </c>
      <c r="H343" t="s">
        <v>937</v>
      </c>
      <c r="I343" t="s">
        <v>1572</v>
      </c>
      <c r="J343" t="s">
        <v>3005</v>
      </c>
    </row>
    <row r="344" spans="1:10" x14ac:dyDescent="0.25">
      <c r="A344" t="s">
        <v>759</v>
      </c>
      <c r="B344">
        <v>0</v>
      </c>
      <c r="C344" s="10">
        <v>43963</v>
      </c>
      <c r="D344" t="s">
        <v>25</v>
      </c>
      <c r="E344" s="7">
        <v>0.875</v>
      </c>
      <c r="F344" t="s">
        <v>1573</v>
      </c>
      <c r="G344" t="s">
        <v>1574</v>
      </c>
      <c r="H344" t="s">
        <v>937</v>
      </c>
      <c r="J344" t="s">
        <v>1575</v>
      </c>
    </row>
    <row r="345" spans="1:10" x14ac:dyDescent="0.25">
      <c r="A345" t="s">
        <v>760</v>
      </c>
      <c r="B345" t="s">
        <v>761</v>
      </c>
      <c r="C345" s="10">
        <v>43964</v>
      </c>
      <c r="D345" t="s">
        <v>25</v>
      </c>
      <c r="E345" s="7">
        <v>0</v>
      </c>
      <c r="F345" t="s">
        <v>3006</v>
      </c>
      <c r="G345" t="s">
        <v>3007</v>
      </c>
      <c r="H345" t="s">
        <v>937</v>
      </c>
      <c r="I345" t="s">
        <v>1576</v>
      </c>
      <c r="J345" t="s">
        <v>3008</v>
      </c>
    </row>
    <row r="346" spans="1:10" x14ac:dyDescent="0.25">
      <c r="A346" t="s">
        <v>1804</v>
      </c>
      <c r="B346">
        <v>0</v>
      </c>
      <c r="C346" s="10">
        <v>43963</v>
      </c>
      <c r="D346" t="s">
        <v>39</v>
      </c>
      <c r="E346" s="7">
        <v>0.83333333333333337</v>
      </c>
      <c r="F346" t="s">
        <v>1577</v>
      </c>
      <c r="G346" t="s">
        <v>3009</v>
      </c>
      <c r="H346" t="s">
        <v>937</v>
      </c>
      <c r="J346" t="s">
        <v>1578</v>
      </c>
    </row>
    <row r="347" spans="1:10" x14ac:dyDescent="0.25">
      <c r="A347" t="s">
        <v>763</v>
      </c>
      <c r="B347" t="s">
        <v>764</v>
      </c>
      <c r="C347" s="10">
        <v>43964</v>
      </c>
      <c r="D347" t="s">
        <v>34</v>
      </c>
      <c r="E347" s="7">
        <v>0.79166666666666663</v>
      </c>
      <c r="F347" t="s">
        <v>1579</v>
      </c>
      <c r="G347" t="s">
        <v>1580</v>
      </c>
      <c r="H347" t="s">
        <v>937</v>
      </c>
      <c r="J347" t="s">
        <v>1581</v>
      </c>
    </row>
    <row r="348" spans="1:10" x14ac:dyDescent="0.25">
      <c r="A348" t="s">
        <v>835</v>
      </c>
      <c r="B348" t="s">
        <v>836</v>
      </c>
      <c r="C348" s="10">
        <v>43966</v>
      </c>
      <c r="D348" t="s">
        <v>29</v>
      </c>
      <c r="E348" s="7">
        <v>0.85416666666666663</v>
      </c>
      <c r="F348" t="s">
        <v>1582</v>
      </c>
      <c r="G348" t="s">
        <v>1583</v>
      </c>
      <c r="H348" t="s">
        <v>937</v>
      </c>
      <c r="J348" t="s">
        <v>3010</v>
      </c>
    </row>
    <row r="349" spans="1:10" x14ac:dyDescent="0.25">
      <c r="A349" t="s">
        <v>767</v>
      </c>
      <c r="B349" t="s">
        <v>768</v>
      </c>
      <c r="C349" s="10">
        <v>43964</v>
      </c>
      <c r="D349" t="s">
        <v>32</v>
      </c>
      <c r="E349" s="7">
        <v>0.66666666666666663</v>
      </c>
      <c r="F349" t="s">
        <v>3011</v>
      </c>
      <c r="G349" t="s">
        <v>1584</v>
      </c>
      <c r="H349" t="s">
        <v>937</v>
      </c>
      <c r="I349" t="s">
        <v>1585</v>
      </c>
      <c r="J349" t="s">
        <v>3012</v>
      </c>
    </row>
    <row r="350" spans="1:10" x14ac:dyDescent="0.25">
      <c r="A350" t="s">
        <v>769</v>
      </c>
      <c r="B350" t="s">
        <v>770</v>
      </c>
      <c r="C350" s="10">
        <v>43964</v>
      </c>
      <c r="D350" t="s">
        <v>21</v>
      </c>
      <c r="E350" s="7">
        <v>0.83333333333333337</v>
      </c>
      <c r="F350" t="s">
        <v>1586</v>
      </c>
      <c r="G350" t="s">
        <v>3013</v>
      </c>
      <c r="H350" t="s">
        <v>937</v>
      </c>
      <c r="J350" t="s">
        <v>3014</v>
      </c>
    </row>
    <row r="351" spans="1:10" x14ac:dyDescent="0.25">
      <c r="A351" t="s">
        <v>771</v>
      </c>
      <c r="B351" t="s">
        <v>772</v>
      </c>
      <c r="C351" s="10">
        <v>43964</v>
      </c>
      <c r="D351" t="s">
        <v>32</v>
      </c>
      <c r="E351" s="7">
        <v>0.83333333333333337</v>
      </c>
      <c r="F351" t="s">
        <v>3015</v>
      </c>
      <c r="G351" t="s">
        <v>3016</v>
      </c>
      <c r="H351" t="s">
        <v>937</v>
      </c>
      <c r="I351" t="s">
        <v>1587</v>
      </c>
      <c r="J351" t="s">
        <v>3017</v>
      </c>
    </row>
    <row r="352" spans="1:10" x14ac:dyDescent="0.25">
      <c r="A352" t="s">
        <v>773</v>
      </c>
      <c r="B352" t="s">
        <v>774</v>
      </c>
      <c r="C352" s="10">
        <v>43965</v>
      </c>
      <c r="D352" t="s">
        <v>22</v>
      </c>
      <c r="E352" s="7">
        <v>0.91666666666666663</v>
      </c>
      <c r="F352" t="s">
        <v>3018</v>
      </c>
      <c r="G352" t="s">
        <v>3019</v>
      </c>
      <c r="H352" t="s">
        <v>937</v>
      </c>
      <c r="I352" t="s">
        <v>1588</v>
      </c>
      <c r="J352" t="s">
        <v>3020</v>
      </c>
    </row>
    <row r="353" spans="1:10" x14ac:dyDescent="0.25">
      <c r="A353" t="s">
        <v>775</v>
      </c>
      <c r="B353" t="s">
        <v>776</v>
      </c>
      <c r="C353" s="10">
        <v>43965</v>
      </c>
      <c r="D353" t="s">
        <v>28</v>
      </c>
      <c r="E353" s="7">
        <v>0.79166666666666663</v>
      </c>
      <c r="F353" t="s">
        <v>1589</v>
      </c>
      <c r="G353" t="s">
        <v>3021</v>
      </c>
      <c r="H353" t="s">
        <v>937</v>
      </c>
      <c r="J353" t="s">
        <v>3022</v>
      </c>
    </row>
    <row r="354" spans="1:10" x14ac:dyDescent="0.25">
      <c r="A354" t="s">
        <v>283</v>
      </c>
      <c r="B354" t="s">
        <v>284</v>
      </c>
      <c r="C354" s="10">
        <v>43965</v>
      </c>
      <c r="D354" t="s">
        <v>21</v>
      </c>
      <c r="E354" s="7">
        <v>0.83333333333333337</v>
      </c>
      <c r="F354" t="s">
        <v>1590</v>
      </c>
      <c r="G354" t="s">
        <v>1591</v>
      </c>
      <c r="H354" t="s">
        <v>937</v>
      </c>
      <c r="J354" t="s">
        <v>2503</v>
      </c>
    </row>
    <row r="355" spans="1:10" x14ac:dyDescent="0.25">
      <c r="A355" t="s">
        <v>777</v>
      </c>
      <c r="B355" t="s">
        <v>778</v>
      </c>
      <c r="C355" s="10">
        <v>43965</v>
      </c>
      <c r="D355" t="s">
        <v>1125</v>
      </c>
      <c r="E355" s="7">
        <v>0.83333333333333337</v>
      </c>
      <c r="F355" t="s">
        <v>3023</v>
      </c>
      <c r="G355" t="s">
        <v>1592</v>
      </c>
      <c r="H355" t="s">
        <v>937</v>
      </c>
      <c r="I355" t="s">
        <v>1593</v>
      </c>
      <c r="J355" t="s">
        <v>3024</v>
      </c>
    </row>
    <row r="356" spans="1:10" x14ac:dyDescent="0.25">
      <c r="A356" t="s">
        <v>779</v>
      </c>
      <c r="B356" t="s">
        <v>780</v>
      </c>
      <c r="C356" s="10">
        <v>43967</v>
      </c>
      <c r="D356" t="s">
        <v>30</v>
      </c>
      <c r="E356" s="7">
        <v>0.625</v>
      </c>
      <c r="F356" t="s">
        <v>1594</v>
      </c>
      <c r="G356" t="s">
        <v>3025</v>
      </c>
      <c r="H356" t="s">
        <v>937</v>
      </c>
      <c r="J356" t="s">
        <v>3026</v>
      </c>
    </row>
    <row r="357" spans="1:10" x14ac:dyDescent="0.25">
      <c r="A357" t="s">
        <v>781</v>
      </c>
      <c r="B357" t="s">
        <v>782</v>
      </c>
      <c r="C357" s="10">
        <v>43966</v>
      </c>
      <c r="D357" t="s">
        <v>32</v>
      </c>
      <c r="E357" s="7">
        <v>0.70833333333333337</v>
      </c>
      <c r="F357" t="s">
        <v>1595</v>
      </c>
      <c r="G357" t="s">
        <v>3027</v>
      </c>
      <c r="H357" t="s">
        <v>937</v>
      </c>
      <c r="J357" t="s">
        <v>3028</v>
      </c>
    </row>
    <row r="358" spans="1:10" x14ac:dyDescent="0.25">
      <c r="A358" t="s">
        <v>783</v>
      </c>
      <c r="B358" t="s">
        <v>784</v>
      </c>
      <c r="C358" s="10">
        <v>43966</v>
      </c>
      <c r="D358" t="s">
        <v>26</v>
      </c>
      <c r="E358" s="7">
        <v>0.79166666666666663</v>
      </c>
      <c r="F358" t="s">
        <v>3029</v>
      </c>
      <c r="G358" t="s">
        <v>1596</v>
      </c>
      <c r="H358" t="s">
        <v>937</v>
      </c>
      <c r="I358" t="s">
        <v>1597</v>
      </c>
      <c r="J358" t="s">
        <v>3030</v>
      </c>
    </row>
    <row r="359" spans="1:10" x14ac:dyDescent="0.25">
      <c r="A359" t="s">
        <v>785</v>
      </c>
      <c r="B359" t="s">
        <v>786</v>
      </c>
      <c r="C359" s="10">
        <v>43966</v>
      </c>
      <c r="D359" t="s">
        <v>28</v>
      </c>
      <c r="E359" s="7">
        <v>0.83333333333333337</v>
      </c>
      <c r="F359" t="s">
        <v>1598</v>
      </c>
      <c r="G359" t="s">
        <v>1599</v>
      </c>
      <c r="H359" t="s">
        <v>937</v>
      </c>
      <c r="J359" t="s">
        <v>3031</v>
      </c>
    </row>
    <row r="360" spans="1:10" x14ac:dyDescent="0.25">
      <c r="A360" t="s">
        <v>787</v>
      </c>
      <c r="B360" t="s">
        <v>788</v>
      </c>
      <c r="C360" s="10">
        <v>43966</v>
      </c>
      <c r="D360" t="s">
        <v>22</v>
      </c>
      <c r="E360" s="7">
        <v>0.85416666666666663</v>
      </c>
      <c r="F360" t="s">
        <v>3032</v>
      </c>
      <c r="G360" t="s">
        <v>1600</v>
      </c>
      <c r="H360" t="s">
        <v>937</v>
      </c>
      <c r="I360" t="s">
        <v>1601</v>
      </c>
      <c r="J360" t="s">
        <v>3033</v>
      </c>
    </row>
    <row r="361" spans="1:10" x14ac:dyDescent="0.25">
      <c r="A361" t="s">
        <v>789</v>
      </c>
      <c r="B361" t="s">
        <v>790</v>
      </c>
      <c r="C361" s="10">
        <v>43966</v>
      </c>
      <c r="D361" t="s">
        <v>34</v>
      </c>
      <c r="E361" s="7">
        <v>0.94791666666666663</v>
      </c>
      <c r="F361" t="s">
        <v>3034</v>
      </c>
      <c r="G361" t="s">
        <v>1602</v>
      </c>
      <c r="H361" t="s">
        <v>937</v>
      </c>
      <c r="I361" t="s">
        <v>1603</v>
      </c>
      <c r="J361" t="s">
        <v>3035</v>
      </c>
    </row>
    <row r="362" spans="1:10" x14ac:dyDescent="0.25">
      <c r="A362" t="s">
        <v>791</v>
      </c>
      <c r="B362" t="s">
        <v>792</v>
      </c>
      <c r="C362" s="10">
        <v>43965</v>
      </c>
      <c r="D362" t="s">
        <v>25</v>
      </c>
      <c r="E362" s="7">
        <v>0.875</v>
      </c>
      <c r="F362" t="s">
        <v>3036</v>
      </c>
      <c r="G362" t="s">
        <v>1604</v>
      </c>
      <c r="H362" t="s">
        <v>937</v>
      </c>
      <c r="I362" t="s">
        <v>1605</v>
      </c>
      <c r="J362" t="s">
        <v>3037</v>
      </c>
    </row>
    <row r="363" spans="1:10" x14ac:dyDescent="0.25">
      <c r="A363" t="s">
        <v>793</v>
      </c>
      <c r="B363" t="s">
        <v>794</v>
      </c>
      <c r="C363" s="10">
        <v>43964</v>
      </c>
      <c r="D363" t="s">
        <v>41</v>
      </c>
      <c r="E363" s="7">
        <v>0.83333333333333337</v>
      </c>
      <c r="F363" t="s">
        <v>1606</v>
      </c>
      <c r="G363" t="s">
        <v>1607</v>
      </c>
      <c r="H363" t="s">
        <v>937</v>
      </c>
      <c r="J363" t="s">
        <v>3038</v>
      </c>
    </row>
    <row r="364" spans="1:10" x14ac:dyDescent="0.25">
      <c r="A364" t="s">
        <v>795</v>
      </c>
      <c r="B364" t="s">
        <v>796</v>
      </c>
      <c r="C364" s="10">
        <v>43966</v>
      </c>
      <c r="D364" t="s">
        <v>25</v>
      </c>
      <c r="E364" s="7">
        <v>0.83333333333333337</v>
      </c>
      <c r="F364" t="s">
        <v>1608</v>
      </c>
      <c r="G364" t="s">
        <v>1609</v>
      </c>
      <c r="H364" t="s">
        <v>937</v>
      </c>
      <c r="J364" t="s">
        <v>1610</v>
      </c>
    </row>
    <row r="365" spans="1:10" x14ac:dyDescent="0.25">
      <c r="A365" t="s">
        <v>797</v>
      </c>
      <c r="B365" t="s">
        <v>798</v>
      </c>
      <c r="C365" s="10">
        <v>43967</v>
      </c>
      <c r="D365" t="s">
        <v>35</v>
      </c>
      <c r="E365" s="7">
        <v>0.5</v>
      </c>
      <c r="F365" t="s">
        <v>1611</v>
      </c>
      <c r="G365" t="s">
        <v>1612</v>
      </c>
      <c r="H365" t="s">
        <v>937</v>
      </c>
      <c r="J365" t="s">
        <v>3039</v>
      </c>
    </row>
    <row r="366" spans="1:10" x14ac:dyDescent="0.25">
      <c r="A366" t="s">
        <v>799</v>
      </c>
      <c r="B366">
        <v>0</v>
      </c>
      <c r="C366" s="10">
        <v>43965</v>
      </c>
      <c r="D366" t="s">
        <v>41</v>
      </c>
      <c r="E366" s="7">
        <v>0.70833333333333337</v>
      </c>
      <c r="F366" t="s">
        <v>1613</v>
      </c>
      <c r="G366" t="s">
        <v>1614</v>
      </c>
      <c r="H366" t="s">
        <v>937</v>
      </c>
      <c r="J366" t="s">
        <v>1568</v>
      </c>
    </row>
    <row r="367" spans="1:10" x14ac:dyDescent="0.25">
      <c r="A367" t="s">
        <v>505</v>
      </c>
      <c r="B367" t="s">
        <v>506</v>
      </c>
      <c r="C367" s="10">
        <v>43964</v>
      </c>
      <c r="D367" t="s">
        <v>36</v>
      </c>
      <c r="E367" s="7">
        <v>0.66666666666666663</v>
      </c>
      <c r="F367" t="s">
        <v>1305</v>
      </c>
      <c r="G367" t="s">
        <v>1306</v>
      </c>
      <c r="H367" t="s">
        <v>937</v>
      </c>
      <c r="J367" t="s">
        <v>2751</v>
      </c>
    </row>
    <row r="368" spans="1:10" x14ac:dyDescent="0.25">
      <c r="A368" t="s">
        <v>529</v>
      </c>
      <c r="B368" t="s">
        <v>530</v>
      </c>
      <c r="C368" s="10">
        <v>43964</v>
      </c>
      <c r="D368" t="s">
        <v>25</v>
      </c>
      <c r="E368" s="7">
        <v>0.83333333333333337</v>
      </c>
      <c r="F368" t="s">
        <v>1329</v>
      </c>
      <c r="G368" t="s">
        <v>1330</v>
      </c>
      <c r="H368" t="s">
        <v>937</v>
      </c>
      <c r="J368" t="s">
        <v>2772</v>
      </c>
    </row>
    <row r="369" spans="1:10" x14ac:dyDescent="0.25">
      <c r="A369" t="s">
        <v>800</v>
      </c>
      <c r="B369" t="s">
        <v>801</v>
      </c>
      <c r="C369" s="10">
        <v>43964</v>
      </c>
      <c r="D369" t="s">
        <v>32</v>
      </c>
      <c r="E369" s="7">
        <v>0.70833333333333337</v>
      </c>
      <c r="F369" t="s">
        <v>3040</v>
      </c>
      <c r="G369" t="s">
        <v>1615</v>
      </c>
      <c r="H369" t="s">
        <v>937</v>
      </c>
      <c r="I369" t="s">
        <v>1616</v>
      </c>
      <c r="J369" t="s">
        <v>3041</v>
      </c>
    </row>
    <row r="370" spans="1:10" x14ac:dyDescent="0.25">
      <c r="A370" t="s">
        <v>802</v>
      </c>
      <c r="B370" t="s">
        <v>803</v>
      </c>
      <c r="C370" s="10">
        <v>43965</v>
      </c>
      <c r="D370" t="s">
        <v>1125</v>
      </c>
      <c r="E370" s="7">
        <v>0.83333333333333337</v>
      </c>
      <c r="F370" t="s">
        <v>1617</v>
      </c>
      <c r="G370" t="s">
        <v>3042</v>
      </c>
      <c r="H370" t="s">
        <v>937</v>
      </c>
      <c r="J370" t="s">
        <v>3043</v>
      </c>
    </row>
    <row r="371" spans="1:10" x14ac:dyDescent="0.25">
      <c r="A371" t="s">
        <v>804</v>
      </c>
      <c r="B371" t="s">
        <v>805</v>
      </c>
      <c r="C371" s="10">
        <v>43963</v>
      </c>
      <c r="D371" t="s">
        <v>26</v>
      </c>
      <c r="E371" s="7">
        <v>0.75</v>
      </c>
      <c r="F371" t="s">
        <v>1618</v>
      </c>
      <c r="G371" t="s">
        <v>3044</v>
      </c>
      <c r="H371" t="s">
        <v>937</v>
      </c>
      <c r="J371" t="s">
        <v>3045</v>
      </c>
    </row>
    <row r="372" spans="1:10" x14ac:dyDescent="0.25">
      <c r="A372" t="s">
        <v>806</v>
      </c>
      <c r="B372" t="s">
        <v>807</v>
      </c>
      <c r="C372" s="10">
        <v>43964</v>
      </c>
      <c r="D372" t="s">
        <v>33</v>
      </c>
      <c r="E372" s="7">
        <v>0.875</v>
      </c>
      <c r="F372" t="s">
        <v>3046</v>
      </c>
      <c r="G372" t="s">
        <v>1619</v>
      </c>
      <c r="H372" t="s">
        <v>937</v>
      </c>
      <c r="I372" t="s">
        <v>1620</v>
      </c>
      <c r="J372" t="s">
        <v>3047</v>
      </c>
    </row>
    <row r="373" spans="1:10" x14ac:dyDescent="0.25">
      <c r="A373" t="s">
        <v>808</v>
      </c>
      <c r="B373" t="s">
        <v>809</v>
      </c>
      <c r="C373" s="10">
        <v>43965</v>
      </c>
      <c r="D373" t="s">
        <v>22</v>
      </c>
      <c r="E373" s="7">
        <v>0.75</v>
      </c>
      <c r="F373" t="s">
        <v>3048</v>
      </c>
      <c r="G373" t="s">
        <v>1621</v>
      </c>
      <c r="H373" t="s">
        <v>937</v>
      </c>
      <c r="I373" t="s">
        <v>1622</v>
      </c>
      <c r="J373" t="s">
        <v>3049</v>
      </c>
    </row>
    <row r="374" spans="1:10" x14ac:dyDescent="0.25">
      <c r="A374" t="s">
        <v>810</v>
      </c>
      <c r="B374" t="s">
        <v>811</v>
      </c>
      <c r="C374" s="10">
        <v>43965</v>
      </c>
      <c r="D374" t="s">
        <v>34</v>
      </c>
      <c r="E374" s="7">
        <v>0.875</v>
      </c>
      <c r="F374" t="s">
        <v>3050</v>
      </c>
      <c r="G374" t="s">
        <v>1623</v>
      </c>
      <c r="H374" t="s">
        <v>937</v>
      </c>
      <c r="I374" t="s">
        <v>1624</v>
      </c>
      <c r="J374" t="s">
        <v>3051</v>
      </c>
    </row>
    <row r="375" spans="1:10" x14ac:dyDescent="0.25">
      <c r="A375" t="s">
        <v>812</v>
      </c>
      <c r="B375" t="s">
        <v>813</v>
      </c>
      <c r="C375" s="10">
        <v>43965</v>
      </c>
      <c r="D375" t="s">
        <v>32</v>
      </c>
      <c r="E375" s="7">
        <v>0.83333333333333337</v>
      </c>
      <c r="F375" t="s">
        <v>3052</v>
      </c>
      <c r="G375" t="s">
        <v>1625</v>
      </c>
      <c r="H375" t="s">
        <v>937</v>
      </c>
      <c r="I375" t="s">
        <v>1626</v>
      </c>
      <c r="J375" t="s">
        <v>3053</v>
      </c>
    </row>
    <row r="376" spans="1:10" x14ac:dyDescent="0.25">
      <c r="A376" t="s">
        <v>82</v>
      </c>
      <c r="B376" t="s">
        <v>83</v>
      </c>
      <c r="C376" s="10">
        <v>44001</v>
      </c>
      <c r="D376" t="s">
        <v>21</v>
      </c>
      <c r="E376" s="7">
        <v>0.83333333333333337</v>
      </c>
      <c r="F376" t="s">
        <v>3054</v>
      </c>
      <c r="G376" t="s">
        <v>3055</v>
      </c>
      <c r="H376" t="s">
        <v>937</v>
      </c>
      <c r="I376" t="s">
        <v>3056</v>
      </c>
      <c r="J376" t="s">
        <v>3057</v>
      </c>
    </row>
    <row r="377" spans="1:10" x14ac:dyDescent="0.25">
      <c r="A377" t="s">
        <v>598</v>
      </c>
      <c r="B377" t="s">
        <v>599</v>
      </c>
      <c r="C377" s="10">
        <v>43975</v>
      </c>
      <c r="D377" t="s">
        <v>30</v>
      </c>
      <c r="E377" s="7">
        <v>0.70833333333333337</v>
      </c>
      <c r="F377" t="s">
        <v>3058</v>
      </c>
      <c r="G377" t="s">
        <v>3059</v>
      </c>
      <c r="H377" t="s">
        <v>937</v>
      </c>
      <c r="I377" t="s">
        <v>3060</v>
      </c>
      <c r="J377" t="s">
        <v>3061</v>
      </c>
    </row>
    <row r="378" spans="1:10" x14ac:dyDescent="0.25">
      <c r="A378" t="s">
        <v>1949</v>
      </c>
      <c r="B378" t="s">
        <v>1950</v>
      </c>
      <c r="C378" s="10">
        <v>43975</v>
      </c>
      <c r="D378" t="s">
        <v>28</v>
      </c>
      <c r="E378" s="7">
        <v>0.66666666666666663</v>
      </c>
      <c r="F378" t="s">
        <v>3062</v>
      </c>
      <c r="G378" t="s">
        <v>3063</v>
      </c>
      <c r="H378" t="s">
        <v>937</v>
      </c>
      <c r="I378" t="s">
        <v>3064</v>
      </c>
      <c r="J378" t="s">
        <v>3065</v>
      </c>
    </row>
    <row r="379" spans="1:10" x14ac:dyDescent="0.25">
      <c r="A379" t="s">
        <v>814</v>
      </c>
      <c r="B379" t="s">
        <v>815</v>
      </c>
      <c r="C379" s="10">
        <v>43977</v>
      </c>
      <c r="D379" t="s">
        <v>21</v>
      </c>
      <c r="E379" s="7">
        <v>0.79166666666666663</v>
      </c>
      <c r="F379" t="s">
        <v>3066</v>
      </c>
      <c r="G379" t="s">
        <v>1627</v>
      </c>
      <c r="H379" t="s">
        <v>937</v>
      </c>
      <c r="I379" t="s">
        <v>1628</v>
      </c>
      <c r="J379" t="s">
        <v>3067</v>
      </c>
    </row>
    <row r="380" spans="1:10" x14ac:dyDescent="0.25">
      <c r="A380" t="s">
        <v>845</v>
      </c>
      <c r="B380" t="s">
        <v>846</v>
      </c>
      <c r="C380" s="10">
        <v>43966</v>
      </c>
      <c r="D380" t="s">
        <v>32</v>
      </c>
      <c r="E380" s="7">
        <v>0.83333333333333337</v>
      </c>
      <c r="F380" t="s">
        <v>3068</v>
      </c>
      <c r="G380" t="s">
        <v>1629</v>
      </c>
      <c r="H380" t="s">
        <v>937</v>
      </c>
      <c r="I380" t="s">
        <v>1630</v>
      </c>
      <c r="J380" t="s">
        <v>3069</v>
      </c>
    </row>
    <row r="381" spans="1:10" x14ac:dyDescent="0.25">
      <c r="A381" t="s">
        <v>94</v>
      </c>
      <c r="B381" t="s">
        <v>95</v>
      </c>
      <c r="C381" s="10">
        <v>43978</v>
      </c>
      <c r="D381" t="s">
        <v>21</v>
      </c>
      <c r="E381" s="7">
        <v>0.83333333333333337</v>
      </c>
      <c r="F381" t="s">
        <v>3070</v>
      </c>
      <c r="G381" t="s">
        <v>1631</v>
      </c>
      <c r="H381" t="s">
        <v>937</v>
      </c>
      <c r="I381" t="s">
        <v>1632</v>
      </c>
      <c r="J381" t="s">
        <v>3071</v>
      </c>
    </row>
    <row r="382" spans="1:10" x14ac:dyDescent="0.25">
      <c r="A382" t="s">
        <v>847</v>
      </c>
      <c r="B382" t="s">
        <v>848</v>
      </c>
      <c r="C382" s="10">
        <v>43966</v>
      </c>
      <c r="D382" t="s">
        <v>34</v>
      </c>
      <c r="E382" s="7">
        <v>0.83333333333333337</v>
      </c>
      <c r="F382" t="s">
        <v>1633</v>
      </c>
      <c r="G382" t="s">
        <v>3072</v>
      </c>
      <c r="H382" t="s">
        <v>937</v>
      </c>
      <c r="J382" t="s">
        <v>3073</v>
      </c>
    </row>
    <row r="383" spans="1:10" x14ac:dyDescent="0.25">
      <c r="A383" t="s">
        <v>220</v>
      </c>
      <c r="B383" t="s">
        <v>221</v>
      </c>
      <c r="C383" s="10">
        <v>43981</v>
      </c>
      <c r="D383" t="s">
        <v>33</v>
      </c>
      <c r="E383" s="7">
        <v>0.83333333333333337</v>
      </c>
      <c r="F383" t="s">
        <v>1634</v>
      </c>
      <c r="G383" t="s">
        <v>1635</v>
      </c>
      <c r="H383" t="s">
        <v>937</v>
      </c>
      <c r="J383" t="s">
        <v>2531</v>
      </c>
    </row>
    <row r="384" spans="1:10" x14ac:dyDescent="0.25">
      <c r="A384" t="s">
        <v>109</v>
      </c>
      <c r="B384" t="s">
        <v>110</v>
      </c>
      <c r="C384" s="10">
        <v>43966</v>
      </c>
      <c r="D384" t="s">
        <v>21</v>
      </c>
      <c r="E384" s="7">
        <v>0.79166666666666663</v>
      </c>
      <c r="F384" t="s">
        <v>3074</v>
      </c>
      <c r="G384" t="s">
        <v>1636</v>
      </c>
      <c r="H384" t="s">
        <v>937</v>
      </c>
      <c r="I384" t="s">
        <v>1637</v>
      </c>
      <c r="J384" t="s">
        <v>3075</v>
      </c>
    </row>
    <row r="385" spans="1:10" x14ac:dyDescent="0.25">
      <c r="A385" t="s">
        <v>220</v>
      </c>
      <c r="B385" t="s">
        <v>221</v>
      </c>
      <c r="C385" s="10">
        <v>43989</v>
      </c>
      <c r="D385" t="s">
        <v>21</v>
      </c>
      <c r="E385" s="7">
        <v>0.625</v>
      </c>
      <c r="F385" t="s">
        <v>3076</v>
      </c>
      <c r="G385" t="s">
        <v>3077</v>
      </c>
      <c r="H385" t="s">
        <v>937</v>
      </c>
      <c r="I385" t="s">
        <v>3078</v>
      </c>
      <c r="J385" t="s">
        <v>3079</v>
      </c>
    </row>
    <row r="386" spans="1:10" x14ac:dyDescent="0.25">
      <c r="A386" t="s">
        <v>851</v>
      </c>
      <c r="B386" t="s">
        <v>852</v>
      </c>
      <c r="C386" s="10">
        <v>43966</v>
      </c>
      <c r="D386" t="s">
        <v>34</v>
      </c>
      <c r="E386" s="7">
        <v>0.79166666666666663</v>
      </c>
      <c r="F386" t="s">
        <v>1638</v>
      </c>
      <c r="G386" t="s">
        <v>1639</v>
      </c>
      <c r="H386" t="s">
        <v>937</v>
      </c>
      <c r="J386" t="s">
        <v>1581</v>
      </c>
    </row>
    <row r="387" spans="1:10" x14ac:dyDescent="0.25">
      <c r="A387" t="s">
        <v>172</v>
      </c>
      <c r="B387" t="s">
        <v>173</v>
      </c>
      <c r="C387" s="10">
        <v>43981</v>
      </c>
      <c r="D387" t="s">
        <v>21</v>
      </c>
      <c r="E387" s="7">
        <v>0.72916666666666663</v>
      </c>
      <c r="F387" t="s">
        <v>3080</v>
      </c>
      <c r="G387" t="s">
        <v>1041</v>
      </c>
      <c r="H387" t="s">
        <v>937</v>
      </c>
      <c r="I387" t="s">
        <v>3081</v>
      </c>
      <c r="J387" t="s">
        <v>3082</v>
      </c>
    </row>
    <row r="388" spans="1:10" x14ac:dyDescent="0.25">
      <c r="A388" t="s">
        <v>853</v>
      </c>
      <c r="B388" t="s">
        <v>854</v>
      </c>
      <c r="C388" s="10">
        <v>43967</v>
      </c>
      <c r="D388" t="s">
        <v>28</v>
      </c>
      <c r="E388" s="7">
        <v>0.66666666666666663</v>
      </c>
      <c r="F388" t="s">
        <v>1640</v>
      </c>
      <c r="G388" t="s">
        <v>3083</v>
      </c>
      <c r="H388" t="s">
        <v>937</v>
      </c>
      <c r="J388" t="s">
        <v>3084</v>
      </c>
    </row>
    <row r="389" spans="1:10" x14ac:dyDescent="0.25">
      <c r="A389" t="s">
        <v>688</v>
      </c>
      <c r="B389" t="s">
        <v>689</v>
      </c>
      <c r="C389" s="10">
        <v>43982</v>
      </c>
      <c r="D389" t="s">
        <v>28</v>
      </c>
      <c r="E389" s="7">
        <v>0.58333333333333337</v>
      </c>
      <c r="F389" t="s">
        <v>2686</v>
      </c>
      <c r="G389" t="s">
        <v>1232</v>
      </c>
      <c r="H389" t="s">
        <v>937</v>
      </c>
      <c r="J389" t="s">
        <v>1641</v>
      </c>
    </row>
    <row r="390" spans="1:10" x14ac:dyDescent="0.25">
      <c r="A390" t="s">
        <v>855</v>
      </c>
      <c r="B390">
        <v>0</v>
      </c>
      <c r="C390" s="10">
        <v>43967</v>
      </c>
      <c r="D390" t="s">
        <v>25</v>
      </c>
      <c r="E390" s="7">
        <v>0.72916666666666663</v>
      </c>
      <c r="F390" t="s">
        <v>1642</v>
      </c>
      <c r="G390" t="s">
        <v>3085</v>
      </c>
      <c r="H390" t="s">
        <v>937</v>
      </c>
      <c r="J390" t="s">
        <v>1643</v>
      </c>
    </row>
    <row r="391" spans="1:10" x14ac:dyDescent="0.25">
      <c r="A391" t="s">
        <v>818</v>
      </c>
      <c r="B391" t="s">
        <v>819</v>
      </c>
      <c r="C391" s="10">
        <v>43981</v>
      </c>
      <c r="D391" t="s">
        <v>21</v>
      </c>
      <c r="E391" s="7">
        <v>0.75</v>
      </c>
      <c r="F391" t="s">
        <v>1644</v>
      </c>
      <c r="G391" t="s">
        <v>3086</v>
      </c>
      <c r="H391" t="s">
        <v>937</v>
      </c>
      <c r="J391" t="s">
        <v>3087</v>
      </c>
    </row>
    <row r="392" spans="1:10" x14ac:dyDescent="0.25">
      <c r="A392" t="s">
        <v>856</v>
      </c>
      <c r="B392" t="s">
        <v>857</v>
      </c>
      <c r="C392" s="10">
        <v>43967</v>
      </c>
      <c r="D392" t="s">
        <v>22</v>
      </c>
      <c r="E392" s="7">
        <v>0.83333333333333337</v>
      </c>
      <c r="F392" t="s">
        <v>3088</v>
      </c>
      <c r="G392" t="s">
        <v>1645</v>
      </c>
      <c r="H392" t="s">
        <v>937</v>
      </c>
      <c r="I392" t="s">
        <v>1646</v>
      </c>
      <c r="J392" t="s">
        <v>3089</v>
      </c>
    </row>
    <row r="393" spans="1:10" x14ac:dyDescent="0.25">
      <c r="A393" t="s">
        <v>820</v>
      </c>
      <c r="B393" t="s">
        <v>821</v>
      </c>
      <c r="C393" s="10">
        <v>43966</v>
      </c>
      <c r="D393" t="s">
        <v>21</v>
      </c>
      <c r="E393" s="7">
        <v>0.83333333333333337</v>
      </c>
      <c r="F393" t="s">
        <v>1647</v>
      </c>
      <c r="G393" t="s">
        <v>3090</v>
      </c>
      <c r="H393" t="s">
        <v>937</v>
      </c>
      <c r="J393" t="s">
        <v>3091</v>
      </c>
    </row>
    <row r="394" spans="1:10" x14ac:dyDescent="0.25">
      <c r="A394" t="s">
        <v>858</v>
      </c>
      <c r="B394" t="s">
        <v>859</v>
      </c>
      <c r="C394" s="10">
        <v>43967</v>
      </c>
      <c r="D394" t="s">
        <v>21</v>
      </c>
      <c r="E394" s="7">
        <v>0.625</v>
      </c>
      <c r="F394" t="s">
        <v>1648</v>
      </c>
      <c r="G394" t="s">
        <v>3092</v>
      </c>
      <c r="H394" t="s">
        <v>937</v>
      </c>
      <c r="J394" t="s">
        <v>3093</v>
      </c>
    </row>
    <row r="395" spans="1:10" x14ac:dyDescent="0.25">
      <c r="A395" t="s">
        <v>822</v>
      </c>
      <c r="B395" t="s">
        <v>823</v>
      </c>
      <c r="C395" s="10">
        <v>43973</v>
      </c>
      <c r="D395" t="s">
        <v>31</v>
      </c>
      <c r="E395" s="7">
        <v>0.68055555555555547</v>
      </c>
      <c r="F395" t="s">
        <v>3094</v>
      </c>
      <c r="G395" t="s">
        <v>1649</v>
      </c>
      <c r="H395" t="s">
        <v>937</v>
      </c>
      <c r="I395" t="s">
        <v>1650</v>
      </c>
      <c r="J395" t="s">
        <v>3095</v>
      </c>
    </row>
    <row r="396" spans="1:10" x14ac:dyDescent="0.25">
      <c r="A396" t="s">
        <v>860</v>
      </c>
      <c r="B396" t="s">
        <v>861</v>
      </c>
      <c r="C396" s="10">
        <v>43968</v>
      </c>
      <c r="D396" t="s">
        <v>22</v>
      </c>
      <c r="E396" s="7">
        <v>0.68055555555555547</v>
      </c>
      <c r="F396" t="s">
        <v>3096</v>
      </c>
      <c r="G396" t="s">
        <v>1651</v>
      </c>
      <c r="H396" t="s">
        <v>937</v>
      </c>
      <c r="I396" t="s">
        <v>1652</v>
      </c>
      <c r="J396" t="s">
        <v>3097</v>
      </c>
    </row>
    <row r="397" spans="1:10" x14ac:dyDescent="0.25">
      <c r="A397" t="s">
        <v>824</v>
      </c>
      <c r="B397" t="s">
        <v>825</v>
      </c>
      <c r="C397" s="10">
        <v>43966</v>
      </c>
      <c r="D397" t="s">
        <v>25</v>
      </c>
      <c r="E397" s="7">
        <v>0.91666666666666663</v>
      </c>
      <c r="F397" t="s">
        <v>1653</v>
      </c>
      <c r="G397" t="s">
        <v>3098</v>
      </c>
      <c r="H397" t="s">
        <v>937</v>
      </c>
      <c r="J397" t="s">
        <v>1654</v>
      </c>
    </row>
    <row r="398" spans="1:10" x14ac:dyDescent="0.25">
      <c r="A398" t="s">
        <v>862</v>
      </c>
      <c r="B398" t="s">
        <v>863</v>
      </c>
      <c r="C398" s="10">
        <v>43967</v>
      </c>
      <c r="D398" t="s">
        <v>27</v>
      </c>
      <c r="E398" s="7">
        <v>0.875</v>
      </c>
      <c r="F398" t="s">
        <v>3099</v>
      </c>
      <c r="G398" t="s">
        <v>1655</v>
      </c>
      <c r="H398" t="s">
        <v>937</v>
      </c>
      <c r="I398" t="s">
        <v>1656</v>
      </c>
      <c r="J398" t="s">
        <v>3100</v>
      </c>
    </row>
    <row r="399" spans="1:10" x14ac:dyDescent="0.25">
      <c r="A399" t="s">
        <v>827</v>
      </c>
      <c r="B399" t="s">
        <v>828</v>
      </c>
      <c r="C399" s="10">
        <v>43968</v>
      </c>
      <c r="D399" t="s">
        <v>36</v>
      </c>
      <c r="E399" s="7">
        <v>0.58333333333333337</v>
      </c>
      <c r="F399" t="s">
        <v>1657</v>
      </c>
      <c r="G399" t="s">
        <v>1658</v>
      </c>
      <c r="H399" t="s">
        <v>937</v>
      </c>
      <c r="J399" t="s">
        <v>1659</v>
      </c>
    </row>
    <row r="400" spans="1:10" x14ac:dyDescent="0.25">
      <c r="A400" t="s">
        <v>864</v>
      </c>
      <c r="B400" t="s">
        <v>865</v>
      </c>
      <c r="C400" s="10">
        <v>43967</v>
      </c>
      <c r="D400" t="s">
        <v>35</v>
      </c>
      <c r="E400" s="7">
        <v>0.58333333333333337</v>
      </c>
      <c r="F400" t="s">
        <v>3101</v>
      </c>
      <c r="G400" t="s">
        <v>1660</v>
      </c>
      <c r="H400" t="s">
        <v>937</v>
      </c>
      <c r="I400" t="s">
        <v>1661</v>
      </c>
      <c r="J400" t="s">
        <v>3102</v>
      </c>
    </row>
    <row r="401" spans="1:10" x14ac:dyDescent="0.25">
      <c r="A401" t="s">
        <v>829</v>
      </c>
      <c r="B401" t="s">
        <v>830</v>
      </c>
      <c r="C401" s="10">
        <v>43964</v>
      </c>
      <c r="D401" t="s">
        <v>27</v>
      </c>
      <c r="E401" s="7">
        <v>0.875</v>
      </c>
      <c r="F401" t="s">
        <v>1662</v>
      </c>
      <c r="G401" t="s">
        <v>1663</v>
      </c>
      <c r="H401" t="s">
        <v>937</v>
      </c>
      <c r="J401" t="s">
        <v>3103</v>
      </c>
    </row>
    <row r="402" spans="1:10" x14ac:dyDescent="0.25">
      <c r="A402" t="s">
        <v>866</v>
      </c>
      <c r="B402" t="s">
        <v>867</v>
      </c>
      <c r="C402" s="10">
        <v>43966</v>
      </c>
      <c r="D402" t="s">
        <v>25</v>
      </c>
      <c r="E402" s="7">
        <v>0.85416666666666663</v>
      </c>
      <c r="F402" t="s">
        <v>1664</v>
      </c>
      <c r="G402" t="s">
        <v>3104</v>
      </c>
      <c r="H402" t="s">
        <v>937</v>
      </c>
      <c r="J402" t="s">
        <v>1665</v>
      </c>
    </row>
    <row r="403" spans="1:10" x14ac:dyDescent="0.25">
      <c r="A403" t="s">
        <v>831</v>
      </c>
      <c r="B403">
        <v>0</v>
      </c>
      <c r="C403" s="10">
        <v>43964</v>
      </c>
      <c r="D403" t="s">
        <v>34</v>
      </c>
      <c r="E403" s="7">
        <v>0.83333333333333337</v>
      </c>
      <c r="F403" t="s">
        <v>1666</v>
      </c>
      <c r="G403" t="s">
        <v>1667</v>
      </c>
      <c r="H403" t="s">
        <v>937</v>
      </c>
      <c r="J403" t="s">
        <v>1668</v>
      </c>
    </row>
    <row r="404" spans="1:10" x14ac:dyDescent="0.25">
      <c r="A404" t="s">
        <v>868</v>
      </c>
      <c r="B404" t="s">
        <v>869</v>
      </c>
      <c r="C404" s="10">
        <v>43967</v>
      </c>
      <c r="D404" t="s">
        <v>35</v>
      </c>
      <c r="E404" s="7">
        <v>0.54166666666666663</v>
      </c>
      <c r="F404" t="s">
        <v>1669</v>
      </c>
      <c r="G404" t="s">
        <v>1670</v>
      </c>
      <c r="H404" t="s">
        <v>937</v>
      </c>
      <c r="J404" t="s">
        <v>3105</v>
      </c>
    </row>
    <row r="405" spans="1:10" x14ac:dyDescent="0.25">
      <c r="A405" t="s">
        <v>833</v>
      </c>
      <c r="B405" t="s">
        <v>834</v>
      </c>
      <c r="C405" s="10">
        <v>43966</v>
      </c>
      <c r="D405" t="s">
        <v>27</v>
      </c>
      <c r="E405" s="7">
        <v>0.8125</v>
      </c>
      <c r="F405" t="s">
        <v>1671</v>
      </c>
      <c r="G405" t="s">
        <v>3106</v>
      </c>
      <c r="H405" t="s">
        <v>937</v>
      </c>
      <c r="J405" t="s">
        <v>3107</v>
      </c>
    </row>
    <row r="406" spans="1:10" x14ac:dyDescent="0.25">
      <c r="A406" t="s">
        <v>868</v>
      </c>
      <c r="B406" t="s">
        <v>869</v>
      </c>
      <c r="C406" s="10">
        <v>43968</v>
      </c>
      <c r="D406" t="s">
        <v>35</v>
      </c>
      <c r="E406" s="7">
        <v>0.45833333333333331</v>
      </c>
      <c r="F406" t="s">
        <v>3108</v>
      </c>
      <c r="G406" t="s">
        <v>1672</v>
      </c>
      <c r="H406" t="s">
        <v>937</v>
      </c>
      <c r="I406" t="s">
        <v>1673</v>
      </c>
      <c r="J406" t="s">
        <v>3109</v>
      </c>
    </row>
    <row r="407" spans="1:10" x14ac:dyDescent="0.25">
      <c r="A407" t="s">
        <v>586</v>
      </c>
      <c r="B407" t="s">
        <v>587</v>
      </c>
      <c r="C407" s="10">
        <v>43967</v>
      </c>
      <c r="D407" t="s">
        <v>32</v>
      </c>
      <c r="E407" s="7">
        <v>0.70833333333333337</v>
      </c>
      <c r="F407" t="s">
        <v>1674</v>
      </c>
      <c r="G407" t="s">
        <v>1675</v>
      </c>
      <c r="H407" t="s">
        <v>937</v>
      </c>
      <c r="J407" t="s">
        <v>3110</v>
      </c>
    </row>
    <row r="408" spans="1:10" x14ac:dyDescent="0.25">
      <c r="A408" t="s">
        <v>870</v>
      </c>
      <c r="B408" t="s">
        <v>871</v>
      </c>
      <c r="C408" s="10">
        <v>43966</v>
      </c>
      <c r="D408" t="s">
        <v>26</v>
      </c>
      <c r="E408" s="7">
        <v>0.875</v>
      </c>
      <c r="F408" t="s">
        <v>3111</v>
      </c>
      <c r="G408" t="s">
        <v>1676</v>
      </c>
      <c r="H408" t="s">
        <v>937</v>
      </c>
      <c r="I408" t="s">
        <v>1677</v>
      </c>
      <c r="J408" t="s">
        <v>3112</v>
      </c>
    </row>
    <row r="409" spans="1:10" x14ac:dyDescent="0.25">
      <c r="A409" t="s">
        <v>837</v>
      </c>
      <c r="B409" t="s">
        <v>838</v>
      </c>
      <c r="C409" s="10">
        <v>43965</v>
      </c>
      <c r="D409" t="s">
        <v>22</v>
      </c>
      <c r="E409" s="7">
        <v>0.58333333333333337</v>
      </c>
      <c r="F409" t="s">
        <v>3113</v>
      </c>
      <c r="G409" t="s">
        <v>1678</v>
      </c>
      <c r="H409" t="s">
        <v>937</v>
      </c>
      <c r="I409" t="s">
        <v>1679</v>
      </c>
      <c r="J409" t="s">
        <v>3114</v>
      </c>
    </row>
    <row r="410" spans="1:10" x14ac:dyDescent="0.25">
      <c r="A410" t="s">
        <v>872</v>
      </c>
      <c r="B410" t="s">
        <v>873</v>
      </c>
      <c r="C410" s="10">
        <v>43966</v>
      </c>
      <c r="D410" t="s">
        <v>22</v>
      </c>
      <c r="E410" s="7">
        <v>0.66666666666666663</v>
      </c>
      <c r="F410" t="s">
        <v>1680</v>
      </c>
      <c r="G410" t="s">
        <v>1681</v>
      </c>
      <c r="H410" t="s">
        <v>937</v>
      </c>
      <c r="J410" t="s">
        <v>3115</v>
      </c>
    </row>
    <row r="411" spans="1:10" x14ac:dyDescent="0.25">
      <c r="A411" t="s">
        <v>448</v>
      </c>
      <c r="B411" t="s">
        <v>449</v>
      </c>
      <c r="C411" s="10">
        <v>43965</v>
      </c>
      <c r="D411" t="s">
        <v>33</v>
      </c>
      <c r="E411" s="7">
        <v>0.83333333333333337</v>
      </c>
      <c r="F411" t="s">
        <v>1682</v>
      </c>
      <c r="G411" t="s">
        <v>1683</v>
      </c>
      <c r="H411" t="s">
        <v>937</v>
      </c>
      <c r="J411" t="s">
        <v>3116</v>
      </c>
    </row>
    <row r="412" spans="1:10" x14ac:dyDescent="0.25">
      <c r="A412" t="s">
        <v>874</v>
      </c>
      <c r="B412" t="s">
        <v>875</v>
      </c>
      <c r="C412" s="10">
        <v>43966</v>
      </c>
      <c r="D412" t="s">
        <v>21</v>
      </c>
      <c r="E412" s="7">
        <v>0.83333333333333337</v>
      </c>
      <c r="F412" t="s">
        <v>3117</v>
      </c>
      <c r="G412" t="s">
        <v>1684</v>
      </c>
      <c r="H412" t="s">
        <v>937</v>
      </c>
      <c r="I412" t="s">
        <v>1685</v>
      </c>
      <c r="J412" t="s">
        <v>3118</v>
      </c>
    </row>
    <row r="413" spans="1:10" x14ac:dyDescent="0.25">
      <c r="A413" t="s">
        <v>839</v>
      </c>
      <c r="B413" t="s">
        <v>840</v>
      </c>
      <c r="C413" s="10">
        <v>43965</v>
      </c>
      <c r="D413" t="s">
        <v>40</v>
      </c>
      <c r="E413" s="7">
        <v>0.875</v>
      </c>
      <c r="F413" t="s">
        <v>3119</v>
      </c>
      <c r="G413" t="s">
        <v>1686</v>
      </c>
      <c r="H413" t="s">
        <v>937</v>
      </c>
      <c r="I413" t="s">
        <v>1687</v>
      </c>
      <c r="J413" t="s">
        <v>3120</v>
      </c>
    </row>
    <row r="414" spans="1:10" x14ac:dyDescent="0.25">
      <c r="A414" t="s">
        <v>876</v>
      </c>
      <c r="B414" t="s">
        <v>877</v>
      </c>
      <c r="C414" s="10">
        <v>43966</v>
      </c>
      <c r="D414" t="s">
        <v>25</v>
      </c>
      <c r="E414" s="7">
        <v>0.95833333333333337</v>
      </c>
      <c r="F414" t="s">
        <v>3121</v>
      </c>
      <c r="G414" t="s">
        <v>1688</v>
      </c>
      <c r="H414" t="s">
        <v>937</v>
      </c>
      <c r="I414" t="s">
        <v>1689</v>
      </c>
      <c r="J414" t="s">
        <v>3122</v>
      </c>
    </row>
    <row r="415" spans="1:10" x14ac:dyDescent="0.25">
      <c r="A415" t="s">
        <v>841</v>
      </c>
      <c r="B415" t="s">
        <v>842</v>
      </c>
      <c r="C415" s="10">
        <v>43965</v>
      </c>
      <c r="D415" t="s">
        <v>22</v>
      </c>
      <c r="E415" s="7">
        <v>0.875</v>
      </c>
      <c r="F415" t="s">
        <v>3123</v>
      </c>
      <c r="G415" t="s">
        <v>1690</v>
      </c>
      <c r="H415" t="s">
        <v>937</v>
      </c>
      <c r="I415" t="s">
        <v>1691</v>
      </c>
      <c r="J415" t="s">
        <v>3124</v>
      </c>
    </row>
    <row r="416" spans="1:10" x14ac:dyDescent="0.25">
      <c r="A416" t="s">
        <v>878</v>
      </c>
      <c r="B416" t="s">
        <v>879</v>
      </c>
      <c r="C416" s="10">
        <v>43966</v>
      </c>
      <c r="D416" t="s">
        <v>25</v>
      </c>
      <c r="E416" s="7">
        <v>0.83333333333333337</v>
      </c>
      <c r="F416" t="s">
        <v>3125</v>
      </c>
      <c r="G416" t="s">
        <v>1692</v>
      </c>
      <c r="H416" t="s">
        <v>937</v>
      </c>
      <c r="I416" t="s">
        <v>1693</v>
      </c>
      <c r="J416" t="s">
        <v>3126</v>
      </c>
    </row>
    <row r="417" spans="1:10" x14ac:dyDescent="0.25">
      <c r="A417" t="s">
        <v>843</v>
      </c>
      <c r="B417" t="s">
        <v>844</v>
      </c>
      <c r="C417" s="10">
        <v>43965</v>
      </c>
      <c r="D417" t="s">
        <v>22</v>
      </c>
      <c r="E417" s="7">
        <v>0.89583333333333337</v>
      </c>
      <c r="F417" t="s">
        <v>1694</v>
      </c>
      <c r="G417" t="s">
        <v>1695</v>
      </c>
      <c r="H417" t="s">
        <v>937</v>
      </c>
      <c r="J417" t="s">
        <v>1696</v>
      </c>
    </row>
    <row r="418" spans="1:10" x14ac:dyDescent="0.25">
      <c r="A418" t="s">
        <v>880</v>
      </c>
      <c r="B418" t="s">
        <v>881</v>
      </c>
      <c r="C418" s="10">
        <v>43966</v>
      </c>
      <c r="D418" t="s">
        <v>25</v>
      </c>
      <c r="E418" s="7">
        <v>0.75</v>
      </c>
      <c r="F418" t="s">
        <v>1697</v>
      </c>
      <c r="G418" t="s">
        <v>3127</v>
      </c>
      <c r="H418" t="s">
        <v>937</v>
      </c>
      <c r="J418" t="s">
        <v>1698</v>
      </c>
    </row>
    <row r="419" spans="1:10" x14ac:dyDescent="0.25">
      <c r="A419" t="s">
        <v>882</v>
      </c>
      <c r="B419" t="s">
        <v>883</v>
      </c>
      <c r="C419" s="10">
        <v>43966</v>
      </c>
      <c r="D419" t="s">
        <v>35</v>
      </c>
      <c r="E419" s="7">
        <v>0.58333333333333337</v>
      </c>
      <c r="F419" t="s">
        <v>1699</v>
      </c>
      <c r="G419" t="s">
        <v>3128</v>
      </c>
      <c r="H419" t="s">
        <v>937</v>
      </c>
      <c r="J419" t="s">
        <v>3129</v>
      </c>
    </row>
    <row r="420" spans="1:10" x14ac:dyDescent="0.25">
      <c r="A420" t="s">
        <v>884</v>
      </c>
      <c r="B420" t="s">
        <v>885</v>
      </c>
      <c r="C420" s="10">
        <v>43966</v>
      </c>
      <c r="D420" t="s">
        <v>35</v>
      </c>
      <c r="E420" s="7">
        <v>0.83333333333333337</v>
      </c>
      <c r="F420" t="s">
        <v>1700</v>
      </c>
      <c r="G420" t="s">
        <v>1701</v>
      </c>
      <c r="H420" t="s">
        <v>937</v>
      </c>
      <c r="J420" t="s">
        <v>3130</v>
      </c>
    </row>
    <row r="421" spans="1:10" x14ac:dyDescent="0.25">
      <c r="A421" t="s">
        <v>886</v>
      </c>
      <c r="B421" t="s">
        <v>887</v>
      </c>
      <c r="C421" s="10">
        <v>43966</v>
      </c>
      <c r="D421" t="s">
        <v>35</v>
      </c>
      <c r="E421" s="7">
        <v>0.75</v>
      </c>
      <c r="F421" t="s">
        <v>1702</v>
      </c>
      <c r="G421" t="s">
        <v>1703</v>
      </c>
      <c r="H421" t="s">
        <v>937</v>
      </c>
      <c r="J421" t="s">
        <v>3131</v>
      </c>
    </row>
    <row r="422" spans="1:10" x14ac:dyDescent="0.25">
      <c r="A422" t="s">
        <v>888</v>
      </c>
      <c r="B422" t="s">
        <v>889</v>
      </c>
      <c r="C422" s="10">
        <v>43967</v>
      </c>
      <c r="D422" t="s">
        <v>35</v>
      </c>
      <c r="E422" s="7">
        <v>0.39583333333333331</v>
      </c>
      <c r="F422" t="s">
        <v>1704</v>
      </c>
      <c r="G422" t="s">
        <v>3132</v>
      </c>
      <c r="H422" t="s">
        <v>937</v>
      </c>
      <c r="J422" t="s">
        <v>3133</v>
      </c>
    </row>
    <row r="423" spans="1:10" x14ac:dyDescent="0.25">
      <c r="A423" t="s">
        <v>888</v>
      </c>
      <c r="B423" t="s">
        <v>889</v>
      </c>
      <c r="C423" s="10">
        <v>43968</v>
      </c>
      <c r="D423" t="s">
        <v>35</v>
      </c>
      <c r="E423" s="7">
        <v>0.39583333333333331</v>
      </c>
      <c r="F423" t="s">
        <v>1704</v>
      </c>
      <c r="G423" t="s">
        <v>3132</v>
      </c>
      <c r="H423" t="s">
        <v>937</v>
      </c>
      <c r="J423" t="s">
        <v>3133</v>
      </c>
    </row>
    <row r="424" spans="1:10" x14ac:dyDescent="0.25">
      <c r="A424" t="s">
        <v>263</v>
      </c>
      <c r="B424" t="s">
        <v>264</v>
      </c>
      <c r="C424" s="10">
        <v>43967</v>
      </c>
      <c r="D424" t="s">
        <v>30</v>
      </c>
      <c r="E424" s="7">
        <v>0.54166666666666663</v>
      </c>
      <c r="F424" t="s">
        <v>3134</v>
      </c>
      <c r="G424" t="s">
        <v>1705</v>
      </c>
      <c r="H424" t="s">
        <v>937</v>
      </c>
      <c r="I424" t="s">
        <v>1706</v>
      </c>
      <c r="J424" t="s">
        <v>3135</v>
      </c>
    </row>
    <row r="425" spans="1:10" x14ac:dyDescent="0.25">
      <c r="A425" t="s">
        <v>890</v>
      </c>
      <c r="B425" t="s">
        <v>891</v>
      </c>
      <c r="C425" s="10">
        <v>43967</v>
      </c>
      <c r="D425" t="s">
        <v>37</v>
      </c>
      <c r="E425" s="7">
        <v>0.58333333333333337</v>
      </c>
      <c r="F425" t="s">
        <v>3136</v>
      </c>
      <c r="G425" t="s">
        <v>1707</v>
      </c>
      <c r="H425" t="s">
        <v>937</v>
      </c>
      <c r="I425" t="s">
        <v>1708</v>
      </c>
      <c r="J425" t="s">
        <v>3137</v>
      </c>
    </row>
    <row r="426" spans="1:10" x14ac:dyDescent="0.25">
      <c r="A426" t="s">
        <v>97</v>
      </c>
      <c r="B426" t="s">
        <v>98</v>
      </c>
      <c r="C426" s="10">
        <v>43967</v>
      </c>
      <c r="D426" t="s">
        <v>21</v>
      </c>
      <c r="E426" s="7">
        <v>0.58333333333333337</v>
      </c>
      <c r="F426" t="s">
        <v>3138</v>
      </c>
      <c r="G426" t="s">
        <v>1709</v>
      </c>
      <c r="H426" t="s">
        <v>937</v>
      </c>
      <c r="I426" t="s">
        <v>1710</v>
      </c>
      <c r="J426" t="s">
        <v>3139</v>
      </c>
    </row>
    <row r="427" spans="1:10" x14ac:dyDescent="0.25">
      <c r="A427" t="s">
        <v>892</v>
      </c>
      <c r="B427" t="s">
        <v>893</v>
      </c>
      <c r="C427" s="10">
        <v>43967</v>
      </c>
      <c r="D427" t="s">
        <v>33</v>
      </c>
      <c r="E427" s="7">
        <v>0.71180555555555547</v>
      </c>
      <c r="F427" t="s">
        <v>3140</v>
      </c>
      <c r="G427" t="s">
        <v>1711</v>
      </c>
      <c r="H427" t="s">
        <v>937</v>
      </c>
      <c r="I427" t="s">
        <v>1712</v>
      </c>
      <c r="J427" t="s">
        <v>3141</v>
      </c>
    </row>
    <row r="428" spans="1:10" x14ac:dyDescent="0.25">
      <c r="A428" t="s">
        <v>894</v>
      </c>
      <c r="B428" t="s">
        <v>895</v>
      </c>
      <c r="C428" s="10">
        <v>43967</v>
      </c>
      <c r="D428" t="s">
        <v>32</v>
      </c>
      <c r="E428" s="7">
        <v>0.70833333333333337</v>
      </c>
      <c r="F428" t="s">
        <v>3142</v>
      </c>
      <c r="G428" t="s">
        <v>1713</v>
      </c>
      <c r="H428" t="s">
        <v>937</v>
      </c>
      <c r="I428" t="s">
        <v>1714</v>
      </c>
      <c r="J428" t="s">
        <v>3143</v>
      </c>
    </row>
    <row r="429" spans="1:10" x14ac:dyDescent="0.25">
      <c r="A429" t="s">
        <v>896</v>
      </c>
      <c r="B429" t="s">
        <v>897</v>
      </c>
      <c r="C429" s="10">
        <v>43967</v>
      </c>
      <c r="D429" t="s">
        <v>30</v>
      </c>
      <c r="E429" s="7">
        <v>0.70833333333333337</v>
      </c>
      <c r="F429" t="s">
        <v>1715</v>
      </c>
      <c r="G429" t="s">
        <v>3144</v>
      </c>
      <c r="H429" t="s">
        <v>937</v>
      </c>
      <c r="J429" t="s">
        <v>3145</v>
      </c>
    </row>
    <row r="430" spans="1:10" x14ac:dyDescent="0.25">
      <c r="A430" t="s">
        <v>898</v>
      </c>
      <c r="B430" t="s">
        <v>899</v>
      </c>
      <c r="C430" s="10">
        <v>43967</v>
      </c>
      <c r="D430" t="s">
        <v>32</v>
      </c>
      <c r="E430" s="7">
        <v>0.75</v>
      </c>
      <c r="F430" t="s">
        <v>3146</v>
      </c>
      <c r="G430" t="s">
        <v>1716</v>
      </c>
      <c r="H430" t="s">
        <v>937</v>
      </c>
      <c r="I430" t="s">
        <v>1717</v>
      </c>
      <c r="J430" t="s">
        <v>3147</v>
      </c>
    </row>
    <row r="431" spans="1:10" x14ac:dyDescent="0.25">
      <c r="A431" t="s">
        <v>900</v>
      </c>
      <c r="B431" t="s">
        <v>901</v>
      </c>
      <c r="C431" s="10">
        <v>43967</v>
      </c>
      <c r="D431" t="s">
        <v>33</v>
      </c>
      <c r="E431" s="7">
        <v>0.78125</v>
      </c>
      <c r="F431" t="s">
        <v>3148</v>
      </c>
      <c r="G431" t="s">
        <v>1718</v>
      </c>
      <c r="H431" t="s">
        <v>937</v>
      </c>
      <c r="I431" t="s">
        <v>1719</v>
      </c>
      <c r="J431" t="s">
        <v>3149</v>
      </c>
    </row>
    <row r="432" spans="1:10" x14ac:dyDescent="0.25">
      <c r="A432" t="s">
        <v>902</v>
      </c>
      <c r="B432" t="s">
        <v>903</v>
      </c>
      <c r="C432" s="10">
        <v>43967</v>
      </c>
      <c r="D432" t="s">
        <v>29</v>
      </c>
      <c r="E432" s="7">
        <v>0.91666666666666663</v>
      </c>
      <c r="F432" t="s">
        <v>3150</v>
      </c>
      <c r="G432" t="s">
        <v>1720</v>
      </c>
      <c r="H432" t="s">
        <v>937</v>
      </c>
      <c r="I432" t="s">
        <v>1721</v>
      </c>
      <c r="J432" t="s">
        <v>3151</v>
      </c>
    </row>
    <row r="433" spans="1:10" x14ac:dyDescent="0.25">
      <c r="A433" t="s">
        <v>904</v>
      </c>
      <c r="B433" t="s">
        <v>905</v>
      </c>
      <c r="C433" s="10">
        <v>43967</v>
      </c>
      <c r="D433" t="s">
        <v>21</v>
      </c>
      <c r="E433" s="7">
        <v>0.58333333333333337</v>
      </c>
      <c r="F433" t="s">
        <v>3152</v>
      </c>
      <c r="G433" t="s">
        <v>1722</v>
      </c>
      <c r="H433" t="s">
        <v>937</v>
      </c>
      <c r="I433" t="s">
        <v>1723</v>
      </c>
      <c r="J433" t="s">
        <v>3153</v>
      </c>
    </row>
    <row r="434" spans="1:10" x14ac:dyDescent="0.25">
      <c r="A434" t="s">
        <v>906</v>
      </c>
      <c r="B434" t="s">
        <v>907</v>
      </c>
      <c r="C434" s="10">
        <v>43967</v>
      </c>
      <c r="D434" t="s">
        <v>28</v>
      </c>
      <c r="E434" s="7">
        <v>0.625</v>
      </c>
      <c r="F434" t="s">
        <v>3154</v>
      </c>
      <c r="G434" t="s">
        <v>1724</v>
      </c>
      <c r="H434" t="s">
        <v>937</v>
      </c>
      <c r="I434" t="s">
        <v>1725</v>
      </c>
      <c r="J434" t="s">
        <v>3155</v>
      </c>
    </row>
    <row r="435" spans="1:10" x14ac:dyDescent="0.25">
      <c r="A435" t="s">
        <v>908</v>
      </c>
      <c r="B435" t="s">
        <v>909</v>
      </c>
      <c r="C435" s="10">
        <v>43968</v>
      </c>
      <c r="D435" t="s">
        <v>34</v>
      </c>
      <c r="E435" s="7">
        <v>0.58333333333333337</v>
      </c>
      <c r="F435" t="s">
        <v>3156</v>
      </c>
      <c r="G435" t="s">
        <v>1726</v>
      </c>
      <c r="H435" t="s">
        <v>937</v>
      </c>
      <c r="I435" t="s">
        <v>1727</v>
      </c>
      <c r="J435" t="s">
        <v>3157</v>
      </c>
    </row>
    <row r="436" spans="1:10" x14ac:dyDescent="0.25">
      <c r="A436" t="s">
        <v>910</v>
      </c>
      <c r="B436" t="s">
        <v>911</v>
      </c>
      <c r="C436" s="10">
        <v>43968</v>
      </c>
      <c r="D436" t="s">
        <v>21</v>
      </c>
      <c r="E436" s="7">
        <v>0.58333333333333337</v>
      </c>
      <c r="F436" t="s">
        <v>1728</v>
      </c>
      <c r="G436" t="s">
        <v>1729</v>
      </c>
      <c r="H436" t="s">
        <v>937</v>
      </c>
      <c r="J436" t="s">
        <v>3158</v>
      </c>
    </row>
    <row r="437" spans="1:10" x14ac:dyDescent="0.25">
      <c r="A437" t="s">
        <v>912</v>
      </c>
      <c r="B437" t="s">
        <v>913</v>
      </c>
      <c r="C437" s="10">
        <v>43968</v>
      </c>
      <c r="D437" t="s">
        <v>30</v>
      </c>
      <c r="E437" s="7">
        <v>0.58333333333333337</v>
      </c>
      <c r="F437" t="s">
        <v>3159</v>
      </c>
      <c r="G437" t="s">
        <v>1730</v>
      </c>
      <c r="H437" t="s">
        <v>937</v>
      </c>
      <c r="I437" t="s">
        <v>1731</v>
      </c>
      <c r="J437" t="s">
        <v>3160</v>
      </c>
    </row>
    <row r="438" spans="1:10" x14ac:dyDescent="0.25">
      <c r="A438" t="s">
        <v>914</v>
      </c>
      <c r="B438" t="s">
        <v>915</v>
      </c>
      <c r="C438" s="10">
        <v>43968</v>
      </c>
      <c r="D438" t="s">
        <v>21</v>
      </c>
      <c r="E438" s="7">
        <v>0.625</v>
      </c>
      <c r="F438" t="s">
        <v>3161</v>
      </c>
      <c r="G438" t="s">
        <v>1732</v>
      </c>
      <c r="H438" t="s">
        <v>937</v>
      </c>
      <c r="I438" t="s">
        <v>1733</v>
      </c>
      <c r="J438" t="s">
        <v>3162</v>
      </c>
    </row>
    <row r="439" spans="1:10" x14ac:dyDescent="0.25">
      <c r="A439" t="s">
        <v>916</v>
      </c>
      <c r="B439" t="s">
        <v>917</v>
      </c>
      <c r="C439" s="10">
        <v>43968</v>
      </c>
      <c r="D439" t="s">
        <v>21</v>
      </c>
      <c r="E439" s="7">
        <v>0.66666666666666663</v>
      </c>
      <c r="F439" t="s">
        <v>1734</v>
      </c>
      <c r="G439" t="s">
        <v>3163</v>
      </c>
      <c r="H439" t="s">
        <v>937</v>
      </c>
      <c r="J439" t="s">
        <v>3164</v>
      </c>
    </row>
    <row r="440" spans="1:10" x14ac:dyDescent="0.25">
      <c r="A440" t="s">
        <v>918</v>
      </c>
      <c r="B440" t="s">
        <v>919</v>
      </c>
      <c r="C440" s="10">
        <v>43968</v>
      </c>
      <c r="D440" t="s">
        <v>21</v>
      </c>
      <c r="E440" s="7">
        <v>0.83333333333333337</v>
      </c>
      <c r="F440" t="s">
        <v>3165</v>
      </c>
      <c r="G440" t="s">
        <v>1735</v>
      </c>
      <c r="H440" t="s">
        <v>937</v>
      </c>
      <c r="I440" t="e">
        <f>-ncF7jrPeSE</f>
        <v>#NAME?</v>
      </c>
      <c r="J440" t="s">
        <v>3166</v>
      </c>
    </row>
    <row r="441" spans="1:10" x14ac:dyDescent="0.25">
      <c r="A441" t="s">
        <v>920</v>
      </c>
      <c r="B441" t="s">
        <v>921</v>
      </c>
      <c r="C441" s="10">
        <v>43968</v>
      </c>
      <c r="D441" t="s">
        <v>21</v>
      </c>
      <c r="E441" s="7">
        <v>0.58333333333333337</v>
      </c>
      <c r="F441" t="s">
        <v>1736</v>
      </c>
      <c r="G441" t="s">
        <v>3167</v>
      </c>
      <c r="H441" t="s">
        <v>937</v>
      </c>
      <c r="J441" t="s">
        <v>3168</v>
      </c>
    </row>
    <row r="442" spans="1:10" x14ac:dyDescent="0.25">
      <c r="A442" t="s">
        <v>922</v>
      </c>
      <c r="B442" t="s">
        <v>923</v>
      </c>
      <c r="C442" s="10">
        <v>43968</v>
      </c>
      <c r="D442" t="s">
        <v>22</v>
      </c>
      <c r="E442" s="7">
        <v>0.66666666666666663</v>
      </c>
      <c r="F442" t="s">
        <v>3169</v>
      </c>
      <c r="G442" t="s">
        <v>1737</v>
      </c>
      <c r="H442" t="s">
        <v>937</v>
      </c>
      <c r="I442" t="s">
        <v>1738</v>
      </c>
      <c r="J442" t="s">
        <v>3170</v>
      </c>
    </row>
    <row r="443" spans="1:10" x14ac:dyDescent="0.25">
      <c r="A443" t="s">
        <v>924</v>
      </c>
      <c r="B443" t="s">
        <v>925</v>
      </c>
      <c r="C443" s="10">
        <v>43968</v>
      </c>
      <c r="D443" t="s">
        <v>34</v>
      </c>
      <c r="E443" s="7">
        <v>0.70833333333333337</v>
      </c>
      <c r="F443" t="s">
        <v>1739</v>
      </c>
      <c r="G443" t="s">
        <v>3171</v>
      </c>
      <c r="H443" t="s">
        <v>937</v>
      </c>
      <c r="J443" t="s">
        <v>3172</v>
      </c>
    </row>
    <row r="444" spans="1:10" x14ac:dyDescent="0.25">
      <c r="A444" t="s">
        <v>926</v>
      </c>
      <c r="B444" t="s">
        <v>927</v>
      </c>
      <c r="C444" s="10">
        <v>43968</v>
      </c>
      <c r="D444" t="s">
        <v>21</v>
      </c>
      <c r="E444" s="7">
        <v>0.47916666666666669</v>
      </c>
      <c r="F444" t="s">
        <v>1740</v>
      </c>
      <c r="G444" t="s">
        <v>3173</v>
      </c>
      <c r="H444" t="s">
        <v>937</v>
      </c>
      <c r="J444" t="s">
        <v>3174</v>
      </c>
    </row>
    <row r="445" spans="1:10" x14ac:dyDescent="0.25">
      <c r="A445" t="s">
        <v>928</v>
      </c>
      <c r="B445" t="s">
        <v>929</v>
      </c>
      <c r="C445" s="10">
        <v>43968</v>
      </c>
      <c r="D445" t="s">
        <v>21</v>
      </c>
      <c r="E445" s="7">
        <v>0.58333333333333337</v>
      </c>
      <c r="F445" t="s">
        <v>1741</v>
      </c>
      <c r="G445" t="s">
        <v>3175</v>
      </c>
      <c r="H445" t="s">
        <v>937</v>
      </c>
      <c r="J445" t="s">
        <v>3176</v>
      </c>
    </row>
    <row r="446" spans="1:10" x14ac:dyDescent="0.25">
      <c r="A446" t="s">
        <v>930</v>
      </c>
      <c r="B446" t="s">
        <v>931</v>
      </c>
      <c r="C446" s="10">
        <v>43968</v>
      </c>
      <c r="D446" t="s">
        <v>35</v>
      </c>
      <c r="E446" s="7">
        <v>0.66666666666666663</v>
      </c>
      <c r="F446" t="s">
        <v>3177</v>
      </c>
      <c r="G446" t="s">
        <v>3178</v>
      </c>
      <c r="H446" t="s">
        <v>937</v>
      </c>
      <c r="I446" t="s">
        <v>1742</v>
      </c>
      <c r="J446" t="s">
        <v>3179</v>
      </c>
    </row>
    <row r="447" spans="1:10" x14ac:dyDescent="0.25">
      <c r="A447" t="s">
        <v>1805</v>
      </c>
      <c r="B447" t="s">
        <v>1806</v>
      </c>
      <c r="C447" s="10">
        <v>43969</v>
      </c>
      <c r="D447" t="s">
        <v>22</v>
      </c>
      <c r="E447" s="7">
        <v>0.625</v>
      </c>
      <c r="F447" t="s">
        <v>3180</v>
      </c>
      <c r="G447" t="s">
        <v>3181</v>
      </c>
      <c r="H447" t="s">
        <v>937</v>
      </c>
      <c r="I447" t="s">
        <v>3182</v>
      </c>
      <c r="J447" t="s">
        <v>3183</v>
      </c>
    </row>
    <row r="448" spans="1:10" x14ac:dyDescent="0.25">
      <c r="A448" t="s">
        <v>1807</v>
      </c>
      <c r="B448" t="s">
        <v>1808</v>
      </c>
      <c r="C448" s="10">
        <v>43969</v>
      </c>
      <c r="D448" t="s">
        <v>39</v>
      </c>
      <c r="E448" s="7">
        <v>0.70833333333333337</v>
      </c>
      <c r="F448" t="s">
        <v>3184</v>
      </c>
      <c r="G448" t="s">
        <v>3185</v>
      </c>
      <c r="H448" t="s">
        <v>937</v>
      </c>
      <c r="J448" t="s">
        <v>3186</v>
      </c>
    </row>
    <row r="449" spans="1:10" x14ac:dyDescent="0.25">
      <c r="A449" t="s">
        <v>397</v>
      </c>
      <c r="B449" t="s">
        <v>398</v>
      </c>
      <c r="C449" s="10">
        <v>43969</v>
      </c>
      <c r="D449" t="s">
        <v>22</v>
      </c>
      <c r="E449" s="7">
        <v>0.875</v>
      </c>
      <c r="F449" t="s">
        <v>3187</v>
      </c>
      <c r="G449" t="s">
        <v>3188</v>
      </c>
      <c r="H449" t="s">
        <v>937</v>
      </c>
      <c r="I449" t="s">
        <v>3189</v>
      </c>
      <c r="J449" t="s">
        <v>3190</v>
      </c>
    </row>
    <row r="450" spans="1:10" x14ac:dyDescent="0.25">
      <c r="A450" t="s">
        <v>1809</v>
      </c>
      <c r="B450" t="s">
        <v>1810</v>
      </c>
      <c r="C450" s="10">
        <v>43969</v>
      </c>
      <c r="D450" t="s">
        <v>30</v>
      </c>
      <c r="E450" s="7">
        <v>0.75</v>
      </c>
      <c r="F450" t="s">
        <v>3191</v>
      </c>
      <c r="G450" t="s">
        <v>3192</v>
      </c>
      <c r="H450" t="s">
        <v>937</v>
      </c>
      <c r="J450" t="s">
        <v>3193</v>
      </c>
    </row>
    <row r="451" spans="1:10" x14ac:dyDescent="0.25">
      <c r="A451" t="s">
        <v>1811</v>
      </c>
      <c r="B451" t="s">
        <v>1812</v>
      </c>
      <c r="C451" s="10">
        <v>43969</v>
      </c>
      <c r="D451" t="s">
        <v>33</v>
      </c>
      <c r="E451" s="7">
        <v>0.83333333333333337</v>
      </c>
      <c r="F451" t="s">
        <v>3194</v>
      </c>
      <c r="G451" t="s">
        <v>3195</v>
      </c>
      <c r="H451" t="s">
        <v>937</v>
      </c>
      <c r="I451" t="s">
        <v>3196</v>
      </c>
      <c r="J451" t="s">
        <v>3197</v>
      </c>
    </row>
    <row r="452" spans="1:10" x14ac:dyDescent="0.25">
      <c r="A452" t="s">
        <v>1813</v>
      </c>
      <c r="B452" t="s">
        <v>1814</v>
      </c>
      <c r="C452" s="10">
        <v>43969</v>
      </c>
      <c r="D452" t="s">
        <v>35</v>
      </c>
      <c r="E452" s="7">
        <v>0.45833333333333331</v>
      </c>
      <c r="F452" t="s">
        <v>3198</v>
      </c>
      <c r="G452" t="s">
        <v>3199</v>
      </c>
      <c r="H452" t="s">
        <v>937</v>
      </c>
      <c r="I452" t="s">
        <v>3200</v>
      </c>
      <c r="J452" t="s">
        <v>3201</v>
      </c>
    </row>
    <row r="453" spans="1:10" x14ac:dyDescent="0.25">
      <c r="A453" t="s">
        <v>1815</v>
      </c>
      <c r="B453" t="s">
        <v>1816</v>
      </c>
      <c r="C453" s="10">
        <v>43974</v>
      </c>
      <c r="D453" t="s">
        <v>30</v>
      </c>
      <c r="E453" s="7">
        <v>0.625</v>
      </c>
      <c r="F453" t="s">
        <v>3202</v>
      </c>
      <c r="G453" t="s">
        <v>3203</v>
      </c>
      <c r="H453" t="s">
        <v>937</v>
      </c>
      <c r="I453" t="s">
        <v>3204</v>
      </c>
      <c r="J453" t="s">
        <v>3205</v>
      </c>
    </row>
    <row r="454" spans="1:10" x14ac:dyDescent="0.25">
      <c r="A454" t="s">
        <v>1817</v>
      </c>
      <c r="B454" t="s">
        <v>1818</v>
      </c>
      <c r="C454" s="10">
        <v>43973</v>
      </c>
      <c r="D454" t="s">
        <v>33</v>
      </c>
      <c r="E454" s="7">
        <v>0.8125</v>
      </c>
      <c r="F454" t="s">
        <v>3206</v>
      </c>
      <c r="G454" t="s">
        <v>3207</v>
      </c>
      <c r="H454" t="s">
        <v>937</v>
      </c>
      <c r="J454" t="s">
        <v>3208</v>
      </c>
    </row>
    <row r="455" spans="1:10" x14ac:dyDescent="0.25">
      <c r="A455" t="s">
        <v>1819</v>
      </c>
      <c r="B455" t="s">
        <v>1820</v>
      </c>
      <c r="C455" s="10">
        <v>43971</v>
      </c>
      <c r="D455" t="s">
        <v>22</v>
      </c>
      <c r="E455" s="7">
        <v>0.83333333333333337</v>
      </c>
      <c r="F455" t="s">
        <v>3209</v>
      </c>
      <c r="G455" t="s">
        <v>3210</v>
      </c>
      <c r="H455" t="s">
        <v>937</v>
      </c>
      <c r="I455" t="s">
        <v>3211</v>
      </c>
      <c r="J455" t="s">
        <v>3212</v>
      </c>
    </row>
    <row r="456" spans="1:10" x14ac:dyDescent="0.25">
      <c r="A456" t="s">
        <v>493</v>
      </c>
      <c r="B456" t="s">
        <v>494</v>
      </c>
      <c r="C456" s="10">
        <v>43974</v>
      </c>
      <c r="D456" t="s">
        <v>21</v>
      </c>
      <c r="E456" s="7">
        <v>0.875</v>
      </c>
      <c r="F456" t="s">
        <v>3213</v>
      </c>
      <c r="G456" t="s">
        <v>1294</v>
      </c>
      <c r="H456" t="s">
        <v>937</v>
      </c>
      <c r="I456" t="s">
        <v>3214</v>
      </c>
      <c r="J456" t="s">
        <v>3215</v>
      </c>
    </row>
    <row r="457" spans="1:10" x14ac:dyDescent="0.25">
      <c r="A457" t="s">
        <v>1821</v>
      </c>
      <c r="B457" t="s">
        <v>1822</v>
      </c>
      <c r="C457" s="10">
        <v>43975</v>
      </c>
      <c r="D457" t="s">
        <v>27</v>
      </c>
      <c r="E457" s="7">
        <v>0.83333333333333337</v>
      </c>
      <c r="F457" t="s">
        <v>3216</v>
      </c>
      <c r="G457" t="s">
        <v>3217</v>
      </c>
      <c r="H457" t="s">
        <v>937</v>
      </c>
      <c r="I457" t="s">
        <v>3218</v>
      </c>
      <c r="J457" t="s">
        <v>3219</v>
      </c>
    </row>
    <row r="458" spans="1:10" x14ac:dyDescent="0.25">
      <c r="A458" t="s">
        <v>1823</v>
      </c>
      <c r="B458" t="s">
        <v>1824</v>
      </c>
      <c r="C458" s="10">
        <v>43981</v>
      </c>
      <c r="D458" t="s">
        <v>31</v>
      </c>
      <c r="E458" s="7">
        <v>0.70833333333333337</v>
      </c>
      <c r="F458" t="s">
        <v>3220</v>
      </c>
      <c r="G458" t="s">
        <v>3221</v>
      </c>
      <c r="H458" t="s">
        <v>937</v>
      </c>
      <c r="I458" t="s">
        <v>3222</v>
      </c>
      <c r="J458" t="s">
        <v>3223</v>
      </c>
    </row>
    <row r="459" spans="1:10" x14ac:dyDescent="0.25">
      <c r="A459" t="s">
        <v>187</v>
      </c>
      <c r="B459" t="s">
        <v>188</v>
      </c>
      <c r="C459" s="10">
        <v>43980</v>
      </c>
      <c r="D459" t="s">
        <v>21</v>
      </c>
      <c r="E459" s="7">
        <v>0.94791666666666663</v>
      </c>
      <c r="F459" t="s">
        <v>3224</v>
      </c>
      <c r="G459" t="s">
        <v>3225</v>
      </c>
      <c r="H459" t="s">
        <v>937</v>
      </c>
      <c r="I459" t="s">
        <v>3226</v>
      </c>
      <c r="J459" t="s">
        <v>3227</v>
      </c>
    </row>
    <row r="460" spans="1:10" x14ac:dyDescent="0.25">
      <c r="A460" t="s">
        <v>1825</v>
      </c>
      <c r="B460" t="s">
        <v>1826</v>
      </c>
      <c r="C460" s="10">
        <v>43978</v>
      </c>
      <c r="D460" t="s">
        <v>23</v>
      </c>
      <c r="E460" s="7">
        <v>0.79166666666666663</v>
      </c>
      <c r="F460" t="s">
        <v>3228</v>
      </c>
      <c r="G460" t="s">
        <v>3229</v>
      </c>
      <c r="H460" t="s">
        <v>937</v>
      </c>
      <c r="J460" t="s">
        <v>3230</v>
      </c>
    </row>
    <row r="461" spans="1:10" x14ac:dyDescent="0.25">
      <c r="A461" t="s">
        <v>1827</v>
      </c>
      <c r="B461" t="s">
        <v>1828</v>
      </c>
      <c r="C461" s="10">
        <v>43980</v>
      </c>
      <c r="D461" t="s">
        <v>22</v>
      </c>
      <c r="E461" s="7">
        <v>0.83333333333333337</v>
      </c>
      <c r="F461" t="s">
        <v>3231</v>
      </c>
      <c r="G461" t="s">
        <v>3232</v>
      </c>
      <c r="H461" t="s">
        <v>937</v>
      </c>
      <c r="I461" t="s">
        <v>3233</v>
      </c>
      <c r="J461" t="s">
        <v>3234</v>
      </c>
    </row>
    <row r="462" spans="1:10" x14ac:dyDescent="0.25">
      <c r="A462" t="s">
        <v>275</v>
      </c>
      <c r="B462" t="s">
        <v>276</v>
      </c>
      <c r="C462" s="10">
        <v>43973</v>
      </c>
      <c r="D462" t="s">
        <v>29</v>
      </c>
      <c r="E462" s="7">
        <v>0.83333333333333337</v>
      </c>
      <c r="F462" t="s">
        <v>3235</v>
      </c>
      <c r="G462" t="s">
        <v>3236</v>
      </c>
      <c r="H462" t="s">
        <v>937</v>
      </c>
      <c r="I462" t="s">
        <v>3237</v>
      </c>
      <c r="J462" t="s">
        <v>3238</v>
      </c>
    </row>
    <row r="463" spans="1:10" x14ac:dyDescent="0.25">
      <c r="A463" t="s">
        <v>297</v>
      </c>
      <c r="B463" t="s">
        <v>298</v>
      </c>
      <c r="C463" s="10">
        <v>43974</v>
      </c>
      <c r="D463" t="s">
        <v>29</v>
      </c>
      <c r="E463" s="7">
        <v>0.91666666666666663</v>
      </c>
      <c r="F463" t="s">
        <v>3239</v>
      </c>
      <c r="G463" t="s">
        <v>3240</v>
      </c>
      <c r="H463" t="s">
        <v>937</v>
      </c>
      <c r="J463" t="s">
        <v>3241</v>
      </c>
    </row>
    <row r="464" spans="1:10" x14ac:dyDescent="0.25">
      <c r="A464" t="s">
        <v>1829</v>
      </c>
      <c r="B464" t="s">
        <v>1830</v>
      </c>
      <c r="C464" s="10">
        <v>43973</v>
      </c>
      <c r="D464" t="s">
        <v>21</v>
      </c>
      <c r="E464" s="7">
        <v>0.79166666666666663</v>
      </c>
      <c r="F464" t="s">
        <v>3242</v>
      </c>
      <c r="G464" t="s">
        <v>3243</v>
      </c>
      <c r="H464" t="s">
        <v>937</v>
      </c>
      <c r="J464" t="s">
        <v>3244</v>
      </c>
    </row>
    <row r="465" spans="1:10" x14ac:dyDescent="0.25">
      <c r="A465" t="s">
        <v>1831</v>
      </c>
      <c r="B465" t="s">
        <v>1832</v>
      </c>
      <c r="C465" s="10">
        <v>43973</v>
      </c>
      <c r="D465" t="s">
        <v>26</v>
      </c>
      <c r="E465" s="7">
        <v>0.875</v>
      </c>
      <c r="F465" t="s">
        <v>3245</v>
      </c>
      <c r="G465" t="s">
        <v>3246</v>
      </c>
      <c r="H465" t="s">
        <v>937</v>
      </c>
      <c r="I465" t="s">
        <v>3247</v>
      </c>
      <c r="J465" t="s">
        <v>3248</v>
      </c>
    </row>
    <row r="466" spans="1:10" x14ac:dyDescent="0.25">
      <c r="A466" t="s">
        <v>694</v>
      </c>
      <c r="B466" t="s">
        <v>695</v>
      </c>
      <c r="C466" s="10">
        <v>43974</v>
      </c>
      <c r="D466" t="s">
        <v>25</v>
      </c>
      <c r="E466" s="7">
        <v>0.91666666666666663</v>
      </c>
      <c r="F466" t="s">
        <v>3249</v>
      </c>
      <c r="G466" t="s">
        <v>3250</v>
      </c>
      <c r="H466" t="s">
        <v>937</v>
      </c>
      <c r="J466" t="s">
        <v>3251</v>
      </c>
    </row>
    <row r="467" spans="1:10" x14ac:dyDescent="0.25">
      <c r="A467" t="s">
        <v>1833</v>
      </c>
      <c r="B467" t="s">
        <v>1834</v>
      </c>
      <c r="C467" s="10">
        <v>43969</v>
      </c>
      <c r="D467" t="s">
        <v>21</v>
      </c>
      <c r="E467" s="7">
        <v>0.83333333333333337</v>
      </c>
      <c r="F467" t="s">
        <v>3252</v>
      </c>
      <c r="G467" t="s">
        <v>3253</v>
      </c>
      <c r="H467" t="s">
        <v>937</v>
      </c>
      <c r="I467" t="s">
        <v>3254</v>
      </c>
      <c r="J467" t="s">
        <v>3255</v>
      </c>
    </row>
    <row r="468" spans="1:10" x14ac:dyDescent="0.25">
      <c r="A468" t="s">
        <v>549</v>
      </c>
      <c r="B468" t="s">
        <v>550</v>
      </c>
      <c r="C468" s="10">
        <v>43969</v>
      </c>
      <c r="D468" t="s">
        <v>41</v>
      </c>
      <c r="E468" s="7">
        <v>0.70833333333333337</v>
      </c>
      <c r="F468" t="s">
        <v>3256</v>
      </c>
      <c r="G468" t="s">
        <v>3257</v>
      </c>
      <c r="H468" t="s">
        <v>937</v>
      </c>
      <c r="J468" t="s">
        <v>3258</v>
      </c>
    </row>
    <row r="469" spans="1:10" x14ac:dyDescent="0.25">
      <c r="A469" t="s">
        <v>1835</v>
      </c>
      <c r="B469" t="s">
        <v>1836</v>
      </c>
      <c r="C469" s="10">
        <v>43969</v>
      </c>
      <c r="D469" t="s">
        <v>27</v>
      </c>
      <c r="E469" s="7">
        <v>0.83333333333333337</v>
      </c>
      <c r="F469" t="s">
        <v>3259</v>
      </c>
      <c r="G469" t="s">
        <v>3260</v>
      </c>
      <c r="H469" t="s">
        <v>937</v>
      </c>
      <c r="I469" t="s">
        <v>3261</v>
      </c>
      <c r="J469" t="s">
        <v>3262</v>
      </c>
    </row>
    <row r="470" spans="1:10" x14ac:dyDescent="0.25">
      <c r="A470" t="s">
        <v>1837</v>
      </c>
      <c r="B470" t="s">
        <v>1838</v>
      </c>
      <c r="C470" s="10">
        <v>43969</v>
      </c>
      <c r="D470" t="s">
        <v>21</v>
      </c>
      <c r="E470" s="7">
        <v>0.79166666666666663</v>
      </c>
      <c r="F470" t="s">
        <v>3263</v>
      </c>
      <c r="G470" t="s">
        <v>3264</v>
      </c>
      <c r="H470" t="s">
        <v>937</v>
      </c>
      <c r="J470" t="s">
        <v>3265</v>
      </c>
    </row>
    <row r="471" spans="1:10" x14ac:dyDescent="0.25">
      <c r="A471" t="s">
        <v>1839</v>
      </c>
      <c r="B471" t="s">
        <v>1840</v>
      </c>
      <c r="C471" s="10">
        <v>43970</v>
      </c>
      <c r="D471" t="s">
        <v>30</v>
      </c>
      <c r="E471" s="7">
        <v>0.79166666666666663</v>
      </c>
      <c r="F471" t="s">
        <v>3266</v>
      </c>
      <c r="G471" t="s">
        <v>3267</v>
      </c>
      <c r="H471" t="s">
        <v>937</v>
      </c>
      <c r="I471" t="s">
        <v>3268</v>
      </c>
      <c r="J471" t="s">
        <v>3269</v>
      </c>
    </row>
    <row r="472" spans="1:10" x14ac:dyDescent="0.25">
      <c r="A472" t="s">
        <v>1841</v>
      </c>
      <c r="B472" t="s">
        <v>1842</v>
      </c>
      <c r="C472" s="10">
        <v>43971</v>
      </c>
      <c r="D472" t="s">
        <v>22</v>
      </c>
      <c r="E472" s="7">
        <v>0.70833333333333337</v>
      </c>
      <c r="F472" t="s">
        <v>3270</v>
      </c>
      <c r="G472" t="s">
        <v>3271</v>
      </c>
      <c r="H472" t="s">
        <v>937</v>
      </c>
      <c r="I472" t="s">
        <v>3272</v>
      </c>
      <c r="J472" t="s">
        <v>3273</v>
      </c>
    </row>
    <row r="473" spans="1:10" x14ac:dyDescent="0.25">
      <c r="A473" t="s">
        <v>1843</v>
      </c>
      <c r="B473" t="s">
        <v>1844</v>
      </c>
      <c r="C473" s="10">
        <v>43971</v>
      </c>
      <c r="D473" t="s">
        <v>26</v>
      </c>
      <c r="E473" s="7">
        <v>0.83333333333333337</v>
      </c>
      <c r="F473" t="s">
        <v>3274</v>
      </c>
      <c r="G473" t="s">
        <v>3275</v>
      </c>
      <c r="H473" t="s">
        <v>937</v>
      </c>
      <c r="I473" t="s">
        <v>3276</v>
      </c>
      <c r="J473" t="s">
        <v>3277</v>
      </c>
    </row>
    <row r="474" spans="1:10" x14ac:dyDescent="0.25">
      <c r="A474" t="s">
        <v>505</v>
      </c>
      <c r="B474" t="s">
        <v>506</v>
      </c>
      <c r="C474" s="10">
        <v>43971</v>
      </c>
      <c r="D474" t="s">
        <v>36</v>
      </c>
      <c r="E474" s="7">
        <v>0.66666666666666663</v>
      </c>
      <c r="F474" t="s">
        <v>1305</v>
      </c>
      <c r="G474" t="s">
        <v>1306</v>
      </c>
      <c r="H474" t="s">
        <v>937</v>
      </c>
      <c r="J474" t="s">
        <v>2751</v>
      </c>
    </row>
    <row r="475" spans="1:10" x14ac:dyDescent="0.25">
      <c r="A475" t="s">
        <v>1845</v>
      </c>
      <c r="B475" t="s">
        <v>1846</v>
      </c>
      <c r="C475" s="10">
        <v>43972</v>
      </c>
      <c r="D475" t="s">
        <v>32</v>
      </c>
      <c r="E475" s="7">
        <v>0.70833333333333337</v>
      </c>
      <c r="F475" t="s">
        <v>3278</v>
      </c>
      <c r="G475" t="s">
        <v>3279</v>
      </c>
      <c r="H475" t="s">
        <v>937</v>
      </c>
      <c r="J475" t="s">
        <v>3280</v>
      </c>
    </row>
    <row r="476" spans="1:10" x14ac:dyDescent="0.25">
      <c r="A476" t="s">
        <v>462</v>
      </c>
      <c r="B476" t="s">
        <v>463</v>
      </c>
      <c r="C476" s="10">
        <v>43972</v>
      </c>
      <c r="D476" t="s">
        <v>26</v>
      </c>
      <c r="E476" s="7">
        <v>0.79166666666666663</v>
      </c>
      <c r="F476" t="s">
        <v>3281</v>
      </c>
      <c r="G476" t="s">
        <v>3282</v>
      </c>
      <c r="H476" t="s">
        <v>937</v>
      </c>
      <c r="I476" t="s">
        <v>3283</v>
      </c>
      <c r="J476" t="s">
        <v>3284</v>
      </c>
    </row>
    <row r="477" spans="1:10" x14ac:dyDescent="0.25">
      <c r="A477" t="s">
        <v>1847</v>
      </c>
      <c r="B477" t="s">
        <v>1848</v>
      </c>
      <c r="C477" s="10">
        <v>43972</v>
      </c>
      <c r="D477" t="s">
        <v>37</v>
      </c>
      <c r="E477" s="7">
        <v>0.83333333333333337</v>
      </c>
      <c r="F477" t="s">
        <v>3285</v>
      </c>
      <c r="G477" t="s">
        <v>3286</v>
      </c>
      <c r="H477" t="s">
        <v>937</v>
      </c>
      <c r="J477" t="s">
        <v>2828</v>
      </c>
    </row>
    <row r="478" spans="1:10" x14ac:dyDescent="0.25">
      <c r="A478" t="s">
        <v>1849</v>
      </c>
      <c r="B478" t="s">
        <v>1850</v>
      </c>
      <c r="C478" s="10">
        <v>43972</v>
      </c>
      <c r="D478" t="s">
        <v>25</v>
      </c>
      <c r="E478" s="7">
        <v>0.95833333333333337</v>
      </c>
      <c r="F478" t="s">
        <v>3287</v>
      </c>
      <c r="G478" t="s">
        <v>3288</v>
      </c>
      <c r="H478" t="s">
        <v>937</v>
      </c>
      <c r="I478" t="s">
        <v>3289</v>
      </c>
      <c r="J478" t="s">
        <v>3290</v>
      </c>
    </row>
    <row r="479" spans="1:10" x14ac:dyDescent="0.25">
      <c r="A479" t="s">
        <v>1851</v>
      </c>
      <c r="B479" t="s">
        <v>1852</v>
      </c>
      <c r="C479" s="10">
        <v>43973</v>
      </c>
      <c r="D479" t="s">
        <v>21</v>
      </c>
      <c r="E479" s="7">
        <v>0.70833333333333337</v>
      </c>
      <c r="F479" t="s">
        <v>3291</v>
      </c>
      <c r="G479" t="s">
        <v>3292</v>
      </c>
      <c r="H479" t="s">
        <v>937</v>
      </c>
      <c r="I479" t="s">
        <v>3293</v>
      </c>
      <c r="J479" t="s">
        <v>3294</v>
      </c>
    </row>
    <row r="480" spans="1:10" x14ac:dyDescent="0.25">
      <c r="A480" t="s">
        <v>1853</v>
      </c>
      <c r="B480" t="s">
        <v>1854</v>
      </c>
      <c r="C480" s="10">
        <v>43987</v>
      </c>
      <c r="D480" t="s">
        <v>21</v>
      </c>
      <c r="E480" s="7">
        <v>0.83333333333333337</v>
      </c>
      <c r="F480" t="s">
        <v>3295</v>
      </c>
      <c r="G480" t="s">
        <v>3296</v>
      </c>
      <c r="H480" t="s">
        <v>937</v>
      </c>
      <c r="I480" t="s">
        <v>3297</v>
      </c>
      <c r="J480" t="s">
        <v>3298</v>
      </c>
    </row>
    <row r="481" spans="1:10" x14ac:dyDescent="0.25">
      <c r="A481" t="s">
        <v>1855</v>
      </c>
      <c r="B481" t="s">
        <v>1856</v>
      </c>
      <c r="C481" s="10">
        <v>43973</v>
      </c>
      <c r="D481" t="s">
        <v>41</v>
      </c>
      <c r="E481" s="7">
        <v>0.79166666666666663</v>
      </c>
      <c r="F481" t="s">
        <v>3299</v>
      </c>
      <c r="G481" t="s">
        <v>3300</v>
      </c>
      <c r="H481" t="s">
        <v>937</v>
      </c>
      <c r="I481" t="s">
        <v>3301</v>
      </c>
      <c r="J481" t="s">
        <v>3302</v>
      </c>
    </row>
    <row r="482" spans="1:10" x14ac:dyDescent="0.25">
      <c r="A482" t="s">
        <v>1857</v>
      </c>
      <c r="B482" t="s">
        <v>1858</v>
      </c>
      <c r="C482" s="10">
        <v>43972</v>
      </c>
      <c r="D482" t="s">
        <v>31</v>
      </c>
      <c r="E482" s="7">
        <v>0.83333333333333337</v>
      </c>
      <c r="F482" t="s">
        <v>3303</v>
      </c>
      <c r="G482" t="s">
        <v>3304</v>
      </c>
      <c r="H482" t="s">
        <v>937</v>
      </c>
      <c r="I482" t="s">
        <v>3305</v>
      </c>
      <c r="J482" t="s">
        <v>3306</v>
      </c>
    </row>
    <row r="483" spans="1:10" x14ac:dyDescent="0.25">
      <c r="A483" t="s">
        <v>1859</v>
      </c>
      <c r="B483" t="s">
        <v>1860</v>
      </c>
      <c r="C483" s="10">
        <v>43970</v>
      </c>
      <c r="D483" t="s">
        <v>26</v>
      </c>
      <c r="E483" s="7">
        <v>0.875</v>
      </c>
      <c r="F483" t="s">
        <v>3307</v>
      </c>
      <c r="G483" t="s">
        <v>3308</v>
      </c>
      <c r="H483" t="s">
        <v>937</v>
      </c>
      <c r="I483" t="s">
        <v>3309</v>
      </c>
      <c r="J483" t="s">
        <v>3310</v>
      </c>
    </row>
    <row r="484" spans="1:10" x14ac:dyDescent="0.25">
      <c r="A484" t="s">
        <v>753</v>
      </c>
      <c r="B484" t="s">
        <v>754</v>
      </c>
      <c r="C484" s="10">
        <v>43970</v>
      </c>
      <c r="D484" t="s">
        <v>34</v>
      </c>
      <c r="E484" s="7">
        <v>0.79166666666666663</v>
      </c>
      <c r="F484" t="s">
        <v>1567</v>
      </c>
      <c r="G484" t="s">
        <v>3311</v>
      </c>
      <c r="H484" t="s">
        <v>937</v>
      </c>
      <c r="J484" t="s">
        <v>1581</v>
      </c>
    </row>
    <row r="485" spans="1:10" x14ac:dyDescent="0.25">
      <c r="A485" t="s">
        <v>1861</v>
      </c>
      <c r="B485" t="s">
        <v>1862</v>
      </c>
      <c r="C485" s="10">
        <v>43970</v>
      </c>
      <c r="D485" t="s">
        <v>33</v>
      </c>
      <c r="E485" s="7">
        <v>0.83333333333333337</v>
      </c>
      <c r="F485" t="s">
        <v>3312</v>
      </c>
      <c r="G485" t="s">
        <v>3313</v>
      </c>
      <c r="H485" t="s">
        <v>937</v>
      </c>
      <c r="J485" t="s">
        <v>3314</v>
      </c>
    </row>
    <row r="486" spans="1:10" x14ac:dyDescent="0.25">
      <c r="A486" t="s">
        <v>1863</v>
      </c>
      <c r="B486" t="s">
        <v>1864</v>
      </c>
      <c r="C486" s="10">
        <v>43970</v>
      </c>
      <c r="D486" t="s">
        <v>28</v>
      </c>
      <c r="E486" s="7">
        <v>0.79166666666666663</v>
      </c>
      <c r="F486" t="s">
        <v>3315</v>
      </c>
      <c r="G486" t="s">
        <v>3316</v>
      </c>
      <c r="H486" t="s">
        <v>937</v>
      </c>
      <c r="I486" t="s">
        <v>3317</v>
      </c>
      <c r="J486" t="s">
        <v>3318</v>
      </c>
    </row>
    <row r="487" spans="1:10" x14ac:dyDescent="0.25">
      <c r="A487" t="s">
        <v>1865</v>
      </c>
      <c r="B487" t="s">
        <v>1866</v>
      </c>
      <c r="C487" s="10">
        <v>43970</v>
      </c>
      <c r="D487" t="s">
        <v>33</v>
      </c>
      <c r="E487" s="7">
        <v>0.79166666666666663</v>
      </c>
      <c r="F487" t="s">
        <v>3319</v>
      </c>
      <c r="G487" t="s">
        <v>3320</v>
      </c>
      <c r="H487" t="s">
        <v>937</v>
      </c>
      <c r="I487" t="s">
        <v>3321</v>
      </c>
      <c r="J487" t="s">
        <v>3322</v>
      </c>
    </row>
    <row r="488" spans="1:10" x14ac:dyDescent="0.25">
      <c r="A488" t="s">
        <v>1867</v>
      </c>
      <c r="B488" t="s">
        <v>1868</v>
      </c>
      <c r="C488" s="10">
        <v>43970</v>
      </c>
      <c r="D488" t="s">
        <v>33</v>
      </c>
      <c r="E488" s="7">
        <v>0.83333333333333337</v>
      </c>
      <c r="F488" t="s">
        <v>3323</v>
      </c>
      <c r="G488" t="s">
        <v>3324</v>
      </c>
      <c r="H488" t="s">
        <v>937</v>
      </c>
      <c r="I488" t="s">
        <v>3325</v>
      </c>
      <c r="J488" t="s">
        <v>3326</v>
      </c>
    </row>
    <row r="489" spans="1:10" x14ac:dyDescent="0.25">
      <c r="A489" t="s">
        <v>1869</v>
      </c>
      <c r="B489" t="s">
        <v>1870</v>
      </c>
      <c r="C489" s="10">
        <v>43970</v>
      </c>
      <c r="D489" t="s">
        <v>21</v>
      </c>
      <c r="E489" s="7">
        <v>0.83333333333333337</v>
      </c>
      <c r="F489" t="s">
        <v>3327</v>
      </c>
      <c r="G489" t="s">
        <v>3328</v>
      </c>
      <c r="H489" t="s">
        <v>937</v>
      </c>
      <c r="I489" t="s">
        <v>3329</v>
      </c>
      <c r="J489" t="s">
        <v>3330</v>
      </c>
    </row>
    <row r="490" spans="1:10" x14ac:dyDescent="0.25">
      <c r="A490" t="s">
        <v>1871</v>
      </c>
      <c r="B490" t="s">
        <v>1872</v>
      </c>
      <c r="C490" s="10">
        <v>43971</v>
      </c>
      <c r="D490" t="s">
        <v>26</v>
      </c>
      <c r="E490" s="7">
        <v>0.70833333333333337</v>
      </c>
      <c r="F490" t="s">
        <v>3331</v>
      </c>
      <c r="G490" t="s">
        <v>3332</v>
      </c>
      <c r="H490" t="s">
        <v>937</v>
      </c>
      <c r="I490" t="s">
        <v>3333</v>
      </c>
      <c r="J490" t="s">
        <v>3334</v>
      </c>
    </row>
    <row r="491" spans="1:10" x14ac:dyDescent="0.25">
      <c r="A491" t="s">
        <v>1873</v>
      </c>
      <c r="B491" t="s">
        <v>1874</v>
      </c>
      <c r="C491" s="10">
        <v>43971</v>
      </c>
      <c r="D491" t="s">
        <v>26</v>
      </c>
      <c r="E491" s="7">
        <v>0.70833333333333337</v>
      </c>
      <c r="F491" t="s">
        <v>3335</v>
      </c>
      <c r="G491" t="s">
        <v>3336</v>
      </c>
      <c r="H491" t="s">
        <v>937</v>
      </c>
      <c r="J491" t="s">
        <v>3337</v>
      </c>
    </row>
    <row r="492" spans="1:10" x14ac:dyDescent="0.25">
      <c r="A492" t="s">
        <v>743</v>
      </c>
      <c r="B492" t="s">
        <v>744</v>
      </c>
      <c r="C492" s="10">
        <v>43971</v>
      </c>
      <c r="D492" t="s">
        <v>26</v>
      </c>
      <c r="E492" s="7">
        <v>0.79166666666666663</v>
      </c>
      <c r="F492" t="s">
        <v>3338</v>
      </c>
      <c r="G492" t="s">
        <v>3339</v>
      </c>
      <c r="H492" t="s">
        <v>937</v>
      </c>
      <c r="J492" t="s">
        <v>1581</v>
      </c>
    </row>
    <row r="493" spans="1:10" x14ac:dyDescent="0.25">
      <c r="A493" t="s">
        <v>1875</v>
      </c>
      <c r="B493" t="s">
        <v>1876</v>
      </c>
      <c r="C493" s="10">
        <v>43971</v>
      </c>
      <c r="D493" t="s">
        <v>32</v>
      </c>
      <c r="E493" s="7">
        <v>0.83333333333333337</v>
      </c>
      <c r="F493" t="s">
        <v>3340</v>
      </c>
      <c r="G493" t="s">
        <v>3341</v>
      </c>
      <c r="H493" t="s">
        <v>937</v>
      </c>
      <c r="J493" t="s">
        <v>3342</v>
      </c>
    </row>
    <row r="494" spans="1:10" x14ac:dyDescent="0.25">
      <c r="A494" t="s">
        <v>507</v>
      </c>
      <c r="B494" t="s">
        <v>508</v>
      </c>
      <c r="C494" s="10">
        <v>43971</v>
      </c>
      <c r="D494" t="s">
        <v>22</v>
      </c>
      <c r="E494" s="7">
        <v>0.875</v>
      </c>
      <c r="F494" t="s">
        <v>3343</v>
      </c>
      <c r="G494" t="s">
        <v>3344</v>
      </c>
      <c r="H494" t="s">
        <v>937</v>
      </c>
      <c r="J494" t="s">
        <v>3345</v>
      </c>
    </row>
    <row r="495" spans="1:10" x14ac:dyDescent="0.25">
      <c r="A495" t="s">
        <v>365</v>
      </c>
      <c r="B495" t="s">
        <v>366</v>
      </c>
      <c r="C495" s="10">
        <v>43989</v>
      </c>
      <c r="D495" t="s">
        <v>21</v>
      </c>
      <c r="E495" s="7">
        <v>0.625</v>
      </c>
      <c r="F495" t="s">
        <v>3346</v>
      </c>
      <c r="G495" t="s">
        <v>3347</v>
      </c>
      <c r="H495" t="s">
        <v>937</v>
      </c>
      <c r="I495" t="s">
        <v>3348</v>
      </c>
      <c r="J495" t="s">
        <v>3349</v>
      </c>
    </row>
    <row r="496" spans="1:10" x14ac:dyDescent="0.25">
      <c r="A496" t="s">
        <v>835</v>
      </c>
      <c r="B496" t="s">
        <v>836</v>
      </c>
      <c r="C496" s="10">
        <v>43973</v>
      </c>
      <c r="D496" t="s">
        <v>29</v>
      </c>
      <c r="E496" s="7">
        <v>0.85416666666666663</v>
      </c>
      <c r="F496" t="s">
        <v>3350</v>
      </c>
      <c r="G496" t="s">
        <v>3351</v>
      </c>
      <c r="H496" t="s">
        <v>937</v>
      </c>
      <c r="J496" t="s">
        <v>3010</v>
      </c>
    </row>
    <row r="497" spans="1:10" x14ac:dyDescent="0.25">
      <c r="A497" t="s">
        <v>127</v>
      </c>
      <c r="B497" t="s">
        <v>128</v>
      </c>
      <c r="C497" s="10">
        <v>43974</v>
      </c>
      <c r="D497" t="s">
        <v>21</v>
      </c>
      <c r="E497" s="7">
        <v>0.72916666666666663</v>
      </c>
      <c r="F497" t="s">
        <v>3352</v>
      </c>
      <c r="G497" t="s">
        <v>3353</v>
      </c>
      <c r="H497" t="s">
        <v>937</v>
      </c>
      <c r="I497" t="s">
        <v>3354</v>
      </c>
      <c r="J497" t="s">
        <v>3355</v>
      </c>
    </row>
    <row r="498" spans="1:10" x14ac:dyDescent="0.25">
      <c r="A498" t="s">
        <v>223</v>
      </c>
      <c r="B498" t="s">
        <v>224</v>
      </c>
      <c r="C498" s="10">
        <v>43981</v>
      </c>
      <c r="D498" t="s">
        <v>28</v>
      </c>
      <c r="E498" s="7">
        <v>0.66666666666666663</v>
      </c>
      <c r="F498" t="s">
        <v>3356</v>
      </c>
      <c r="G498" t="s">
        <v>3357</v>
      </c>
      <c r="H498" t="s">
        <v>937</v>
      </c>
      <c r="I498" t="s">
        <v>3358</v>
      </c>
      <c r="J498" t="s">
        <v>3359</v>
      </c>
    </row>
    <row r="499" spans="1:10" x14ac:dyDescent="0.25">
      <c r="A499" t="s">
        <v>1877</v>
      </c>
      <c r="B499" t="s">
        <v>1878</v>
      </c>
      <c r="C499" s="10">
        <v>43972</v>
      </c>
      <c r="D499" t="s">
        <v>21</v>
      </c>
      <c r="E499" s="7">
        <v>0.83333333333333337</v>
      </c>
      <c r="F499" t="s">
        <v>3360</v>
      </c>
      <c r="G499" t="s">
        <v>3361</v>
      </c>
      <c r="H499" t="s">
        <v>937</v>
      </c>
      <c r="J499" t="s">
        <v>3362</v>
      </c>
    </row>
    <row r="500" spans="1:10" x14ac:dyDescent="0.25">
      <c r="A500" t="s">
        <v>1879</v>
      </c>
      <c r="B500" t="s">
        <v>1880</v>
      </c>
      <c r="C500" s="10">
        <v>43974</v>
      </c>
      <c r="D500" t="s">
        <v>28</v>
      </c>
      <c r="E500" s="7">
        <v>0.58333333333333337</v>
      </c>
      <c r="F500" t="s">
        <v>3363</v>
      </c>
      <c r="G500" t="s">
        <v>3364</v>
      </c>
      <c r="H500" t="s">
        <v>937</v>
      </c>
      <c r="I500" t="s">
        <v>3365</v>
      </c>
      <c r="J500" t="s">
        <v>3366</v>
      </c>
    </row>
    <row r="501" spans="1:10" x14ac:dyDescent="0.25">
      <c r="A501" t="s">
        <v>1881</v>
      </c>
      <c r="B501" t="s">
        <v>1882</v>
      </c>
      <c r="C501" s="10">
        <v>43982</v>
      </c>
      <c r="D501" t="s">
        <v>21</v>
      </c>
      <c r="E501" s="7">
        <v>0.45833333333333331</v>
      </c>
      <c r="F501" t="s">
        <v>3367</v>
      </c>
      <c r="G501" t="s">
        <v>3368</v>
      </c>
      <c r="H501" t="s">
        <v>937</v>
      </c>
      <c r="J501" t="s">
        <v>3369</v>
      </c>
    </row>
    <row r="502" spans="1:10" x14ac:dyDescent="0.25">
      <c r="A502" t="s">
        <v>1883</v>
      </c>
      <c r="B502" t="s">
        <v>1884</v>
      </c>
      <c r="C502" s="10">
        <v>43975</v>
      </c>
      <c r="D502" t="s">
        <v>25</v>
      </c>
      <c r="E502" s="7">
        <v>0.625</v>
      </c>
      <c r="F502" t="s">
        <v>3370</v>
      </c>
      <c r="G502" t="s">
        <v>3371</v>
      </c>
      <c r="H502" t="s">
        <v>937</v>
      </c>
      <c r="I502" t="s">
        <v>3372</v>
      </c>
      <c r="J502" t="s">
        <v>3373</v>
      </c>
    </row>
    <row r="503" spans="1:10" x14ac:dyDescent="0.25">
      <c r="A503" t="s">
        <v>499</v>
      </c>
      <c r="B503" t="s">
        <v>500</v>
      </c>
      <c r="C503" s="10">
        <v>43974</v>
      </c>
      <c r="D503" t="s">
        <v>26</v>
      </c>
      <c r="E503" s="7">
        <v>0.83333333333333337</v>
      </c>
      <c r="F503" t="s">
        <v>3374</v>
      </c>
      <c r="G503" t="s">
        <v>3375</v>
      </c>
      <c r="H503" t="s">
        <v>937</v>
      </c>
      <c r="J503" t="s">
        <v>3376</v>
      </c>
    </row>
    <row r="504" spans="1:10" x14ac:dyDescent="0.25">
      <c r="A504" t="s">
        <v>1885</v>
      </c>
      <c r="B504" t="s">
        <v>1886</v>
      </c>
      <c r="C504" s="10">
        <v>43978</v>
      </c>
      <c r="D504" t="s">
        <v>32</v>
      </c>
      <c r="E504" s="7">
        <v>0.83333333333333337</v>
      </c>
      <c r="F504" t="s">
        <v>3377</v>
      </c>
      <c r="G504" t="s">
        <v>3378</v>
      </c>
      <c r="H504" t="s">
        <v>937</v>
      </c>
      <c r="J504" t="s">
        <v>3379</v>
      </c>
    </row>
    <row r="505" spans="1:10" x14ac:dyDescent="0.25">
      <c r="A505" t="s">
        <v>868</v>
      </c>
      <c r="B505" t="s">
        <v>869</v>
      </c>
      <c r="C505" s="10">
        <v>43973</v>
      </c>
      <c r="D505" t="s">
        <v>35</v>
      </c>
      <c r="E505" s="7">
        <v>0.41666666666666669</v>
      </c>
      <c r="F505" t="s">
        <v>3380</v>
      </c>
      <c r="G505" t="s">
        <v>3381</v>
      </c>
      <c r="H505" t="s">
        <v>937</v>
      </c>
      <c r="I505" t="s">
        <v>3382</v>
      </c>
      <c r="J505" t="s">
        <v>3383</v>
      </c>
    </row>
    <row r="506" spans="1:10" x14ac:dyDescent="0.25">
      <c r="A506" t="s">
        <v>184</v>
      </c>
      <c r="B506" t="s">
        <v>185</v>
      </c>
      <c r="C506" s="10">
        <v>43973</v>
      </c>
      <c r="D506" t="s">
        <v>21</v>
      </c>
      <c r="E506" s="7">
        <v>0.83333333333333337</v>
      </c>
      <c r="F506" t="s">
        <v>3384</v>
      </c>
      <c r="G506" t="s">
        <v>3385</v>
      </c>
      <c r="H506" t="s">
        <v>937</v>
      </c>
      <c r="I506" t="s">
        <v>3386</v>
      </c>
      <c r="J506" t="s">
        <v>3387</v>
      </c>
    </row>
    <row r="507" spans="1:10" x14ac:dyDescent="0.25">
      <c r="A507">
        <v>3030</v>
      </c>
      <c r="B507" t="s">
        <v>1887</v>
      </c>
      <c r="C507" s="10">
        <v>43992</v>
      </c>
      <c r="D507" t="s">
        <v>33</v>
      </c>
      <c r="E507" s="7">
        <v>0.83333333333333337</v>
      </c>
      <c r="F507" t="s">
        <v>3388</v>
      </c>
      <c r="G507" t="s">
        <v>3389</v>
      </c>
      <c r="H507" t="s">
        <v>937</v>
      </c>
      <c r="J507" t="s">
        <v>3390</v>
      </c>
    </row>
    <row r="508" spans="1:10" x14ac:dyDescent="0.25">
      <c r="A508" t="s">
        <v>379</v>
      </c>
      <c r="B508" t="s">
        <v>380</v>
      </c>
      <c r="C508" s="10">
        <v>43994</v>
      </c>
      <c r="D508" t="s">
        <v>21</v>
      </c>
      <c r="E508" s="7">
        <v>0.79166666666666663</v>
      </c>
      <c r="F508" t="s">
        <v>3391</v>
      </c>
      <c r="G508" t="s">
        <v>3392</v>
      </c>
      <c r="H508" t="s">
        <v>937</v>
      </c>
      <c r="J508" t="s">
        <v>3393</v>
      </c>
    </row>
    <row r="509" spans="1:10" x14ac:dyDescent="0.25">
      <c r="A509" t="s">
        <v>295</v>
      </c>
      <c r="B509" t="s">
        <v>296</v>
      </c>
      <c r="C509" s="10">
        <v>43994</v>
      </c>
      <c r="D509" t="s">
        <v>26</v>
      </c>
      <c r="E509" s="7">
        <v>0.89583333333333337</v>
      </c>
      <c r="F509" t="s">
        <v>3394</v>
      </c>
      <c r="G509" t="s">
        <v>3395</v>
      </c>
      <c r="H509" t="s">
        <v>937</v>
      </c>
      <c r="J509" t="s">
        <v>3396</v>
      </c>
    </row>
    <row r="510" spans="1:10" x14ac:dyDescent="0.25">
      <c r="A510" t="s">
        <v>1888</v>
      </c>
      <c r="B510" t="s">
        <v>1889</v>
      </c>
      <c r="C510" s="10">
        <v>43974</v>
      </c>
      <c r="D510" t="s">
        <v>35</v>
      </c>
      <c r="E510" s="7">
        <v>0.75</v>
      </c>
      <c r="F510" t="s">
        <v>3397</v>
      </c>
      <c r="G510" t="s">
        <v>3398</v>
      </c>
      <c r="H510" t="s">
        <v>937</v>
      </c>
      <c r="J510" t="s">
        <v>3399</v>
      </c>
    </row>
    <row r="511" spans="1:10" x14ac:dyDescent="0.25">
      <c r="A511" t="s">
        <v>288</v>
      </c>
      <c r="B511" t="s">
        <v>289</v>
      </c>
      <c r="C511" s="10">
        <v>43993</v>
      </c>
      <c r="D511" t="s">
        <v>28</v>
      </c>
      <c r="E511" s="7">
        <v>0.66666666666666663</v>
      </c>
      <c r="F511" t="s">
        <v>3400</v>
      </c>
      <c r="G511" t="s">
        <v>3401</v>
      </c>
      <c r="H511" t="s">
        <v>937</v>
      </c>
      <c r="J511" t="s">
        <v>2506</v>
      </c>
    </row>
    <row r="512" spans="1:10" x14ac:dyDescent="0.25">
      <c r="A512" t="s">
        <v>124</v>
      </c>
      <c r="B512" t="s">
        <v>125</v>
      </c>
      <c r="C512" s="10">
        <v>43995</v>
      </c>
      <c r="D512" t="s">
        <v>21</v>
      </c>
      <c r="E512" s="7">
        <v>0.70833333333333337</v>
      </c>
      <c r="F512" t="s">
        <v>3402</v>
      </c>
      <c r="G512" t="s">
        <v>3403</v>
      </c>
      <c r="H512" t="s">
        <v>937</v>
      </c>
      <c r="J512" t="s">
        <v>3404</v>
      </c>
    </row>
    <row r="513" spans="1:10" x14ac:dyDescent="0.25">
      <c r="A513" t="s">
        <v>1890</v>
      </c>
      <c r="B513" t="s">
        <v>1891</v>
      </c>
      <c r="C513" s="10">
        <v>43975</v>
      </c>
      <c r="D513" t="s">
        <v>30</v>
      </c>
      <c r="E513" s="7">
        <v>0.72916666666666663</v>
      </c>
      <c r="F513" t="s">
        <v>3405</v>
      </c>
      <c r="G513" t="s">
        <v>3406</v>
      </c>
      <c r="H513" t="s">
        <v>937</v>
      </c>
      <c r="I513" t="s">
        <v>3407</v>
      </c>
      <c r="J513" t="s">
        <v>3408</v>
      </c>
    </row>
    <row r="514" spans="1:10" x14ac:dyDescent="0.25">
      <c r="A514" t="s">
        <v>1892</v>
      </c>
      <c r="B514" t="s">
        <v>1893</v>
      </c>
      <c r="C514" s="10">
        <v>43975</v>
      </c>
      <c r="D514" t="s">
        <v>21</v>
      </c>
      <c r="E514" s="7">
        <v>0.66666666666666663</v>
      </c>
      <c r="F514" t="s">
        <v>3409</v>
      </c>
      <c r="G514" t="s">
        <v>3410</v>
      </c>
      <c r="H514" t="s">
        <v>937</v>
      </c>
      <c r="I514" t="s">
        <v>3411</v>
      </c>
      <c r="J514" t="s">
        <v>3412</v>
      </c>
    </row>
    <row r="515" spans="1:10" x14ac:dyDescent="0.25">
      <c r="A515" t="s">
        <v>1894</v>
      </c>
      <c r="B515" t="s">
        <v>1895</v>
      </c>
      <c r="C515" s="10">
        <v>43972</v>
      </c>
      <c r="D515" t="s">
        <v>25</v>
      </c>
      <c r="E515" s="7">
        <v>0.69791666666666663</v>
      </c>
      <c r="F515" t="s">
        <v>3413</v>
      </c>
      <c r="G515" t="s">
        <v>3414</v>
      </c>
      <c r="H515" t="s">
        <v>937</v>
      </c>
      <c r="J515" t="s">
        <v>3415</v>
      </c>
    </row>
    <row r="516" spans="1:10" x14ac:dyDescent="0.25">
      <c r="A516" t="s">
        <v>529</v>
      </c>
      <c r="B516" t="s">
        <v>530</v>
      </c>
      <c r="C516" s="10">
        <v>43974</v>
      </c>
      <c r="D516" t="s">
        <v>25</v>
      </c>
      <c r="E516" s="7">
        <v>0.91666666666666663</v>
      </c>
      <c r="F516" t="s">
        <v>3416</v>
      </c>
      <c r="G516" t="s">
        <v>3417</v>
      </c>
      <c r="H516" t="s">
        <v>937</v>
      </c>
      <c r="J516" t="s">
        <v>2772</v>
      </c>
    </row>
    <row r="517" spans="1:10" x14ac:dyDescent="0.25">
      <c r="A517" t="s">
        <v>1896</v>
      </c>
      <c r="B517">
        <v>0</v>
      </c>
      <c r="C517" s="10">
        <v>43974</v>
      </c>
      <c r="D517" t="s">
        <v>33</v>
      </c>
      <c r="E517" s="7">
        <v>0.83333333333333337</v>
      </c>
      <c r="F517" t="s">
        <v>3418</v>
      </c>
      <c r="G517" t="s">
        <v>1896</v>
      </c>
      <c r="H517" t="s">
        <v>937</v>
      </c>
      <c r="J517" t="s">
        <v>3419</v>
      </c>
    </row>
    <row r="518" spans="1:10" x14ac:dyDescent="0.25">
      <c r="A518" t="s">
        <v>1897</v>
      </c>
      <c r="B518" t="s">
        <v>1898</v>
      </c>
      <c r="C518" s="10">
        <v>43978</v>
      </c>
      <c r="D518" t="s">
        <v>31</v>
      </c>
      <c r="E518" s="7">
        <v>0.83333333333333337</v>
      </c>
      <c r="F518" t="s">
        <v>3420</v>
      </c>
      <c r="G518" t="s">
        <v>3421</v>
      </c>
      <c r="H518" t="s">
        <v>937</v>
      </c>
      <c r="J518" t="s">
        <v>3422</v>
      </c>
    </row>
    <row r="519" spans="1:10" x14ac:dyDescent="0.25">
      <c r="A519" t="s">
        <v>145</v>
      </c>
      <c r="B519" t="s">
        <v>146</v>
      </c>
      <c r="C519" s="10">
        <v>43988</v>
      </c>
      <c r="D519" t="s">
        <v>37</v>
      </c>
      <c r="E519" s="7">
        <v>0.75</v>
      </c>
      <c r="F519" t="s">
        <v>3423</v>
      </c>
      <c r="G519" t="s">
        <v>3424</v>
      </c>
      <c r="H519" t="s">
        <v>937</v>
      </c>
      <c r="I519" t="s">
        <v>3425</v>
      </c>
      <c r="J519" t="s">
        <v>3426</v>
      </c>
    </row>
    <row r="520" spans="1:10" x14ac:dyDescent="0.25">
      <c r="A520" t="s">
        <v>1899</v>
      </c>
      <c r="B520" t="s">
        <v>1900</v>
      </c>
      <c r="C520" s="10">
        <v>43981</v>
      </c>
      <c r="D520" t="s">
        <v>22</v>
      </c>
      <c r="E520" s="7">
        <v>0.79166666666666663</v>
      </c>
      <c r="F520" t="s">
        <v>3427</v>
      </c>
      <c r="G520" t="s">
        <v>3428</v>
      </c>
      <c r="H520" t="s">
        <v>937</v>
      </c>
      <c r="J520" t="s">
        <v>3429</v>
      </c>
    </row>
    <row r="521" spans="1:10" x14ac:dyDescent="0.25">
      <c r="A521" t="s">
        <v>1901</v>
      </c>
      <c r="B521" t="s">
        <v>1902</v>
      </c>
      <c r="C521" s="10">
        <v>43979</v>
      </c>
      <c r="D521" t="s">
        <v>25</v>
      </c>
      <c r="E521" s="7">
        <v>0.83333333333333337</v>
      </c>
      <c r="F521" t="s">
        <v>3430</v>
      </c>
      <c r="G521" t="s">
        <v>3431</v>
      </c>
      <c r="H521" t="s">
        <v>937</v>
      </c>
      <c r="J521" t="s">
        <v>3432</v>
      </c>
    </row>
    <row r="522" spans="1:10" x14ac:dyDescent="0.25">
      <c r="A522" t="s">
        <v>1903</v>
      </c>
      <c r="B522" t="s">
        <v>1904</v>
      </c>
      <c r="C522" s="10">
        <v>43980</v>
      </c>
      <c r="D522" t="s">
        <v>27</v>
      </c>
      <c r="E522" s="7">
        <v>0.875</v>
      </c>
      <c r="F522" t="s">
        <v>3433</v>
      </c>
      <c r="G522" t="s">
        <v>3434</v>
      </c>
      <c r="H522" t="s">
        <v>937</v>
      </c>
      <c r="J522" t="s">
        <v>3435</v>
      </c>
    </row>
    <row r="523" spans="1:10" x14ac:dyDescent="0.25">
      <c r="A523" t="s">
        <v>1903</v>
      </c>
      <c r="B523" t="s">
        <v>1904</v>
      </c>
      <c r="C523" s="10">
        <v>43987</v>
      </c>
      <c r="D523" t="s">
        <v>27</v>
      </c>
      <c r="E523" s="7">
        <v>0.875</v>
      </c>
      <c r="F523" t="s">
        <v>3433</v>
      </c>
      <c r="G523" t="s">
        <v>3436</v>
      </c>
      <c r="H523" t="s">
        <v>937</v>
      </c>
      <c r="J523" t="s">
        <v>3435</v>
      </c>
    </row>
    <row r="524" spans="1:10" x14ac:dyDescent="0.25">
      <c r="A524" t="s">
        <v>1903</v>
      </c>
      <c r="B524" t="s">
        <v>1904</v>
      </c>
      <c r="C524" s="10">
        <v>43994</v>
      </c>
      <c r="D524" t="s">
        <v>27</v>
      </c>
      <c r="E524" s="7">
        <v>0.875</v>
      </c>
      <c r="F524" t="s">
        <v>3433</v>
      </c>
      <c r="G524" t="s">
        <v>3437</v>
      </c>
      <c r="H524" t="s">
        <v>937</v>
      </c>
      <c r="J524" t="s">
        <v>3435</v>
      </c>
    </row>
    <row r="525" spans="1:10" x14ac:dyDescent="0.25">
      <c r="A525" t="s">
        <v>1905</v>
      </c>
      <c r="B525" t="s">
        <v>1906</v>
      </c>
      <c r="C525" s="10">
        <v>43974</v>
      </c>
      <c r="D525" t="s">
        <v>35</v>
      </c>
      <c r="E525" s="7">
        <v>0.54166666666666663</v>
      </c>
      <c r="F525" t="s">
        <v>3438</v>
      </c>
      <c r="G525" t="s">
        <v>3439</v>
      </c>
      <c r="H525" t="s">
        <v>937</v>
      </c>
      <c r="J525" t="s">
        <v>3440</v>
      </c>
    </row>
    <row r="526" spans="1:10" x14ac:dyDescent="0.25">
      <c r="A526" t="s">
        <v>1907</v>
      </c>
      <c r="B526" t="s">
        <v>1908</v>
      </c>
      <c r="C526" s="10">
        <v>43972</v>
      </c>
      <c r="D526" t="s">
        <v>22</v>
      </c>
      <c r="E526" s="7">
        <v>0.875</v>
      </c>
      <c r="F526" t="s">
        <v>3441</v>
      </c>
      <c r="G526" t="s">
        <v>3442</v>
      </c>
      <c r="H526" t="s">
        <v>937</v>
      </c>
      <c r="I526" t="s">
        <v>3443</v>
      </c>
      <c r="J526" t="s">
        <v>3444</v>
      </c>
    </row>
    <row r="527" spans="1:10" x14ac:dyDescent="0.25">
      <c r="A527" t="s">
        <v>1909</v>
      </c>
      <c r="B527" t="s">
        <v>1910</v>
      </c>
      <c r="C527" s="10">
        <v>43972</v>
      </c>
      <c r="D527" t="s">
        <v>21</v>
      </c>
      <c r="E527" s="7">
        <v>0.79166666666666663</v>
      </c>
      <c r="F527" t="s">
        <v>3445</v>
      </c>
      <c r="G527" t="s">
        <v>3446</v>
      </c>
      <c r="H527" t="s">
        <v>937</v>
      </c>
      <c r="I527" t="s">
        <v>3447</v>
      </c>
      <c r="J527" t="s">
        <v>3448</v>
      </c>
    </row>
    <row r="528" spans="1:10" x14ac:dyDescent="0.25">
      <c r="A528" t="s">
        <v>1911</v>
      </c>
      <c r="B528" t="s">
        <v>1912</v>
      </c>
      <c r="C528" s="10">
        <v>43972</v>
      </c>
      <c r="D528" t="s">
        <v>22</v>
      </c>
      <c r="E528" s="7">
        <v>0.75</v>
      </c>
      <c r="F528" t="s">
        <v>3449</v>
      </c>
      <c r="G528" t="s">
        <v>3450</v>
      </c>
      <c r="H528" t="s">
        <v>937</v>
      </c>
      <c r="I528" t="s">
        <v>3451</v>
      </c>
      <c r="J528" t="s">
        <v>3452</v>
      </c>
    </row>
    <row r="529" spans="1:10" x14ac:dyDescent="0.25">
      <c r="A529" t="s">
        <v>1913</v>
      </c>
      <c r="B529" t="s">
        <v>1914</v>
      </c>
      <c r="C529" s="10">
        <v>43972</v>
      </c>
      <c r="D529" t="s">
        <v>33</v>
      </c>
      <c r="E529" s="7">
        <v>0.79166666666666663</v>
      </c>
      <c r="F529" t="s">
        <v>3453</v>
      </c>
      <c r="G529" t="s">
        <v>3454</v>
      </c>
      <c r="H529" t="s">
        <v>937</v>
      </c>
      <c r="I529" t="s">
        <v>3455</v>
      </c>
      <c r="J529" t="s">
        <v>3456</v>
      </c>
    </row>
    <row r="530" spans="1:10" x14ac:dyDescent="0.25">
      <c r="A530" t="s">
        <v>1915</v>
      </c>
      <c r="B530" t="s">
        <v>1916</v>
      </c>
      <c r="C530" s="10">
        <v>43972</v>
      </c>
      <c r="D530" t="s">
        <v>26</v>
      </c>
      <c r="E530" s="7">
        <v>0.875</v>
      </c>
      <c r="F530" t="s">
        <v>3457</v>
      </c>
      <c r="G530" t="s">
        <v>3458</v>
      </c>
      <c r="H530" t="s">
        <v>937</v>
      </c>
      <c r="I530" t="s">
        <v>3459</v>
      </c>
      <c r="J530" t="s">
        <v>3460</v>
      </c>
    </row>
    <row r="531" spans="1:10" x14ac:dyDescent="0.25">
      <c r="A531" t="s">
        <v>839</v>
      </c>
      <c r="B531" t="s">
        <v>840</v>
      </c>
      <c r="C531" s="10">
        <v>43972</v>
      </c>
      <c r="D531" t="s">
        <v>40</v>
      </c>
      <c r="E531" s="7">
        <v>0.875</v>
      </c>
      <c r="F531" t="s">
        <v>3461</v>
      </c>
      <c r="G531" t="s">
        <v>3462</v>
      </c>
      <c r="H531" t="s">
        <v>937</v>
      </c>
      <c r="I531" t="s">
        <v>3463</v>
      </c>
      <c r="J531" t="s">
        <v>3464</v>
      </c>
    </row>
    <row r="532" spans="1:10" x14ac:dyDescent="0.25">
      <c r="A532" t="s">
        <v>118</v>
      </c>
      <c r="B532" t="s">
        <v>119</v>
      </c>
      <c r="C532" s="10">
        <v>43973</v>
      </c>
      <c r="D532" t="s">
        <v>29</v>
      </c>
      <c r="E532" s="7">
        <v>0.77083333333333337</v>
      </c>
      <c r="F532" t="s">
        <v>3465</v>
      </c>
      <c r="G532" t="s">
        <v>3466</v>
      </c>
      <c r="H532" t="s">
        <v>937</v>
      </c>
      <c r="I532" t="s">
        <v>3467</v>
      </c>
      <c r="J532" t="s">
        <v>3468</v>
      </c>
    </row>
    <row r="533" spans="1:10" x14ac:dyDescent="0.25">
      <c r="A533" t="s">
        <v>894</v>
      </c>
      <c r="B533" t="s">
        <v>895</v>
      </c>
      <c r="C533" s="10">
        <v>43973</v>
      </c>
      <c r="D533" t="s">
        <v>32</v>
      </c>
      <c r="E533" s="7">
        <v>0.75</v>
      </c>
      <c r="F533" t="s">
        <v>3469</v>
      </c>
      <c r="G533" t="s">
        <v>3470</v>
      </c>
      <c r="H533" t="s">
        <v>937</v>
      </c>
      <c r="J533" t="s">
        <v>3471</v>
      </c>
    </row>
    <row r="534" spans="1:10" x14ac:dyDescent="0.25">
      <c r="A534" t="s">
        <v>618</v>
      </c>
      <c r="B534" t="s">
        <v>619</v>
      </c>
      <c r="C534" s="10">
        <v>43973</v>
      </c>
      <c r="D534" t="s">
        <v>21</v>
      </c>
      <c r="E534" s="7">
        <v>0.75</v>
      </c>
      <c r="F534" t="s">
        <v>3472</v>
      </c>
      <c r="G534" t="s">
        <v>2859</v>
      </c>
      <c r="H534" t="s">
        <v>937</v>
      </c>
      <c r="J534" t="s">
        <v>2860</v>
      </c>
    </row>
    <row r="535" spans="1:10" x14ac:dyDescent="0.25">
      <c r="A535" t="s">
        <v>373</v>
      </c>
      <c r="B535" t="s">
        <v>374</v>
      </c>
      <c r="C535" s="10">
        <v>43973</v>
      </c>
      <c r="D535" t="s">
        <v>21</v>
      </c>
      <c r="E535" s="7">
        <v>0.79166666666666663</v>
      </c>
      <c r="F535" t="s">
        <v>3473</v>
      </c>
      <c r="G535" t="s">
        <v>3474</v>
      </c>
      <c r="H535" t="s">
        <v>937</v>
      </c>
      <c r="I535" t="s">
        <v>3475</v>
      </c>
      <c r="J535" t="s">
        <v>3476</v>
      </c>
    </row>
    <row r="536" spans="1:10" x14ac:dyDescent="0.25">
      <c r="A536" t="s">
        <v>1917</v>
      </c>
      <c r="B536" t="s">
        <v>1918</v>
      </c>
      <c r="C536" s="10">
        <v>43973</v>
      </c>
      <c r="D536" t="s">
        <v>30</v>
      </c>
      <c r="E536" s="7">
        <v>0.85416666666666663</v>
      </c>
      <c r="F536" t="s">
        <v>3477</v>
      </c>
      <c r="G536" t="s">
        <v>3478</v>
      </c>
      <c r="H536" t="s">
        <v>937</v>
      </c>
      <c r="I536" t="s">
        <v>3479</v>
      </c>
      <c r="J536" t="s">
        <v>3480</v>
      </c>
    </row>
    <row r="537" spans="1:10" x14ac:dyDescent="0.25">
      <c r="A537" t="s">
        <v>157</v>
      </c>
      <c r="B537" t="s">
        <v>158</v>
      </c>
      <c r="C537" s="10">
        <v>43973</v>
      </c>
      <c r="D537" t="s">
        <v>30</v>
      </c>
      <c r="E537" s="7">
        <v>0.875</v>
      </c>
      <c r="F537" t="s">
        <v>3481</v>
      </c>
      <c r="G537" t="s">
        <v>3482</v>
      </c>
      <c r="H537" t="s">
        <v>937</v>
      </c>
      <c r="I537" t="s">
        <v>3483</v>
      </c>
      <c r="J537" t="s">
        <v>3484</v>
      </c>
    </row>
    <row r="538" spans="1:10" x14ac:dyDescent="0.25">
      <c r="A538" t="s">
        <v>1919</v>
      </c>
      <c r="B538" t="s">
        <v>1920</v>
      </c>
      <c r="C538" s="10">
        <v>43974</v>
      </c>
      <c r="D538" t="s">
        <v>32</v>
      </c>
      <c r="E538" s="7">
        <v>0.5</v>
      </c>
      <c r="F538" t="s">
        <v>3485</v>
      </c>
      <c r="G538" t="s">
        <v>3486</v>
      </c>
      <c r="H538" t="s">
        <v>937</v>
      </c>
      <c r="J538" t="s">
        <v>3487</v>
      </c>
    </row>
    <row r="539" spans="1:10" x14ac:dyDescent="0.25">
      <c r="A539" t="s">
        <v>471</v>
      </c>
      <c r="B539" t="s">
        <v>472</v>
      </c>
      <c r="C539" s="10">
        <v>43974</v>
      </c>
      <c r="D539" t="s">
        <v>29</v>
      </c>
      <c r="E539" s="7">
        <v>0.54166666666666663</v>
      </c>
      <c r="F539" t="s">
        <v>3488</v>
      </c>
      <c r="G539" t="s">
        <v>3489</v>
      </c>
      <c r="H539" t="s">
        <v>937</v>
      </c>
      <c r="I539" t="s">
        <v>3490</v>
      </c>
      <c r="J539" t="s">
        <v>3491</v>
      </c>
    </row>
    <row r="540" spans="1:10" x14ac:dyDescent="0.25">
      <c r="A540" t="s">
        <v>1921</v>
      </c>
      <c r="B540" t="s">
        <v>1922</v>
      </c>
      <c r="C540" s="10">
        <v>43972</v>
      </c>
      <c r="D540" t="s">
        <v>21</v>
      </c>
      <c r="E540" s="7">
        <v>0.83333333333333337</v>
      </c>
      <c r="F540" t="s">
        <v>3492</v>
      </c>
      <c r="G540" t="s">
        <v>3493</v>
      </c>
      <c r="H540" t="s">
        <v>937</v>
      </c>
      <c r="I540" t="s">
        <v>3494</v>
      </c>
      <c r="J540" t="s">
        <v>3495</v>
      </c>
    </row>
    <row r="541" spans="1:10" x14ac:dyDescent="0.25">
      <c r="A541" t="s">
        <v>263</v>
      </c>
      <c r="B541" t="s">
        <v>264</v>
      </c>
      <c r="C541" s="10">
        <v>43974</v>
      </c>
      <c r="D541" t="s">
        <v>30</v>
      </c>
      <c r="E541" s="7">
        <v>0.54166666666666663</v>
      </c>
      <c r="F541" t="s">
        <v>3496</v>
      </c>
      <c r="G541" t="s">
        <v>3497</v>
      </c>
      <c r="H541" t="s">
        <v>937</v>
      </c>
      <c r="I541" t="s">
        <v>3498</v>
      </c>
      <c r="J541" t="s">
        <v>3499</v>
      </c>
    </row>
    <row r="542" spans="1:10" x14ac:dyDescent="0.25">
      <c r="A542" t="s">
        <v>1923</v>
      </c>
      <c r="B542" t="s">
        <v>1924</v>
      </c>
      <c r="C542" s="10">
        <v>43975</v>
      </c>
      <c r="D542" t="s">
        <v>28</v>
      </c>
      <c r="E542" s="7">
        <v>0.625</v>
      </c>
      <c r="F542" t="s">
        <v>3500</v>
      </c>
      <c r="G542" t="s">
        <v>3501</v>
      </c>
      <c r="H542" t="s">
        <v>937</v>
      </c>
      <c r="J542" t="s">
        <v>3502</v>
      </c>
    </row>
    <row r="543" spans="1:10" x14ac:dyDescent="0.25">
      <c r="A543" t="s">
        <v>136</v>
      </c>
      <c r="B543" t="s">
        <v>137</v>
      </c>
      <c r="C543" s="10">
        <v>43974</v>
      </c>
      <c r="D543" t="s">
        <v>21</v>
      </c>
      <c r="E543" s="7">
        <v>0.66666666666666663</v>
      </c>
      <c r="F543" t="s">
        <v>3503</v>
      </c>
      <c r="G543" t="s">
        <v>3504</v>
      </c>
      <c r="H543" t="s">
        <v>937</v>
      </c>
      <c r="I543" t="s">
        <v>3505</v>
      </c>
      <c r="J543" t="s">
        <v>3506</v>
      </c>
    </row>
    <row r="544" spans="1:10" x14ac:dyDescent="0.25">
      <c r="A544" t="s">
        <v>1925</v>
      </c>
      <c r="B544" t="s">
        <v>1926</v>
      </c>
      <c r="C544" s="10">
        <v>43974</v>
      </c>
      <c r="D544" t="s">
        <v>32</v>
      </c>
      <c r="E544" s="7">
        <v>0.66666666666666663</v>
      </c>
      <c r="F544" t="s">
        <v>3507</v>
      </c>
      <c r="G544" t="s">
        <v>3508</v>
      </c>
      <c r="H544" t="s">
        <v>937</v>
      </c>
      <c r="I544" t="s">
        <v>3509</v>
      </c>
      <c r="J544" t="s">
        <v>3510</v>
      </c>
    </row>
    <row r="545" spans="1:10" x14ac:dyDescent="0.25">
      <c r="A545" t="s">
        <v>1927</v>
      </c>
      <c r="B545" t="s">
        <v>1928</v>
      </c>
      <c r="C545" s="10">
        <v>43973</v>
      </c>
      <c r="D545" t="s">
        <v>21</v>
      </c>
      <c r="E545" s="7">
        <v>0.83333333333333337</v>
      </c>
      <c r="F545" t="s">
        <v>3511</v>
      </c>
      <c r="G545" t="s">
        <v>3512</v>
      </c>
      <c r="H545" t="s">
        <v>937</v>
      </c>
      <c r="I545" t="s">
        <v>3513</v>
      </c>
      <c r="J545" t="s">
        <v>3514</v>
      </c>
    </row>
    <row r="546" spans="1:10" x14ac:dyDescent="0.25">
      <c r="A546" t="s">
        <v>1929</v>
      </c>
      <c r="B546" t="s">
        <v>1930</v>
      </c>
      <c r="C546" s="10">
        <v>43974</v>
      </c>
      <c r="D546" t="s">
        <v>21</v>
      </c>
      <c r="E546" s="7">
        <v>0.70833333333333337</v>
      </c>
      <c r="F546" t="s">
        <v>3515</v>
      </c>
      <c r="G546" t="s">
        <v>3516</v>
      </c>
      <c r="H546" t="s">
        <v>937</v>
      </c>
      <c r="I546" t="s">
        <v>3517</v>
      </c>
      <c r="J546" t="s">
        <v>3518</v>
      </c>
    </row>
    <row r="547" spans="1:10" x14ac:dyDescent="0.25">
      <c r="A547" t="s">
        <v>1931</v>
      </c>
      <c r="B547" t="s">
        <v>1932</v>
      </c>
      <c r="C547" s="10">
        <v>43974</v>
      </c>
      <c r="D547" t="s">
        <v>26</v>
      </c>
      <c r="E547" s="7">
        <v>0.70833333333333337</v>
      </c>
      <c r="F547" t="s">
        <v>3519</v>
      </c>
      <c r="G547" t="s">
        <v>3520</v>
      </c>
      <c r="H547" t="s">
        <v>937</v>
      </c>
      <c r="I547" t="s">
        <v>3521</v>
      </c>
      <c r="J547" t="s">
        <v>3522</v>
      </c>
    </row>
    <row r="548" spans="1:10" x14ac:dyDescent="0.25">
      <c r="A548" t="s">
        <v>1933</v>
      </c>
      <c r="B548" t="s">
        <v>1934</v>
      </c>
      <c r="C548" s="10">
        <v>43974</v>
      </c>
      <c r="D548" t="s">
        <v>32</v>
      </c>
      <c r="E548" s="7">
        <v>0.70833333333333337</v>
      </c>
      <c r="F548" t="s">
        <v>3523</v>
      </c>
      <c r="G548" t="s">
        <v>3524</v>
      </c>
      <c r="H548" t="s">
        <v>937</v>
      </c>
      <c r="J548" t="s">
        <v>3525</v>
      </c>
    </row>
    <row r="549" spans="1:10" x14ac:dyDescent="0.25">
      <c r="A549" t="s">
        <v>1935</v>
      </c>
      <c r="B549" t="s">
        <v>1936</v>
      </c>
      <c r="C549" s="10">
        <v>43974</v>
      </c>
      <c r="D549" t="s">
        <v>32</v>
      </c>
      <c r="E549" s="7">
        <v>0.75</v>
      </c>
      <c r="F549" t="s">
        <v>3526</v>
      </c>
      <c r="G549" t="s">
        <v>3527</v>
      </c>
      <c r="H549" t="s">
        <v>937</v>
      </c>
      <c r="J549" t="s">
        <v>3528</v>
      </c>
    </row>
    <row r="550" spans="1:10" x14ac:dyDescent="0.25">
      <c r="A550" t="s">
        <v>1937</v>
      </c>
      <c r="B550" t="s">
        <v>1938</v>
      </c>
      <c r="C550" s="10">
        <v>43974</v>
      </c>
      <c r="D550" t="s">
        <v>26</v>
      </c>
      <c r="E550" s="7">
        <v>0.79166666666666663</v>
      </c>
      <c r="F550" t="s">
        <v>3529</v>
      </c>
      <c r="G550" t="s">
        <v>3530</v>
      </c>
      <c r="H550" t="s">
        <v>937</v>
      </c>
      <c r="I550" t="s">
        <v>3531</v>
      </c>
      <c r="J550" t="s">
        <v>3532</v>
      </c>
    </row>
    <row r="551" spans="1:10" x14ac:dyDescent="0.25">
      <c r="A551" t="s">
        <v>1939</v>
      </c>
      <c r="B551" t="s">
        <v>1940</v>
      </c>
      <c r="C551" s="10">
        <v>43974</v>
      </c>
      <c r="D551" t="s">
        <v>32</v>
      </c>
      <c r="E551" s="7">
        <v>0.83333333333333337</v>
      </c>
      <c r="F551" t="s">
        <v>3533</v>
      </c>
      <c r="G551" t="s">
        <v>3534</v>
      </c>
      <c r="H551" t="s">
        <v>937</v>
      </c>
      <c r="J551" t="s">
        <v>3535</v>
      </c>
    </row>
    <row r="552" spans="1:10" x14ac:dyDescent="0.25">
      <c r="A552" t="s">
        <v>1941</v>
      </c>
      <c r="B552" t="s">
        <v>1942</v>
      </c>
      <c r="C552" s="10">
        <v>43974</v>
      </c>
      <c r="D552" t="s">
        <v>33</v>
      </c>
      <c r="E552" s="7">
        <v>0.83333333333333337</v>
      </c>
      <c r="F552" t="s">
        <v>3536</v>
      </c>
      <c r="G552" t="s">
        <v>3537</v>
      </c>
      <c r="H552" t="s">
        <v>937</v>
      </c>
      <c r="I552" t="s">
        <v>3538</v>
      </c>
      <c r="J552" t="s">
        <v>3539</v>
      </c>
    </row>
    <row r="553" spans="1:10" x14ac:dyDescent="0.25">
      <c r="A553" t="s">
        <v>1943</v>
      </c>
      <c r="B553" t="s">
        <v>1944</v>
      </c>
      <c r="C553" s="10">
        <v>43974</v>
      </c>
      <c r="D553" t="s">
        <v>32</v>
      </c>
      <c r="E553" s="7">
        <v>0.83333333333333337</v>
      </c>
      <c r="F553" t="s">
        <v>3540</v>
      </c>
      <c r="G553" t="s">
        <v>3541</v>
      </c>
      <c r="H553" t="s">
        <v>937</v>
      </c>
      <c r="J553" t="s">
        <v>3542</v>
      </c>
    </row>
    <row r="554" spans="1:10" x14ac:dyDescent="0.25">
      <c r="A554" t="s">
        <v>1945</v>
      </c>
      <c r="B554" t="s">
        <v>1946</v>
      </c>
      <c r="C554" s="10">
        <v>43974</v>
      </c>
      <c r="D554" t="s">
        <v>32</v>
      </c>
      <c r="E554" s="7">
        <v>0.83333333333333337</v>
      </c>
      <c r="F554" t="s">
        <v>3543</v>
      </c>
      <c r="G554" t="s">
        <v>3544</v>
      </c>
      <c r="H554" t="s">
        <v>937</v>
      </c>
      <c r="I554" t="s">
        <v>3545</v>
      </c>
      <c r="J554" t="s">
        <v>3546</v>
      </c>
    </row>
    <row r="555" spans="1:10" x14ac:dyDescent="0.25">
      <c r="A555" t="s">
        <v>1947</v>
      </c>
      <c r="B555" t="s">
        <v>1948</v>
      </c>
      <c r="C555" s="10">
        <v>43974</v>
      </c>
      <c r="D555" t="s">
        <v>25</v>
      </c>
      <c r="E555" s="7">
        <v>0.875</v>
      </c>
      <c r="F555" t="s">
        <v>3547</v>
      </c>
      <c r="G555" t="s">
        <v>3548</v>
      </c>
      <c r="H555" t="s">
        <v>937</v>
      </c>
      <c r="I555" t="s">
        <v>3549</v>
      </c>
      <c r="J555" t="s">
        <v>3550</v>
      </c>
    </row>
    <row r="556" spans="1:10" x14ac:dyDescent="0.25">
      <c r="A556" t="s">
        <v>1951</v>
      </c>
      <c r="B556" t="s">
        <v>1952</v>
      </c>
      <c r="C556" s="10">
        <v>43980</v>
      </c>
      <c r="D556" t="s">
        <v>21</v>
      </c>
      <c r="E556" s="7">
        <v>0.83333333333333337</v>
      </c>
      <c r="F556" t="s">
        <v>3551</v>
      </c>
      <c r="G556" t="s">
        <v>3552</v>
      </c>
      <c r="H556" t="s">
        <v>937</v>
      </c>
      <c r="J556" t="s">
        <v>3553</v>
      </c>
    </row>
    <row r="557" spans="1:10" x14ac:dyDescent="0.25">
      <c r="A557" t="s">
        <v>1953</v>
      </c>
      <c r="B557" t="s">
        <v>1954</v>
      </c>
      <c r="C557" s="10">
        <v>43975</v>
      </c>
      <c r="D557" t="s">
        <v>21</v>
      </c>
      <c r="E557" s="7">
        <v>0.58333333333333337</v>
      </c>
      <c r="F557" t="s">
        <v>3554</v>
      </c>
      <c r="G557" t="s">
        <v>3555</v>
      </c>
      <c r="H557" t="s">
        <v>937</v>
      </c>
      <c r="J557" t="s">
        <v>3556</v>
      </c>
    </row>
    <row r="558" spans="1:10" x14ac:dyDescent="0.25">
      <c r="A558" t="s">
        <v>290</v>
      </c>
      <c r="B558" t="s">
        <v>291</v>
      </c>
      <c r="C558" s="10">
        <v>43975</v>
      </c>
      <c r="D558" t="s">
        <v>37</v>
      </c>
      <c r="E558" s="7">
        <v>0.625</v>
      </c>
      <c r="F558" t="s">
        <v>3557</v>
      </c>
      <c r="G558" t="s">
        <v>3558</v>
      </c>
      <c r="H558" t="s">
        <v>937</v>
      </c>
      <c r="I558" t="s">
        <v>3559</v>
      </c>
      <c r="J558" t="s">
        <v>3560</v>
      </c>
    </row>
    <row r="559" spans="1:10" x14ac:dyDescent="0.25">
      <c r="A559" t="s">
        <v>1955</v>
      </c>
      <c r="B559" t="s">
        <v>1956</v>
      </c>
      <c r="C559" s="10">
        <v>43975</v>
      </c>
      <c r="D559" t="s">
        <v>30</v>
      </c>
      <c r="E559" s="7">
        <v>0.625</v>
      </c>
      <c r="F559" t="s">
        <v>3561</v>
      </c>
      <c r="G559" t="s">
        <v>3562</v>
      </c>
      <c r="H559" t="s">
        <v>937</v>
      </c>
      <c r="I559" t="s">
        <v>3563</v>
      </c>
      <c r="J559" t="s">
        <v>3564</v>
      </c>
    </row>
    <row r="560" spans="1:10" x14ac:dyDescent="0.25">
      <c r="A560" t="s">
        <v>1957</v>
      </c>
      <c r="B560" t="s">
        <v>1958</v>
      </c>
      <c r="C560" s="10">
        <v>43975</v>
      </c>
      <c r="D560" t="s">
        <v>32</v>
      </c>
      <c r="E560" s="7">
        <v>0.625</v>
      </c>
      <c r="F560" t="s">
        <v>3565</v>
      </c>
      <c r="G560" t="s">
        <v>3566</v>
      </c>
      <c r="H560" t="s">
        <v>937</v>
      </c>
      <c r="J560" t="s">
        <v>3567</v>
      </c>
    </row>
    <row r="561" spans="1:10" x14ac:dyDescent="0.25">
      <c r="A561" t="s">
        <v>1959</v>
      </c>
      <c r="B561" t="s">
        <v>1960</v>
      </c>
      <c r="C561" s="10">
        <v>43975</v>
      </c>
      <c r="D561" t="s">
        <v>21</v>
      </c>
      <c r="E561" s="7">
        <v>0.66666666666666663</v>
      </c>
      <c r="F561" t="s">
        <v>3568</v>
      </c>
      <c r="G561" t="s">
        <v>3569</v>
      </c>
      <c r="H561" t="s">
        <v>937</v>
      </c>
      <c r="I561" t="s">
        <v>3570</v>
      </c>
      <c r="J561" t="s">
        <v>3571</v>
      </c>
    </row>
    <row r="562" spans="1:10" x14ac:dyDescent="0.25">
      <c r="A562" t="s">
        <v>1961</v>
      </c>
      <c r="B562" t="s">
        <v>1962</v>
      </c>
      <c r="C562" s="10">
        <v>43975</v>
      </c>
      <c r="D562" t="s">
        <v>22</v>
      </c>
      <c r="E562" s="7">
        <v>0.66666666666666663</v>
      </c>
      <c r="F562" t="s">
        <v>3572</v>
      </c>
      <c r="G562" t="s">
        <v>3573</v>
      </c>
      <c r="H562" t="s">
        <v>937</v>
      </c>
      <c r="I562" t="s">
        <v>3574</v>
      </c>
      <c r="J562" t="s">
        <v>3575</v>
      </c>
    </row>
    <row r="563" spans="1:10" x14ac:dyDescent="0.25">
      <c r="A563" t="s">
        <v>1963</v>
      </c>
      <c r="B563" t="s">
        <v>1964</v>
      </c>
      <c r="C563" s="10">
        <v>43975</v>
      </c>
      <c r="D563" t="s">
        <v>21</v>
      </c>
      <c r="E563" s="7">
        <v>0.72916666666666663</v>
      </c>
      <c r="F563" t="s">
        <v>3576</v>
      </c>
      <c r="G563" t="s">
        <v>3577</v>
      </c>
      <c r="H563" t="s">
        <v>937</v>
      </c>
      <c r="I563" t="s">
        <v>3578</v>
      </c>
      <c r="J563" t="s">
        <v>3579</v>
      </c>
    </row>
    <row r="564" spans="1:10" x14ac:dyDescent="0.25">
      <c r="A564" t="s">
        <v>1965</v>
      </c>
      <c r="B564" t="s">
        <v>1966</v>
      </c>
      <c r="C564" s="10">
        <v>43975</v>
      </c>
      <c r="D564" t="s">
        <v>30</v>
      </c>
      <c r="E564" s="7">
        <v>0.8125</v>
      </c>
      <c r="F564" t="s">
        <v>3580</v>
      </c>
      <c r="G564" t="s">
        <v>3581</v>
      </c>
      <c r="H564" t="s">
        <v>937</v>
      </c>
      <c r="J564" t="s">
        <v>3582</v>
      </c>
    </row>
    <row r="565" spans="1:10" x14ac:dyDescent="0.25">
      <c r="A565" t="s">
        <v>1967</v>
      </c>
      <c r="B565" t="s">
        <v>1968</v>
      </c>
      <c r="C565" s="10">
        <v>43975</v>
      </c>
      <c r="D565" t="s">
        <v>30</v>
      </c>
      <c r="E565" s="7">
        <v>0.85416666666666663</v>
      </c>
      <c r="F565" t="s">
        <v>3583</v>
      </c>
      <c r="G565" t="s">
        <v>3584</v>
      </c>
      <c r="H565" t="s">
        <v>937</v>
      </c>
      <c r="I565" t="s">
        <v>3585</v>
      </c>
      <c r="J565" t="s">
        <v>3586</v>
      </c>
    </row>
    <row r="566" spans="1:10" x14ac:dyDescent="0.25">
      <c r="A566" t="s">
        <v>648</v>
      </c>
      <c r="B566" t="s">
        <v>649</v>
      </c>
      <c r="C566" s="10">
        <v>43975</v>
      </c>
      <c r="D566" t="s">
        <v>21</v>
      </c>
      <c r="E566" s="7">
        <v>0.89583333333333337</v>
      </c>
      <c r="F566" t="s">
        <v>3587</v>
      </c>
      <c r="G566" t="s">
        <v>3588</v>
      </c>
      <c r="H566" t="s">
        <v>937</v>
      </c>
      <c r="I566" t="s">
        <v>3589</v>
      </c>
      <c r="J566" t="s">
        <v>3590</v>
      </c>
    </row>
    <row r="567" spans="1:10" x14ac:dyDescent="0.25">
      <c r="A567" t="s">
        <v>279</v>
      </c>
      <c r="B567" t="s">
        <v>280</v>
      </c>
      <c r="C567" s="10">
        <v>43975</v>
      </c>
      <c r="D567" t="s">
        <v>21</v>
      </c>
      <c r="E567" s="7">
        <v>0.75</v>
      </c>
      <c r="F567" t="s">
        <v>3591</v>
      </c>
      <c r="G567" t="s">
        <v>3592</v>
      </c>
      <c r="H567" t="s">
        <v>937</v>
      </c>
      <c r="J567" t="s">
        <v>2504</v>
      </c>
    </row>
    <row r="568" spans="1:10" x14ac:dyDescent="0.25">
      <c r="A568" t="s">
        <v>1969</v>
      </c>
      <c r="B568" t="s">
        <v>1970</v>
      </c>
      <c r="C568" s="10">
        <v>43973</v>
      </c>
      <c r="D568" t="s">
        <v>22</v>
      </c>
      <c r="E568" s="7">
        <v>0.83333333333333337</v>
      </c>
      <c r="F568" t="s">
        <v>3593</v>
      </c>
      <c r="G568" t="s">
        <v>3594</v>
      </c>
      <c r="H568" t="s">
        <v>937</v>
      </c>
      <c r="J568" t="s">
        <v>3595</v>
      </c>
    </row>
    <row r="569" spans="1:10" x14ac:dyDescent="0.25">
      <c r="A569" t="s">
        <v>1969</v>
      </c>
      <c r="B569" t="s">
        <v>1970</v>
      </c>
      <c r="C569" s="10">
        <v>43980</v>
      </c>
      <c r="D569" t="s">
        <v>22</v>
      </c>
      <c r="E569" s="7">
        <v>0.83333333333333337</v>
      </c>
      <c r="F569" t="s">
        <v>3593</v>
      </c>
      <c r="G569" t="s">
        <v>3594</v>
      </c>
      <c r="H569" t="s">
        <v>937</v>
      </c>
      <c r="J569" t="s">
        <v>3595</v>
      </c>
    </row>
    <row r="570" spans="1:10" x14ac:dyDescent="0.25">
      <c r="A570" t="s">
        <v>202</v>
      </c>
      <c r="B570" t="s">
        <v>203</v>
      </c>
      <c r="C570" s="10">
        <v>43992</v>
      </c>
      <c r="D570" t="s">
        <v>21</v>
      </c>
      <c r="E570" s="7">
        <v>0.83333333333333337</v>
      </c>
      <c r="F570" t="s">
        <v>3596</v>
      </c>
      <c r="G570" t="s">
        <v>2518</v>
      </c>
      <c r="H570" t="s">
        <v>937</v>
      </c>
      <c r="J570" t="s">
        <v>2519</v>
      </c>
    </row>
    <row r="571" spans="1:10" x14ac:dyDescent="0.25">
      <c r="A571" t="s">
        <v>1971</v>
      </c>
      <c r="B571">
        <v>0</v>
      </c>
      <c r="C571" s="10">
        <v>43973</v>
      </c>
      <c r="D571" t="s">
        <v>3597</v>
      </c>
      <c r="E571" s="7">
        <v>0.5</v>
      </c>
      <c r="F571" t="s">
        <v>3598</v>
      </c>
      <c r="G571" t="s">
        <v>3599</v>
      </c>
      <c r="H571" t="s">
        <v>937</v>
      </c>
      <c r="J571" t="s">
        <v>3600</v>
      </c>
    </row>
    <row r="572" spans="1:10" x14ac:dyDescent="0.25">
      <c r="A572" t="s">
        <v>747</v>
      </c>
      <c r="B572" t="s">
        <v>748</v>
      </c>
      <c r="C572" s="10">
        <v>43981</v>
      </c>
      <c r="D572" t="s">
        <v>23</v>
      </c>
      <c r="E572" s="7">
        <v>0.75</v>
      </c>
      <c r="F572" t="s">
        <v>3601</v>
      </c>
      <c r="G572" t="s">
        <v>2993</v>
      </c>
      <c r="H572" t="s">
        <v>937</v>
      </c>
      <c r="J572" t="s">
        <v>2994</v>
      </c>
    </row>
    <row r="573" spans="1:10" x14ac:dyDescent="0.25">
      <c r="A573" t="s">
        <v>448</v>
      </c>
      <c r="B573" t="s">
        <v>449</v>
      </c>
      <c r="C573" s="10">
        <v>43974</v>
      </c>
      <c r="D573" t="s">
        <v>26</v>
      </c>
      <c r="E573" s="7">
        <v>0.91666666666666663</v>
      </c>
      <c r="F573" t="s">
        <v>3602</v>
      </c>
      <c r="G573" t="s">
        <v>3603</v>
      </c>
      <c r="H573" t="s">
        <v>937</v>
      </c>
      <c r="J573" t="s">
        <v>3116</v>
      </c>
    </row>
    <row r="574" spans="1:10" x14ac:dyDescent="0.25">
      <c r="A574" t="s">
        <v>1972</v>
      </c>
      <c r="B574" t="s">
        <v>1973</v>
      </c>
      <c r="C574" s="10">
        <v>43974</v>
      </c>
      <c r="D574" t="s">
        <v>39</v>
      </c>
      <c r="E574" s="7">
        <v>0.99930555555555556</v>
      </c>
      <c r="F574" t="s">
        <v>3604</v>
      </c>
      <c r="G574" t="s">
        <v>3605</v>
      </c>
      <c r="H574" t="s">
        <v>937</v>
      </c>
      <c r="J574" t="s">
        <v>3606</v>
      </c>
    </row>
    <row r="575" spans="1:10" x14ac:dyDescent="0.25">
      <c r="A575" t="s">
        <v>1974</v>
      </c>
      <c r="B575" t="s">
        <v>1975</v>
      </c>
      <c r="C575" s="10">
        <v>43975</v>
      </c>
      <c r="D575" t="s">
        <v>27</v>
      </c>
      <c r="E575" s="7">
        <v>0.66666666666666663</v>
      </c>
      <c r="F575" t="s">
        <v>3607</v>
      </c>
      <c r="G575" t="s">
        <v>3608</v>
      </c>
      <c r="H575" t="s">
        <v>937</v>
      </c>
      <c r="J575" t="s">
        <v>3609</v>
      </c>
    </row>
    <row r="576" spans="1:10" x14ac:dyDescent="0.25">
      <c r="A576" t="s">
        <v>1976</v>
      </c>
      <c r="B576" t="s">
        <v>1977</v>
      </c>
      <c r="C576" s="10">
        <v>43974</v>
      </c>
      <c r="D576" t="s">
        <v>21</v>
      </c>
      <c r="E576" s="7">
        <v>0.66666666666666663</v>
      </c>
      <c r="F576" t="s">
        <v>3610</v>
      </c>
      <c r="G576" t="s">
        <v>3611</v>
      </c>
      <c r="H576" t="s">
        <v>937</v>
      </c>
      <c r="I576" t="s">
        <v>3612</v>
      </c>
      <c r="J576" t="s">
        <v>3613</v>
      </c>
    </row>
    <row r="577" spans="1:10" x14ac:dyDescent="0.25">
      <c r="A577" t="s">
        <v>1978</v>
      </c>
      <c r="B577" t="s">
        <v>1979</v>
      </c>
      <c r="C577" s="10">
        <v>43974</v>
      </c>
      <c r="D577" t="s">
        <v>34</v>
      </c>
      <c r="E577" s="7">
        <v>0.83333333333333337</v>
      </c>
      <c r="F577" t="s">
        <v>3614</v>
      </c>
      <c r="G577" t="s">
        <v>3615</v>
      </c>
      <c r="H577" t="s">
        <v>937</v>
      </c>
      <c r="I577" t="s">
        <v>3616</v>
      </c>
      <c r="J577" t="s">
        <v>3617</v>
      </c>
    </row>
    <row r="578" spans="1:10" x14ac:dyDescent="0.25">
      <c r="A578" t="s">
        <v>1980</v>
      </c>
      <c r="B578" t="s">
        <v>1981</v>
      </c>
      <c r="C578" s="10">
        <v>43974</v>
      </c>
      <c r="D578" t="s">
        <v>25</v>
      </c>
      <c r="E578" s="7">
        <v>0.99652777777777779</v>
      </c>
      <c r="F578" t="s">
        <v>3618</v>
      </c>
      <c r="G578" t="s">
        <v>3619</v>
      </c>
      <c r="H578" t="s">
        <v>937</v>
      </c>
      <c r="I578" t="s">
        <v>3620</v>
      </c>
      <c r="J578" t="s">
        <v>3621</v>
      </c>
    </row>
    <row r="579" spans="1:10" x14ac:dyDescent="0.25">
      <c r="A579" t="s">
        <v>1982</v>
      </c>
      <c r="B579" t="s">
        <v>1983</v>
      </c>
      <c r="C579" s="10">
        <v>43974</v>
      </c>
      <c r="D579" t="s">
        <v>22</v>
      </c>
      <c r="E579" s="7">
        <v>0.79166666666666663</v>
      </c>
      <c r="F579" t="s">
        <v>3622</v>
      </c>
      <c r="G579" t="s">
        <v>3623</v>
      </c>
      <c r="H579" t="s">
        <v>937</v>
      </c>
      <c r="J579" t="s">
        <v>3624</v>
      </c>
    </row>
    <row r="580" spans="1:10" x14ac:dyDescent="0.25">
      <c r="A580" t="s">
        <v>1984</v>
      </c>
      <c r="B580" t="s">
        <v>1985</v>
      </c>
      <c r="C580" s="10">
        <v>43976</v>
      </c>
      <c r="D580" t="s">
        <v>32</v>
      </c>
      <c r="E580" s="7">
        <v>0.79166666666666663</v>
      </c>
      <c r="F580" t="s">
        <v>3625</v>
      </c>
      <c r="G580" t="s">
        <v>3626</v>
      </c>
      <c r="H580" t="s">
        <v>937</v>
      </c>
      <c r="I580" t="s">
        <v>3627</v>
      </c>
      <c r="J580" t="s">
        <v>3628</v>
      </c>
    </row>
    <row r="581" spans="1:10" x14ac:dyDescent="0.25">
      <c r="A581" t="s">
        <v>1986</v>
      </c>
      <c r="B581" t="s">
        <v>1987</v>
      </c>
      <c r="C581" s="10">
        <v>43976</v>
      </c>
      <c r="D581" t="s">
        <v>21</v>
      </c>
      <c r="E581" s="7">
        <v>0.83333333333333337</v>
      </c>
      <c r="F581" t="s">
        <v>3629</v>
      </c>
      <c r="G581" t="s">
        <v>3630</v>
      </c>
      <c r="H581" t="s">
        <v>937</v>
      </c>
      <c r="I581" t="s">
        <v>3631</v>
      </c>
      <c r="J581" t="s">
        <v>3632</v>
      </c>
    </row>
    <row r="582" spans="1:10" x14ac:dyDescent="0.25">
      <c r="A582" t="s">
        <v>1988</v>
      </c>
      <c r="B582" t="s">
        <v>1989</v>
      </c>
      <c r="C582" s="10">
        <v>43976</v>
      </c>
      <c r="D582" t="s">
        <v>30</v>
      </c>
      <c r="E582" s="7">
        <v>0.875</v>
      </c>
      <c r="F582" t="s">
        <v>3633</v>
      </c>
      <c r="G582" t="s">
        <v>3634</v>
      </c>
      <c r="H582" t="s">
        <v>937</v>
      </c>
      <c r="I582" t="s">
        <v>3635</v>
      </c>
      <c r="J582" t="s">
        <v>3636</v>
      </c>
    </row>
    <row r="583" spans="1:10" x14ac:dyDescent="0.25">
      <c r="A583" t="s">
        <v>397</v>
      </c>
      <c r="B583" t="s">
        <v>398</v>
      </c>
      <c r="C583" s="10">
        <v>43976</v>
      </c>
      <c r="D583" t="s">
        <v>22</v>
      </c>
      <c r="E583" s="7">
        <v>0.875</v>
      </c>
      <c r="F583" t="s">
        <v>3637</v>
      </c>
      <c r="G583" t="s">
        <v>3638</v>
      </c>
      <c r="H583" t="s">
        <v>937</v>
      </c>
      <c r="I583" t="s">
        <v>3639</v>
      </c>
      <c r="J583" t="s">
        <v>3640</v>
      </c>
    </row>
    <row r="584" spans="1:10" x14ac:dyDescent="0.25">
      <c r="A584" t="s">
        <v>409</v>
      </c>
      <c r="B584" t="s">
        <v>410</v>
      </c>
      <c r="C584" s="10">
        <v>43981</v>
      </c>
      <c r="D584" t="s">
        <v>29</v>
      </c>
      <c r="E584" s="7">
        <v>0.83333333333333337</v>
      </c>
      <c r="F584" t="s">
        <v>3641</v>
      </c>
      <c r="G584" t="s">
        <v>3642</v>
      </c>
      <c r="H584" t="s">
        <v>937</v>
      </c>
      <c r="J584" t="s">
        <v>3643</v>
      </c>
    </row>
    <row r="585" spans="1:10" x14ac:dyDescent="0.25">
      <c r="A585" t="s">
        <v>1990</v>
      </c>
      <c r="B585" t="s">
        <v>1991</v>
      </c>
      <c r="C585" s="10">
        <v>43978</v>
      </c>
      <c r="D585" t="s">
        <v>1752</v>
      </c>
      <c r="E585" s="7">
        <v>0.83333333333333337</v>
      </c>
      <c r="F585" t="s">
        <v>3644</v>
      </c>
      <c r="G585" t="s">
        <v>3645</v>
      </c>
      <c r="H585" t="s">
        <v>937</v>
      </c>
      <c r="J585" t="s">
        <v>3646</v>
      </c>
    </row>
    <row r="586" spans="1:10" x14ac:dyDescent="0.25">
      <c r="A586" t="s">
        <v>1992</v>
      </c>
      <c r="B586" t="s">
        <v>1993</v>
      </c>
      <c r="C586" s="10">
        <v>43978</v>
      </c>
      <c r="D586" t="s">
        <v>23</v>
      </c>
      <c r="E586" s="7">
        <v>0.79166666666666663</v>
      </c>
      <c r="F586" t="s">
        <v>3647</v>
      </c>
      <c r="G586" t="s">
        <v>3648</v>
      </c>
      <c r="H586" t="s">
        <v>937</v>
      </c>
      <c r="J586" t="s">
        <v>3649</v>
      </c>
    </row>
    <row r="587" spans="1:10" x14ac:dyDescent="0.25">
      <c r="A587" t="s">
        <v>1994</v>
      </c>
      <c r="B587" t="s">
        <v>1995</v>
      </c>
      <c r="C587" s="10">
        <v>43977</v>
      </c>
      <c r="D587" t="s">
        <v>34</v>
      </c>
      <c r="E587" s="7">
        <v>0.79166666666666663</v>
      </c>
      <c r="F587" t="s">
        <v>3650</v>
      </c>
      <c r="G587" t="s">
        <v>3651</v>
      </c>
      <c r="H587" t="s">
        <v>937</v>
      </c>
      <c r="J587" t="s">
        <v>1581</v>
      </c>
    </row>
    <row r="588" spans="1:10" x14ac:dyDescent="0.25">
      <c r="A588" t="s">
        <v>1804</v>
      </c>
      <c r="B588">
        <v>0</v>
      </c>
      <c r="C588" s="10">
        <v>43977</v>
      </c>
      <c r="D588" t="s">
        <v>39</v>
      </c>
      <c r="E588" s="7">
        <v>0.83333333333333337</v>
      </c>
      <c r="F588" t="s">
        <v>3652</v>
      </c>
      <c r="G588" t="s">
        <v>3009</v>
      </c>
      <c r="H588" t="s">
        <v>937</v>
      </c>
      <c r="J588" t="s">
        <v>3653</v>
      </c>
    </row>
    <row r="589" spans="1:10" x14ac:dyDescent="0.25">
      <c r="A589" t="s">
        <v>592</v>
      </c>
      <c r="B589" t="s">
        <v>593</v>
      </c>
      <c r="C589" s="10">
        <v>43978</v>
      </c>
      <c r="D589" t="s">
        <v>3597</v>
      </c>
      <c r="E589" s="7">
        <v>0.79166666666666663</v>
      </c>
      <c r="F589" t="s">
        <v>3654</v>
      </c>
      <c r="G589" t="s">
        <v>3655</v>
      </c>
      <c r="H589" t="s">
        <v>937</v>
      </c>
      <c r="I589" t="s">
        <v>3656</v>
      </c>
      <c r="J589" t="s">
        <v>3657</v>
      </c>
    </row>
    <row r="590" spans="1:10" x14ac:dyDescent="0.25">
      <c r="A590" t="s">
        <v>592</v>
      </c>
      <c r="B590" t="s">
        <v>593</v>
      </c>
      <c r="C590" s="10">
        <v>43984</v>
      </c>
      <c r="D590" t="s">
        <v>3597</v>
      </c>
      <c r="E590" s="7">
        <v>0.79166666666666663</v>
      </c>
      <c r="F590" t="s">
        <v>3658</v>
      </c>
      <c r="G590" t="s">
        <v>3659</v>
      </c>
      <c r="H590" t="s">
        <v>937</v>
      </c>
      <c r="I590" t="s">
        <v>3660</v>
      </c>
      <c r="J590" t="s">
        <v>3661</v>
      </c>
    </row>
    <row r="591" spans="1:10" x14ac:dyDescent="0.25">
      <c r="A591" t="s">
        <v>592</v>
      </c>
      <c r="B591" t="s">
        <v>593</v>
      </c>
      <c r="C591" s="10">
        <v>43986</v>
      </c>
      <c r="D591" t="s">
        <v>3597</v>
      </c>
      <c r="E591" s="7">
        <v>0.79166666666666663</v>
      </c>
      <c r="F591" t="s">
        <v>3662</v>
      </c>
      <c r="G591" t="s">
        <v>3663</v>
      </c>
      <c r="H591" t="s">
        <v>937</v>
      </c>
      <c r="I591" t="s">
        <v>3664</v>
      </c>
      <c r="J591" t="s">
        <v>3665</v>
      </c>
    </row>
    <row r="592" spans="1:10" x14ac:dyDescent="0.25">
      <c r="A592" t="s">
        <v>592</v>
      </c>
      <c r="B592" t="s">
        <v>593</v>
      </c>
      <c r="C592" s="10">
        <v>43991</v>
      </c>
      <c r="D592" t="s">
        <v>3597</v>
      </c>
      <c r="E592" s="7">
        <v>0.79166666666666663</v>
      </c>
      <c r="F592" t="s">
        <v>3666</v>
      </c>
      <c r="G592" t="s">
        <v>3667</v>
      </c>
      <c r="H592" t="s">
        <v>937</v>
      </c>
      <c r="I592" t="s">
        <v>3668</v>
      </c>
      <c r="J592" t="s">
        <v>3669</v>
      </c>
    </row>
    <row r="593" spans="1:10" x14ac:dyDescent="0.25">
      <c r="A593" t="s">
        <v>1996</v>
      </c>
      <c r="B593" t="s">
        <v>1997</v>
      </c>
      <c r="C593" s="10">
        <v>43978</v>
      </c>
      <c r="D593" t="s">
        <v>31</v>
      </c>
      <c r="E593" s="7">
        <v>0.70833333333333337</v>
      </c>
      <c r="F593" t="s">
        <v>3670</v>
      </c>
      <c r="G593" t="s">
        <v>3671</v>
      </c>
      <c r="H593" t="s">
        <v>937</v>
      </c>
      <c r="I593" t="s">
        <v>3672</v>
      </c>
      <c r="J593" t="s">
        <v>3673</v>
      </c>
    </row>
    <row r="594" spans="1:10" x14ac:dyDescent="0.25">
      <c r="A594" t="s">
        <v>1998</v>
      </c>
      <c r="B594" t="s">
        <v>1999</v>
      </c>
      <c r="C594" s="10">
        <v>43978</v>
      </c>
      <c r="D594" t="s">
        <v>30</v>
      </c>
      <c r="E594" s="7">
        <v>0.75</v>
      </c>
      <c r="F594" t="s">
        <v>3674</v>
      </c>
      <c r="G594" t="s">
        <v>3675</v>
      </c>
      <c r="H594" t="s">
        <v>937</v>
      </c>
      <c r="I594" t="s">
        <v>3676</v>
      </c>
      <c r="J594" t="s">
        <v>3677</v>
      </c>
    </row>
    <row r="595" spans="1:10" x14ac:dyDescent="0.25">
      <c r="A595" t="s">
        <v>2000</v>
      </c>
      <c r="B595" t="s">
        <v>2001</v>
      </c>
      <c r="C595" s="10">
        <v>43978</v>
      </c>
      <c r="D595" t="s">
        <v>33</v>
      </c>
      <c r="E595" s="7">
        <v>0.79166666666666663</v>
      </c>
      <c r="F595" t="s">
        <v>3678</v>
      </c>
      <c r="G595" t="s">
        <v>3679</v>
      </c>
      <c r="H595" t="s">
        <v>937</v>
      </c>
      <c r="I595" t="s">
        <v>3680</v>
      </c>
      <c r="J595" t="s">
        <v>3681</v>
      </c>
    </row>
    <row r="596" spans="1:10" x14ac:dyDescent="0.25">
      <c r="A596" t="s">
        <v>335</v>
      </c>
      <c r="B596" t="s">
        <v>336</v>
      </c>
      <c r="C596" s="10">
        <v>43978</v>
      </c>
      <c r="D596" t="s">
        <v>32</v>
      </c>
      <c r="E596" s="7">
        <v>0.875</v>
      </c>
      <c r="F596" t="s">
        <v>3682</v>
      </c>
      <c r="G596" t="s">
        <v>3683</v>
      </c>
      <c r="H596" t="s">
        <v>937</v>
      </c>
      <c r="J596" t="s">
        <v>2565</v>
      </c>
    </row>
    <row r="597" spans="1:10" x14ac:dyDescent="0.25">
      <c r="A597" t="s">
        <v>281</v>
      </c>
      <c r="B597" t="s">
        <v>282</v>
      </c>
      <c r="C597" s="10">
        <v>43978</v>
      </c>
      <c r="D597" t="s">
        <v>21</v>
      </c>
      <c r="E597" s="7">
        <v>0.83333333333333337</v>
      </c>
      <c r="F597" t="s">
        <v>3684</v>
      </c>
      <c r="G597" t="s">
        <v>3685</v>
      </c>
      <c r="H597" t="s">
        <v>937</v>
      </c>
      <c r="J597" t="s">
        <v>2505</v>
      </c>
    </row>
    <row r="598" spans="1:10" x14ac:dyDescent="0.25">
      <c r="A598" t="s">
        <v>610</v>
      </c>
      <c r="B598" t="s">
        <v>611</v>
      </c>
      <c r="C598" s="10">
        <v>43979</v>
      </c>
      <c r="D598" t="s">
        <v>27</v>
      </c>
      <c r="E598" s="7">
        <v>0.79166666666666663</v>
      </c>
      <c r="F598" t="s">
        <v>3686</v>
      </c>
      <c r="G598" t="s">
        <v>3687</v>
      </c>
      <c r="H598" t="s">
        <v>937</v>
      </c>
      <c r="I598" t="s">
        <v>3688</v>
      </c>
      <c r="J598" t="s">
        <v>3689</v>
      </c>
    </row>
    <row r="599" spans="1:10" x14ac:dyDescent="0.25">
      <c r="A599" t="s">
        <v>1947</v>
      </c>
      <c r="B599" t="s">
        <v>1948</v>
      </c>
      <c r="C599" s="10">
        <v>43979</v>
      </c>
      <c r="D599" t="s">
        <v>25</v>
      </c>
      <c r="E599" s="7">
        <v>0.8125</v>
      </c>
      <c r="F599" t="s">
        <v>3690</v>
      </c>
      <c r="G599" t="s">
        <v>3691</v>
      </c>
      <c r="H599" t="s">
        <v>937</v>
      </c>
      <c r="I599" t="s">
        <v>3692</v>
      </c>
      <c r="J599" t="s">
        <v>3693</v>
      </c>
    </row>
    <row r="600" spans="1:10" x14ac:dyDescent="0.25">
      <c r="A600" t="s">
        <v>1909</v>
      </c>
      <c r="B600" t="s">
        <v>1910</v>
      </c>
      <c r="C600" s="10">
        <v>43979</v>
      </c>
      <c r="D600" t="s">
        <v>32</v>
      </c>
      <c r="E600" s="7">
        <v>0.8125</v>
      </c>
      <c r="F600" t="s">
        <v>3694</v>
      </c>
      <c r="G600" t="s">
        <v>3695</v>
      </c>
      <c r="H600" t="s">
        <v>937</v>
      </c>
      <c r="I600" t="s">
        <v>3696</v>
      </c>
      <c r="J600" t="s">
        <v>3697</v>
      </c>
    </row>
    <row r="601" spans="1:10" x14ac:dyDescent="0.25">
      <c r="A601" t="s">
        <v>2002</v>
      </c>
      <c r="B601" t="s">
        <v>2003</v>
      </c>
      <c r="C601" s="10">
        <v>43979</v>
      </c>
      <c r="D601" t="s">
        <v>21</v>
      </c>
      <c r="E601" s="7">
        <v>0.83333333333333337</v>
      </c>
      <c r="F601" t="s">
        <v>3698</v>
      </c>
      <c r="G601" t="s">
        <v>3699</v>
      </c>
      <c r="H601" t="s">
        <v>937</v>
      </c>
      <c r="J601" t="s">
        <v>3700</v>
      </c>
    </row>
    <row r="602" spans="1:10" x14ac:dyDescent="0.25">
      <c r="A602" t="s">
        <v>584</v>
      </c>
      <c r="B602" t="s">
        <v>585</v>
      </c>
      <c r="C602" s="10">
        <v>43979</v>
      </c>
      <c r="D602" t="s">
        <v>37</v>
      </c>
      <c r="E602" s="7">
        <v>0.75</v>
      </c>
      <c r="F602" t="s">
        <v>3701</v>
      </c>
      <c r="G602" t="s">
        <v>3702</v>
      </c>
      <c r="H602" t="s">
        <v>937</v>
      </c>
      <c r="J602" t="s">
        <v>2828</v>
      </c>
    </row>
    <row r="603" spans="1:10" x14ac:dyDescent="0.25">
      <c r="A603" t="s">
        <v>584</v>
      </c>
      <c r="B603" t="s">
        <v>585</v>
      </c>
      <c r="C603" s="10">
        <v>43979</v>
      </c>
      <c r="D603" t="s">
        <v>37</v>
      </c>
      <c r="E603" s="7">
        <v>0.83333333333333337</v>
      </c>
      <c r="F603" t="s">
        <v>3703</v>
      </c>
      <c r="G603" t="s">
        <v>3704</v>
      </c>
      <c r="H603" t="s">
        <v>937</v>
      </c>
      <c r="J603" t="s">
        <v>2828</v>
      </c>
    </row>
    <row r="604" spans="1:10" x14ac:dyDescent="0.25">
      <c r="A604" t="s">
        <v>2004</v>
      </c>
      <c r="B604" t="s">
        <v>2005</v>
      </c>
      <c r="C604" s="10">
        <v>43979</v>
      </c>
      <c r="D604" t="s">
        <v>29</v>
      </c>
      <c r="E604" s="7">
        <v>0.83333333333333337</v>
      </c>
      <c r="F604" t="s">
        <v>3705</v>
      </c>
      <c r="G604" t="s">
        <v>3706</v>
      </c>
      <c r="H604" t="s">
        <v>937</v>
      </c>
      <c r="J604" t="s">
        <v>3707</v>
      </c>
    </row>
    <row r="605" spans="1:10" x14ac:dyDescent="0.25">
      <c r="A605" t="s">
        <v>2006</v>
      </c>
      <c r="B605" t="s">
        <v>2007</v>
      </c>
      <c r="C605" s="10">
        <v>43979</v>
      </c>
      <c r="D605" t="s">
        <v>22</v>
      </c>
      <c r="E605" s="7">
        <v>0.89583333333333337</v>
      </c>
      <c r="F605" t="s">
        <v>3708</v>
      </c>
      <c r="G605" t="s">
        <v>3709</v>
      </c>
      <c r="H605" t="s">
        <v>937</v>
      </c>
      <c r="J605" t="s">
        <v>1696</v>
      </c>
    </row>
    <row r="606" spans="1:10" x14ac:dyDescent="0.25">
      <c r="A606" t="s">
        <v>505</v>
      </c>
      <c r="B606" t="s">
        <v>506</v>
      </c>
      <c r="C606" s="10">
        <v>43978</v>
      </c>
      <c r="D606" t="s">
        <v>36</v>
      </c>
      <c r="E606" s="7">
        <v>0.66666666666666663</v>
      </c>
      <c r="F606" t="s">
        <v>1305</v>
      </c>
      <c r="G606" t="s">
        <v>1306</v>
      </c>
      <c r="H606" t="s">
        <v>937</v>
      </c>
      <c r="J606" t="s">
        <v>2751</v>
      </c>
    </row>
    <row r="607" spans="1:10" x14ac:dyDescent="0.25">
      <c r="A607" t="s">
        <v>2008</v>
      </c>
      <c r="B607" t="s">
        <v>2009</v>
      </c>
      <c r="C607" s="10">
        <v>43981</v>
      </c>
      <c r="D607" t="s">
        <v>22</v>
      </c>
      <c r="E607" s="7">
        <v>0.83333333333333337</v>
      </c>
      <c r="F607" t="s">
        <v>3710</v>
      </c>
      <c r="G607" t="s">
        <v>3711</v>
      </c>
      <c r="H607" t="s">
        <v>937</v>
      </c>
      <c r="I607" t="s">
        <v>3712</v>
      </c>
      <c r="J607" t="s">
        <v>3713</v>
      </c>
    </row>
    <row r="608" spans="1:10" x14ac:dyDescent="0.25">
      <c r="A608" t="s">
        <v>2010</v>
      </c>
      <c r="B608">
        <v>0</v>
      </c>
      <c r="C608" s="10">
        <v>43981</v>
      </c>
      <c r="D608" t="s">
        <v>35</v>
      </c>
      <c r="E608" s="7">
        <v>0.66666666666666663</v>
      </c>
      <c r="F608" t="s">
        <v>3714</v>
      </c>
      <c r="G608" t="s">
        <v>3715</v>
      </c>
      <c r="H608" t="s">
        <v>937</v>
      </c>
      <c r="J608" t="s">
        <v>3716</v>
      </c>
    </row>
    <row r="609" spans="1:10" x14ac:dyDescent="0.25">
      <c r="A609" t="s">
        <v>2012</v>
      </c>
      <c r="B609" t="s">
        <v>2013</v>
      </c>
      <c r="C609" s="10">
        <v>43978</v>
      </c>
      <c r="D609" t="s">
        <v>26</v>
      </c>
      <c r="E609" s="7">
        <v>0.75</v>
      </c>
      <c r="F609" t="s">
        <v>3717</v>
      </c>
      <c r="G609" t="s">
        <v>3718</v>
      </c>
      <c r="H609" t="s">
        <v>937</v>
      </c>
      <c r="I609" t="s">
        <v>3719</v>
      </c>
      <c r="J609" t="s">
        <v>3720</v>
      </c>
    </row>
    <row r="610" spans="1:10" x14ac:dyDescent="0.25">
      <c r="A610" t="s">
        <v>2014</v>
      </c>
      <c r="B610" t="s">
        <v>2015</v>
      </c>
      <c r="C610" s="10">
        <v>43978</v>
      </c>
      <c r="D610" t="s">
        <v>25</v>
      </c>
      <c r="E610" s="7">
        <v>0.79166666666666663</v>
      </c>
      <c r="F610" t="s">
        <v>3721</v>
      </c>
      <c r="G610" t="s">
        <v>3722</v>
      </c>
      <c r="H610" t="s">
        <v>937</v>
      </c>
      <c r="I610" t="s">
        <v>3723</v>
      </c>
      <c r="J610" t="s">
        <v>3724</v>
      </c>
    </row>
    <row r="611" spans="1:10" x14ac:dyDescent="0.25">
      <c r="A611" t="s">
        <v>2016</v>
      </c>
      <c r="B611" t="s">
        <v>2017</v>
      </c>
      <c r="C611" s="10">
        <v>43978</v>
      </c>
      <c r="D611" t="s">
        <v>21</v>
      </c>
      <c r="E611" s="7">
        <v>0.83333333333333337</v>
      </c>
      <c r="F611" t="s">
        <v>3725</v>
      </c>
      <c r="G611" t="s">
        <v>3726</v>
      </c>
      <c r="H611" t="s">
        <v>937</v>
      </c>
      <c r="I611" t="s">
        <v>3727</v>
      </c>
      <c r="J611" t="s">
        <v>3728</v>
      </c>
    </row>
    <row r="612" spans="1:10" x14ac:dyDescent="0.25">
      <c r="A612" t="s">
        <v>2018</v>
      </c>
      <c r="B612" t="s">
        <v>2019</v>
      </c>
      <c r="C612" s="10">
        <v>43978</v>
      </c>
      <c r="D612" t="s">
        <v>3597</v>
      </c>
      <c r="E612" s="7">
        <v>0.85416666666666663</v>
      </c>
      <c r="F612" t="s">
        <v>3729</v>
      </c>
      <c r="G612" t="s">
        <v>3730</v>
      </c>
      <c r="H612" t="s">
        <v>937</v>
      </c>
      <c r="I612" t="s">
        <v>3731</v>
      </c>
      <c r="J612" t="s">
        <v>3732</v>
      </c>
    </row>
    <row r="613" spans="1:10" x14ac:dyDescent="0.25">
      <c r="A613" t="s">
        <v>2020</v>
      </c>
      <c r="B613" t="s">
        <v>2021</v>
      </c>
      <c r="C613" s="10">
        <v>43978</v>
      </c>
      <c r="D613" t="s">
        <v>3597</v>
      </c>
      <c r="E613" s="7">
        <v>0.75</v>
      </c>
      <c r="F613" t="s">
        <v>3733</v>
      </c>
      <c r="G613" t="s">
        <v>3734</v>
      </c>
      <c r="H613" t="s">
        <v>937</v>
      </c>
      <c r="I613" t="s">
        <v>3735</v>
      </c>
      <c r="J613" t="s">
        <v>3736</v>
      </c>
    </row>
    <row r="614" spans="1:10" x14ac:dyDescent="0.25">
      <c r="A614" t="s">
        <v>1911</v>
      </c>
      <c r="B614" t="s">
        <v>1912</v>
      </c>
      <c r="C614" s="10">
        <v>43979</v>
      </c>
      <c r="D614" t="s">
        <v>22</v>
      </c>
      <c r="E614" s="7">
        <v>0.75</v>
      </c>
      <c r="F614" t="s">
        <v>3737</v>
      </c>
      <c r="G614" t="s">
        <v>3738</v>
      </c>
      <c r="H614" t="s">
        <v>937</v>
      </c>
      <c r="I614" t="s">
        <v>3739</v>
      </c>
      <c r="J614" t="s">
        <v>3740</v>
      </c>
    </row>
    <row r="615" spans="1:10" x14ac:dyDescent="0.25">
      <c r="A615" t="s">
        <v>839</v>
      </c>
      <c r="B615" t="s">
        <v>840</v>
      </c>
      <c r="C615" s="10">
        <v>43979</v>
      </c>
      <c r="D615" t="s">
        <v>40</v>
      </c>
      <c r="E615" s="7">
        <v>0.875</v>
      </c>
      <c r="F615" t="s">
        <v>3741</v>
      </c>
      <c r="G615" t="s">
        <v>3742</v>
      </c>
      <c r="H615" t="s">
        <v>937</v>
      </c>
      <c r="I615" t="s">
        <v>3743</v>
      </c>
      <c r="J615" t="s">
        <v>3744</v>
      </c>
    </row>
    <row r="616" spans="1:10" x14ac:dyDescent="0.25">
      <c r="A616" t="s">
        <v>2022</v>
      </c>
      <c r="B616" t="s">
        <v>2023</v>
      </c>
      <c r="C616" s="10">
        <v>43979</v>
      </c>
      <c r="D616" t="s">
        <v>35</v>
      </c>
      <c r="E616" s="7">
        <v>0.875</v>
      </c>
      <c r="F616" t="s">
        <v>3745</v>
      </c>
      <c r="G616" t="s">
        <v>3746</v>
      </c>
      <c r="H616" t="s">
        <v>937</v>
      </c>
      <c r="I616" t="s">
        <v>3747</v>
      </c>
      <c r="J616" t="s">
        <v>3748</v>
      </c>
    </row>
    <row r="617" spans="1:10" x14ac:dyDescent="0.25">
      <c r="A617" t="s">
        <v>2024</v>
      </c>
      <c r="B617" t="s">
        <v>2025</v>
      </c>
      <c r="C617" s="10">
        <v>43979</v>
      </c>
      <c r="D617" t="s">
        <v>25</v>
      </c>
      <c r="E617" s="7">
        <v>0.875</v>
      </c>
      <c r="F617" t="s">
        <v>3749</v>
      </c>
      <c r="G617" t="s">
        <v>3750</v>
      </c>
      <c r="H617" t="s">
        <v>937</v>
      </c>
      <c r="I617" t="s">
        <v>3751</v>
      </c>
      <c r="J617" t="s">
        <v>3752</v>
      </c>
    </row>
    <row r="618" spans="1:10" x14ac:dyDescent="0.25">
      <c r="A618" t="s">
        <v>2026</v>
      </c>
      <c r="B618">
        <v>0</v>
      </c>
      <c r="C618" s="10">
        <v>43980</v>
      </c>
      <c r="D618" t="s">
        <v>26</v>
      </c>
      <c r="E618" s="7">
        <v>0.66666666666666663</v>
      </c>
      <c r="F618" t="s">
        <v>3753</v>
      </c>
      <c r="G618" t="s">
        <v>3754</v>
      </c>
      <c r="H618" t="s">
        <v>937</v>
      </c>
      <c r="I618" t="s">
        <v>3755</v>
      </c>
      <c r="J618" t="s">
        <v>3756</v>
      </c>
    </row>
    <row r="619" spans="1:10" x14ac:dyDescent="0.25">
      <c r="A619" t="s">
        <v>2027</v>
      </c>
      <c r="B619" t="s">
        <v>2028</v>
      </c>
      <c r="C619" s="10">
        <v>43980</v>
      </c>
      <c r="D619" t="s">
        <v>41</v>
      </c>
      <c r="E619" s="7">
        <v>0.70833333333333337</v>
      </c>
      <c r="F619" t="s">
        <v>3757</v>
      </c>
      <c r="G619" t="s">
        <v>3758</v>
      </c>
      <c r="H619" t="s">
        <v>937</v>
      </c>
      <c r="I619" t="s">
        <v>3759</v>
      </c>
      <c r="J619" t="s">
        <v>3760</v>
      </c>
    </row>
    <row r="620" spans="1:10" x14ac:dyDescent="0.25">
      <c r="A620" t="s">
        <v>2029</v>
      </c>
      <c r="B620" t="s">
        <v>2030</v>
      </c>
      <c r="C620" s="10">
        <v>43980</v>
      </c>
      <c r="D620" t="s">
        <v>27</v>
      </c>
      <c r="E620" s="7">
        <v>0.75</v>
      </c>
      <c r="F620" t="s">
        <v>3761</v>
      </c>
      <c r="G620" t="s">
        <v>3762</v>
      </c>
      <c r="H620" t="s">
        <v>937</v>
      </c>
      <c r="I620" t="s">
        <v>3763</v>
      </c>
      <c r="J620" t="s">
        <v>3764</v>
      </c>
    </row>
    <row r="621" spans="1:10" x14ac:dyDescent="0.25">
      <c r="A621" t="s">
        <v>2031</v>
      </c>
      <c r="B621" t="s">
        <v>2032</v>
      </c>
      <c r="C621" s="10">
        <v>43980</v>
      </c>
      <c r="D621" t="s">
        <v>32</v>
      </c>
      <c r="E621" s="7">
        <v>0.79166666666666663</v>
      </c>
      <c r="F621" t="s">
        <v>3765</v>
      </c>
      <c r="G621" t="s">
        <v>3766</v>
      </c>
      <c r="H621" t="s">
        <v>937</v>
      </c>
      <c r="I621" t="s">
        <v>3767</v>
      </c>
      <c r="J621" t="s">
        <v>3768</v>
      </c>
    </row>
    <row r="622" spans="1:10" x14ac:dyDescent="0.25">
      <c r="A622" t="s">
        <v>2033</v>
      </c>
      <c r="B622">
        <v>0</v>
      </c>
      <c r="C622" s="10">
        <v>43980</v>
      </c>
      <c r="D622" t="s">
        <v>33</v>
      </c>
      <c r="E622" s="7">
        <v>0.83333333333333337</v>
      </c>
      <c r="F622" t="s">
        <v>3769</v>
      </c>
      <c r="G622" t="s">
        <v>3770</v>
      </c>
      <c r="H622" t="s">
        <v>937</v>
      </c>
      <c r="I622" t="s">
        <v>3771</v>
      </c>
      <c r="J622" t="s">
        <v>3772</v>
      </c>
    </row>
    <row r="623" spans="1:10" x14ac:dyDescent="0.25">
      <c r="A623" t="s">
        <v>130</v>
      </c>
      <c r="B623" t="s">
        <v>131</v>
      </c>
      <c r="C623" s="10">
        <v>43980</v>
      </c>
      <c r="D623" t="s">
        <v>21</v>
      </c>
      <c r="E623" s="7">
        <v>0.83333333333333337</v>
      </c>
      <c r="F623" t="s">
        <v>3773</v>
      </c>
      <c r="G623" t="s">
        <v>3774</v>
      </c>
      <c r="H623" t="s">
        <v>937</v>
      </c>
      <c r="J623" t="s">
        <v>2451</v>
      </c>
    </row>
    <row r="624" spans="1:10" x14ac:dyDescent="0.25">
      <c r="A624" t="s">
        <v>2034</v>
      </c>
      <c r="B624" t="s">
        <v>2035</v>
      </c>
      <c r="C624" s="10">
        <v>43980</v>
      </c>
      <c r="D624" t="s">
        <v>30</v>
      </c>
      <c r="E624" s="7">
        <v>0.83333333333333337</v>
      </c>
      <c r="F624" t="s">
        <v>3775</v>
      </c>
      <c r="G624" t="s">
        <v>3776</v>
      </c>
      <c r="H624" t="s">
        <v>937</v>
      </c>
      <c r="I624" t="s">
        <v>3777</v>
      </c>
      <c r="J624" t="s">
        <v>3778</v>
      </c>
    </row>
    <row r="625" spans="1:10" x14ac:dyDescent="0.25">
      <c r="A625" t="s">
        <v>2036</v>
      </c>
      <c r="B625" t="s">
        <v>2037</v>
      </c>
      <c r="C625" s="10">
        <v>43980</v>
      </c>
      <c r="D625" t="s">
        <v>37</v>
      </c>
      <c r="E625" s="7">
        <v>0.83333333333333337</v>
      </c>
      <c r="F625" t="s">
        <v>3779</v>
      </c>
      <c r="G625" t="s">
        <v>3780</v>
      </c>
      <c r="H625" t="s">
        <v>937</v>
      </c>
      <c r="I625" t="s">
        <v>3781</v>
      </c>
      <c r="J625" t="s">
        <v>3782</v>
      </c>
    </row>
    <row r="626" spans="1:10" x14ac:dyDescent="0.25">
      <c r="A626" t="s">
        <v>771</v>
      </c>
      <c r="B626" t="s">
        <v>772</v>
      </c>
      <c r="C626" s="10">
        <v>43980</v>
      </c>
      <c r="D626" t="s">
        <v>32</v>
      </c>
      <c r="E626" s="7">
        <v>0.85416666666666663</v>
      </c>
      <c r="F626" t="s">
        <v>3783</v>
      </c>
      <c r="G626" t="s">
        <v>3784</v>
      </c>
      <c r="H626" t="s">
        <v>937</v>
      </c>
      <c r="I626" t="s">
        <v>3785</v>
      </c>
      <c r="J626" t="s">
        <v>3786</v>
      </c>
    </row>
    <row r="627" spans="1:10" x14ac:dyDescent="0.25">
      <c r="A627" t="s">
        <v>2038</v>
      </c>
      <c r="B627" t="s">
        <v>2039</v>
      </c>
      <c r="C627" s="10">
        <v>43980</v>
      </c>
      <c r="D627" t="s">
        <v>22</v>
      </c>
      <c r="E627" s="7">
        <v>0.875</v>
      </c>
      <c r="F627" t="s">
        <v>3787</v>
      </c>
      <c r="G627" t="s">
        <v>3788</v>
      </c>
      <c r="H627" t="s">
        <v>937</v>
      </c>
      <c r="I627" t="s">
        <v>3789</v>
      </c>
      <c r="J627" t="s">
        <v>3790</v>
      </c>
    </row>
    <row r="628" spans="1:10" x14ac:dyDescent="0.25">
      <c r="A628" t="s">
        <v>640</v>
      </c>
      <c r="B628" t="s">
        <v>641</v>
      </c>
      <c r="C628" s="10">
        <v>43980</v>
      </c>
      <c r="D628" t="s">
        <v>21</v>
      </c>
      <c r="E628" s="7">
        <v>0.875</v>
      </c>
      <c r="F628" t="s">
        <v>3791</v>
      </c>
      <c r="G628" t="s">
        <v>3792</v>
      </c>
      <c r="H628" t="s">
        <v>937</v>
      </c>
      <c r="I628" t="s">
        <v>3793</v>
      </c>
      <c r="J628" t="s">
        <v>3794</v>
      </c>
    </row>
    <row r="629" spans="1:10" x14ac:dyDescent="0.25">
      <c r="A629" t="s">
        <v>331</v>
      </c>
      <c r="B629" t="s">
        <v>332</v>
      </c>
      <c r="C629" s="10">
        <v>43981</v>
      </c>
      <c r="D629" t="s">
        <v>21</v>
      </c>
      <c r="E629" s="7">
        <v>0.58333333333333337</v>
      </c>
      <c r="F629" t="s">
        <v>3795</v>
      </c>
      <c r="G629" t="s">
        <v>3796</v>
      </c>
      <c r="H629" t="s">
        <v>937</v>
      </c>
      <c r="I629" t="s">
        <v>3797</v>
      </c>
      <c r="J629" t="s">
        <v>3798</v>
      </c>
    </row>
    <row r="630" spans="1:10" x14ac:dyDescent="0.25">
      <c r="A630" t="s">
        <v>2040</v>
      </c>
      <c r="B630" t="s">
        <v>2041</v>
      </c>
      <c r="C630" s="10">
        <v>43981</v>
      </c>
      <c r="D630" t="s">
        <v>21</v>
      </c>
      <c r="E630" s="7">
        <v>0.60416666666666663</v>
      </c>
      <c r="F630" t="s">
        <v>3799</v>
      </c>
      <c r="G630" t="s">
        <v>3800</v>
      </c>
      <c r="H630" t="s">
        <v>937</v>
      </c>
      <c r="I630" t="s">
        <v>3801</v>
      </c>
      <c r="J630" t="s">
        <v>3802</v>
      </c>
    </row>
    <row r="631" spans="1:10" x14ac:dyDescent="0.25">
      <c r="A631" t="s">
        <v>375</v>
      </c>
      <c r="B631" t="s">
        <v>376</v>
      </c>
      <c r="C631" s="10">
        <v>43981</v>
      </c>
      <c r="D631" t="s">
        <v>21</v>
      </c>
      <c r="E631" s="7">
        <v>0.79166666666666663</v>
      </c>
      <c r="F631" t="s">
        <v>3803</v>
      </c>
      <c r="G631" t="s">
        <v>3804</v>
      </c>
      <c r="H631" t="s">
        <v>937</v>
      </c>
      <c r="I631" t="s">
        <v>3805</v>
      </c>
      <c r="J631" t="s">
        <v>3806</v>
      </c>
    </row>
    <row r="632" spans="1:10" x14ac:dyDescent="0.25">
      <c r="A632" t="s">
        <v>2042</v>
      </c>
      <c r="B632" t="s">
        <v>2043</v>
      </c>
      <c r="C632" s="10">
        <v>43981</v>
      </c>
      <c r="D632" t="s">
        <v>21</v>
      </c>
      <c r="E632" s="7">
        <v>0.625</v>
      </c>
      <c r="F632" t="s">
        <v>3807</v>
      </c>
      <c r="G632" t="s">
        <v>3808</v>
      </c>
      <c r="H632" t="s">
        <v>937</v>
      </c>
      <c r="I632" t="s">
        <v>3809</v>
      </c>
      <c r="J632" t="s">
        <v>3810</v>
      </c>
    </row>
    <row r="633" spans="1:10" x14ac:dyDescent="0.25">
      <c r="A633" t="s">
        <v>329</v>
      </c>
      <c r="B633" t="s">
        <v>330</v>
      </c>
      <c r="C633" s="10">
        <v>43981</v>
      </c>
      <c r="D633" t="s">
        <v>32</v>
      </c>
      <c r="E633" s="7">
        <v>0.66666666666666663</v>
      </c>
      <c r="F633" t="s">
        <v>3811</v>
      </c>
      <c r="G633" t="s">
        <v>3812</v>
      </c>
      <c r="H633" t="s">
        <v>937</v>
      </c>
      <c r="I633" t="s">
        <v>3813</v>
      </c>
      <c r="J633" t="s">
        <v>3814</v>
      </c>
    </row>
    <row r="634" spans="1:10" x14ac:dyDescent="0.25">
      <c r="A634" t="s">
        <v>163</v>
      </c>
      <c r="B634" t="s">
        <v>164</v>
      </c>
      <c r="C634" s="10">
        <v>43981</v>
      </c>
      <c r="D634" t="s">
        <v>21</v>
      </c>
      <c r="E634" s="7">
        <v>0.6875</v>
      </c>
      <c r="F634" t="s">
        <v>3815</v>
      </c>
      <c r="G634" t="s">
        <v>3816</v>
      </c>
      <c r="H634" t="s">
        <v>937</v>
      </c>
      <c r="I634" t="s">
        <v>3817</v>
      </c>
      <c r="J634" t="s">
        <v>3818</v>
      </c>
    </row>
    <row r="635" spans="1:10" x14ac:dyDescent="0.25">
      <c r="A635" t="s">
        <v>559</v>
      </c>
      <c r="B635" t="s">
        <v>560</v>
      </c>
      <c r="C635" s="10">
        <v>43981</v>
      </c>
      <c r="D635" t="s">
        <v>34</v>
      </c>
      <c r="E635" s="7">
        <v>0.70833333333333337</v>
      </c>
      <c r="F635" t="s">
        <v>3819</v>
      </c>
      <c r="G635" t="s">
        <v>3820</v>
      </c>
      <c r="H635" t="s">
        <v>937</v>
      </c>
      <c r="I635" t="s">
        <v>3821</v>
      </c>
      <c r="J635" t="s">
        <v>3822</v>
      </c>
    </row>
    <row r="636" spans="1:10" x14ac:dyDescent="0.25">
      <c r="A636" t="s">
        <v>2044</v>
      </c>
      <c r="B636" t="s">
        <v>2045</v>
      </c>
      <c r="C636" s="10">
        <v>43981</v>
      </c>
      <c r="D636" t="s">
        <v>21</v>
      </c>
      <c r="E636" s="7">
        <v>0.70833333333333337</v>
      </c>
      <c r="F636" t="s">
        <v>3823</v>
      </c>
      <c r="G636" t="s">
        <v>3824</v>
      </c>
      <c r="H636" t="s">
        <v>937</v>
      </c>
      <c r="I636" t="s">
        <v>3825</v>
      </c>
      <c r="J636" t="s">
        <v>3826</v>
      </c>
    </row>
    <row r="637" spans="1:10" x14ac:dyDescent="0.25">
      <c r="A637" t="s">
        <v>2046</v>
      </c>
      <c r="B637" t="s">
        <v>2047</v>
      </c>
      <c r="C637" s="10">
        <v>43981</v>
      </c>
      <c r="D637" t="s">
        <v>32</v>
      </c>
      <c r="E637" s="7">
        <v>0.70833333333333337</v>
      </c>
      <c r="F637" t="s">
        <v>3827</v>
      </c>
      <c r="G637" t="s">
        <v>3828</v>
      </c>
      <c r="H637" t="s">
        <v>937</v>
      </c>
      <c r="I637" t="s">
        <v>3829</v>
      </c>
      <c r="J637" t="s">
        <v>3830</v>
      </c>
    </row>
    <row r="638" spans="1:10" x14ac:dyDescent="0.25">
      <c r="A638" t="s">
        <v>2048</v>
      </c>
      <c r="B638" t="s">
        <v>2049</v>
      </c>
      <c r="C638" s="10">
        <v>43981</v>
      </c>
      <c r="D638" t="s">
        <v>23</v>
      </c>
      <c r="E638" s="7">
        <v>0.75</v>
      </c>
      <c r="F638" t="s">
        <v>3831</v>
      </c>
      <c r="G638" t="s">
        <v>3832</v>
      </c>
      <c r="H638" t="s">
        <v>937</v>
      </c>
      <c r="I638" t="s">
        <v>3833</v>
      </c>
      <c r="J638" t="s">
        <v>3834</v>
      </c>
    </row>
    <row r="639" spans="1:10" x14ac:dyDescent="0.25">
      <c r="A639" t="s">
        <v>912</v>
      </c>
      <c r="B639" t="s">
        <v>913</v>
      </c>
      <c r="C639" s="10">
        <v>43981</v>
      </c>
      <c r="D639" t="s">
        <v>30</v>
      </c>
      <c r="E639" s="7">
        <v>0.75</v>
      </c>
      <c r="F639" t="s">
        <v>3835</v>
      </c>
      <c r="G639" t="s">
        <v>3836</v>
      </c>
      <c r="H639" t="s">
        <v>937</v>
      </c>
      <c r="I639" t="s">
        <v>3837</v>
      </c>
      <c r="J639" t="s">
        <v>3838</v>
      </c>
    </row>
    <row r="640" spans="1:10" x14ac:dyDescent="0.25">
      <c r="A640" t="s">
        <v>2050</v>
      </c>
      <c r="B640" t="s">
        <v>2051</v>
      </c>
      <c r="C640" s="10">
        <v>43981</v>
      </c>
      <c r="D640" t="s">
        <v>33</v>
      </c>
      <c r="E640" s="7">
        <v>0.83333333333333337</v>
      </c>
      <c r="F640" t="s">
        <v>3839</v>
      </c>
      <c r="G640" t="s">
        <v>3840</v>
      </c>
      <c r="H640" t="s">
        <v>937</v>
      </c>
      <c r="I640" t="s">
        <v>3841</v>
      </c>
      <c r="J640" t="s">
        <v>3842</v>
      </c>
    </row>
    <row r="641" spans="1:10" x14ac:dyDescent="0.25">
      <c r="A641" t="s">
        <v>2052</v>
      </c>
      <c r="B641" t="s">
        <v>2053</v>
      </c>
      <c r="C641" s="10">
        <v>43981</v>
      </c>
      <c r="D641" t="s">
        <v>28</v>
      </c>
      <c r="E641" s="7">
        <v>0.83333333333333337</v>
      </c>
      <c r="F641" t="s">
        <v>3843</v>
      </c>
      <c r="G641" t="s">
        <v>3844</v>
      </c>
      <c r="H641" t="s">
        <v>937</v>
      </c>
      <c r="I641" t="s">
        <v>3845</v>
      </c>
      <c r="J641" t="s">
        <v>3846</v>
      </c>
    </row>
    <row r="642" spans="1:10" x14ac:dyDescent="0.25">
      <c r="A642" t="s">
        <v>151</v>
      </c>
      <c r="B642" t="s">
        <v>152</v>
      </c>
      <c r="C642" s="10">
        <v>43981</v>
      </c>
      <c r="D642" t="s">
        <v>21</v>
      </c>
      <c r="E642" s="7">
        <v>0.83333333333333337</v>
      </c>
      <c r="F642" t="s">
        <v>3847</v>
      </c>
      <c r="G642" t="s">
        <v>3848</v>
      </c>
      <c r="H642" t="s">
        <v>937</v>
      </c>
      <c r="J642" t="s">
        <v>2463</v>
      </c>
    </row>
    <row r="643" spans="1:10" x14ac:dyDescent="0.25">
      <c r="A643" t="s">
        <v>2054</v>
      </c>
      <c r="B643" t="s">
        <v>2055</v>
      </c>
      <c r="C643" s="10">
        <v>43981</v>
      </c>
      <c r="D643" t="s">
        <v>21</v>
      </c>
      <c r="E643" s="7">
        <v>0.875</v>
      </c>
      <c r="F643" t="s">
        <v>3849</v>
      </c>
      <c r="G643" t="s">
        <v>3850</v>
      </c>
      <c r="H643" t="s">
        <v>937</v>
      </c>
      <c r="I643" t="s">
        <v>3851</v>
      </c>
      <c r="J643" t="s">
        <v>3852</v>
      </c>
    </row>
    <row r="644" spans="1:10" x14ac:dyDescent="0.25">
      <c r="A644" t="s">
        <v>313</v>
      </c>
      <c r="B644" t="s">
        <v>314</v>
      </c>
      <c r="C644" s="10">
        <v>43988</v>
      </c>
      <c r="D644" t="s">
        <v>22</v>
      </c>
      <c r="E644" s="7">
        <v>0.83333333333333337</v>
      </c>
      <c r="F644" t="s">
        <v>3853</v>
      </c>
      <c r="G644" t="s">
        <v>3854</v>
      </c>
      <c r="H644" t="s">
        <v>937</v>
      </c>
      <c r="J644" t="s">
        <v>2543</v>
      </c>
    </row>
    <row r="645" spans="1:10" x14ac:dyDescent="0.25">
      <c r="A645" t="s">
        <v>2056</v>
      </c>
      <c r="B645" t="s">
        <v>2057</v>
      </c>
      <c r="C645" s="10">
        <v>43981</v>
      </c>
      <c r="D645" t="s">
        <v>21</v>
      </c>
      <c r="E645" s="7">
        <v>0.75</v>
      </c>
      <c r="F645" t="s">
        <v>3855</v>
      </c>
      <c r="G645" t="s">
        <v>3856</v>
      </c>
      <c r="H645" t="s">
        <v>937</v>
      </c>
      <c r="J645" t="s">
        <v>3857</v>
      </c>
    </row>
    <row r="646" spans="1:10" x14ac:dyDescent="0.25">
      <c r="A646" t="s">
        <v>2058</v>
      </c>
      <c r="B646" t="s">
        <v>2059</v>
      </c>
      <c r="C646" s="10">
        <v>43981</v>
      </c>
      <c r="D646" t="s">
        <v>25</v>
      </c>
      <c r="E646" s="7">
        <v>0.83333333333333337</v>
      </c>
      <c r="F646" t="s">
        <v>3858</v>
      </c>
      <c r="G646" t="s">
        <v>3859</v>
      </c>
      <c r="H646" t="s">
        <v>937</v>
      </c>
      <c r="I646" t="s">
        <v>3860</v>
      </c>
      <c r="J646" t="s">
        <v>3861</v>
      </c>
    </row>
    <row r="647" spans="1:10" x14ac:dyDescent="0.25">
      <c r="A647" t="s">
        <v>2060</v>
      </c>
      <c r="B647" t="s">
        <v>2061</v>
      </c>
      <c r="C647" s="10">
        <v>43982</v>
      </c>
      <c r="D647" t="s">
        <v>26</v>
      </c>
      <c r="E647" s="7">
        <v>0.58333333333333337</v>
      </c>
      <c r="F647" t="s">
        <v>3862</v>
      </c>
      <c r="G647" t="s">
        <v>3863</v>
      </c>
      <c r="H647" t="s">
        <v>937</v>
      </c>
      <c r="I647" t="s">
        <v>3864</v>
      </c>
      <c r="J647" t="s">
        <v>3865</v>
      </c>
    </row>
    <row r="648" spans="1:10" x14ac:dyDescent="0.25">
      <c r="A648" t="s">
        <v>902</v>
      </c>
      <c r="B648" t="s">
        <v>903</v>
      </c>
      <c r="C648" s="10">
        <v>43982</v>
      </c>
      <c r="D648" t="s">
        <v>29</v>
      </c>
      <c r="E648" s="7">
        <v>0.66666666666666663</v>
      </c>
      <c r="F648" t="s">
        <v>3866</v>
      </c>
      <c r="G648" t="s">
        <v>3867</v>
      </c>
      <c r="H648" t="s">
        <v>937</v>
      </c>
      <c r="J648" t="s">
        <v>3868</v>
      </c>
    </row>
    <row r="649" spans="1:10" x14ac:dyDescent="0.25">
      <c r="A649" t="s">
        <v>2062</v>
      </c>
      <c r="B649" t="s">
        <v>2063</v>
      </c>
      <c r="C649" s="10">
        <v>43982</v>
      </c>
      <c r="D649" t="s">
        <v>21</v>
      </c>
      <c r="E649" s="7">
        <v>0.625</v>
      </c>
      <c r="F649" t="s">
        <v>3869</v>
      </c>
      <c r="G649" t="s">
        <v>3870</v>
      </c>
      <c r="H649" t="s">
        <v>937</v>
      </c>
      <c r="I649" t="s">
        <v>3871</v>
      </c>
      <c r="J649" t="s">
        <v>3872</v>
      </c>
    </row>
    <row r="650" spans="1:10" x14ac:dyDescent="0.25">
      <c r="A650" t="s">
        <v>3873</v>
      </c>
      <c r="B650" t="s">
        <v>271</v>
      </c>
      <c r="C650" s="10">
        <v>43982</v>
      </c>
      <c r="D650" t="s">
        <v>37</v>
      </c>
      <c r="E650" s="7">
        <v>0.70833333333333337</v>
      </c>
      <c r="F650" t="s">
        <v>3874</v>
      </c>
      <c r="G650" t="s">
        <v>3875</v>
      </c>
      <c r="H650" t="s">
        <v>937</v>
      </c>
      <c r="I650" t="s">
        <v>3876</v>
      </c>
      <c r="J650" t="s">
        <v>3877</v>
      </c>
    </row>
    <row r="651" spans="1:10" x14ac:dyDescent="0.25">
      <c r="A651" t="s">
        <v>2064</v>
      </c>
      <c r="B651" t="s">
        <v>2065</v>
      </c>
      <c r="C651" s="10">
        <v>43982</v>
      </c>
      <c r="D651" t="s">
        <v>28</v>
      </c>
      <c r="E651" s="7">
        <v>0.70833333333333337</v>
      </c>
      <c r="F651" t="s">
        <v>3878</v>
      </c>
      <c r="G651" t="s">
        <v>3879</v>
      </c>
      <c r="H651" t="s">
        <v>937</v>
      </c>
      <c r="I651" t="s">
        <v>3880</v>
      </c>
      <c r="J651" t="s">
        <v>3881</v>
      </c>
    </row>
    <row r="652" spans="1:10" x14ac:dyDescent="0.25">
      <c r="A652" t="s">
        <v>654</v>
      </c>
      <c r="B652" t="s">
        <v>655</v>
      </c>
      <c r="C652" s="10">
        <v>43982</v>
      </c>
      <c r="D652" t="s">
        <v>25</v>
      </c>
      <c r="E652" s="7">
        <v>0.72916666666666663</v>
      </c>
      <c r="F652" t="s">
        <v>3882</v>
      </c>
      <c r="G652" t="s">
        <v>3883</v>
      </c>
      <c r="H652" t="s">
        <v>937</v>
      </c>
      <c r="I652" t="s">
        <v>3884</v>
      </c>
      <c r="J652" t="s">
        <v>3885</v>
      </c>
    </row>
    <row r="653" spans="1:10" x14ac:dyDescent="0.25">
      <c r="A653" t="s">
        <v>2066</v>
      </c>
      <c r="B653" t="s">
        <v>2067</v>
      </c>
      <c r="C653" s="10">
        <v>43982</v>
      </c>
      <c r="D653" t="s">
        <v>21</v>
      </c>
      <c r="E653" s="7">
        <v>0.75</v>
      </c>
      <c r="F653" t="s">
        <v>3886</v>
      </c>
      <c r="G653" t="s">
        <v>3887</v>
      </c>
      <c r="H653" t="s">
        <v>937</v>
      </c>
      <c r="J653" t="s">
        <v>3888</v>
      </c>
    </row>
    <row r="654" spans="1:10" x14ac:dyDescent="0.25">
      <c r="A654" t="s">
        <v>2068</v>
      </c>
      <c r="B654">
        <v>0</v>
      </c>
      <c r="C654" s="10">
        <v>43981</v>
      </c>
      <c r="D654" t="s">
        <v>25</v>
      </c>
      <c r="E654" s="7">
        <v>0.66666666666666663</v>
      </c>
      <c r="F654" t="s">
        <v>3889</v>
      </c>
      <c r="G654" t="s">
        <v>3890</v>
      </c>
      <c r="H654" t="s">
        <v>937</v>
      </c>
      <c r="J654" t="s">
        <v>3891</v>
      </c>
    </row>
    <row r="655" spans="1:10" x14ac:dyDescent="0.25">
      <c r="A655" t="s">
        <v>2068</v>
      </c>
      <c r="B655">
        <v>0</v>
      </c>
      <c r="C655" s="10">
        <v>43982</v>
      </c>
      <c r="D655" t="s">
        <v>25</v>
      </c>
      <c r="E655" s="7">
        <v>0.58333333333333337</v>
      </c>
      <c r="F655" t="s">
        <v>3889</v>
      </c>
      <c r="G655" t="s">
        <v>3890</v>
      </c>
      <c r="H655" t="s">
        <v>937</v>
      </c>
      <c r="J655" t="s">
        <v>3891</v>
      </c>
    </row>
    <row r="656" spans="1:10" x14ac:dyDescent="0.25">
      <c r="A656" t="s">
        <v>2070</v>
      </c>
      <c r="B656" t="s">
        <v>2071</v>
      </c>
      <c r="C656" s="10">
        <v>43982</v>
      </c>
      <c r="D656" t="s">
        <v>25</v>
      </c>
      <c r="E656" s="7">
        <v>0.5</v>
      </c>
      <c r="F656" t="s">
        <v>3892</v>
      </c>
      <c r="G656" t="s">
        <v>3893</v>
      </c>
      <c r="H656" t="s">
        <v>937</v>
      </c>
      <c r="J656" t="s">
        <v>3894</v>
      </c>
    </row>
    <row r="657" spans="1:10" x14ac:dyDescent="0.25">
      <c r="A657" t="s">
        <v>2072</v>
      </c>
      <c r="B657" t="s">
        <v>2073</v>
      </c>
      <c r="C657" s="10">
        <v>43983</v>
      </c>
      <c r="D657" t="s">
        <v>39</v>
      </c>
      <c r="E657" s="7">
        <v>0.875</v>
      </c>
      <c r="F657" t="s">
        <v>3895</v>
      </c>
      <c r="G657" t="s">
        <v>3896</v>
      </c>
      <c r="H657" t="s">
        <v>937</v>
      </c>
      <c r="I657" t="s">
        <v>3897</v>
      </c>
      <c r="J657" t="s">
        <v>3898</v>
      </c>
    </row>
    <row r="658" spans="1:10" x14ac:dyDescent="0.25">
      <c r="A658" t="s">
        <v>397</v>
      </c>
      <c r="B658" t="s">
        <v>398</v>
      </c>
      <c r="C658" s="10">
        <v>43983</v>
      </c>
      <c r="D658" t="s">
        <v>22</v>
      </c>
      <c r="E658" s="7">
        <v>0.875</v>
      </c>
      <c r="F658" t="s">
        <v>3899</v>
      </c>
      <c r="G658" t="s">
        <v>3900</v>
      </c>
      <c r="H658" t="s">
        <v>937</v>
      </c>
      <c r="I658" t="s">
        <v>3901</v>
      </c>
      <c r="J658" t="s">
        <v>3902</v>
      </c>
    </row>
    <row r="659" spans="1:10" x14ac:dyDescent="0.25">
      <c r="A659" t="s">
        <v>2074</v>
      </c>
      <c r="B659" t="s">
        <v>2075</v>
      </c>
      <c r="C659" s="10">
        <v>44002</v>
      </c>
      <c r="D659" t="s">
        <v>33</v>
      </c>
      <c r="E659" s="7">
        <v>0.79166666666666663</v>
      </c>
      <c r="F659" t="s">
        <v>3903</v>
      </c>
      <c r="G659" t="s">
        <v>3904</v>
      </c>
      <c r="H659" t="s">
        <v>937</v>
      </c>
      <c r="J659" t="s">
        <v>3905</v>
      </c>
    </row>
    <row r="660" spans="1:10" x14ac:dyDescent="0.25">
      <c r="A660" t="s">
        <v>543</v>
      </c>
      <c r="B660" t="s">
        <v>544</v>
      </c>
      <c r="C660" s="10">
        <v>43994</v>
      </c>
      <c r="D660" t="s">
        <v>22</v>
      </c>
      <c r="E660" s="7">
        <v>0.83333333333333337</v>
      </c>
      <c r="F660" t="s">
        <v>3906</v>
      </c>
      <c r="G660" t="s">
        <v>3907</v>
      </c>
      <c r="H660" t="s">
        <v>937</v>
      </c>
      <c r="J660" t="s">
        <v>3908</v>
      </c>
    </row>
    <row r="661" spans="1:10" x14ac:dyDescent="0.25">
      <c r="A661" t="s">
        <v>2076</v>
      </c>
      <c r="B661" t="s">
        <v>2077</v>
      </c>
      <c r="C661" s="10">
        <v>43994</v>
      </c>
      <c r="D661" t="s">
        <v>22</v>
      </c>
      <c r="E661" s="7">
        <v>0.83333333333333337</v>
      </c>
      <c r="F661" t="s">
        <v>3906</v>
      </c>
      <c r="G661" t="s">
        <v>3909</v>
      </c>
      <c r="H661" t="s">
        <v>937</v>
      </c>
      <c r="J661" t="s">
        <v>3908</v>
      </c>
    </row>
    <row r="662" spans="1:10" x14ac:dyDescent="0.25">
      <c r="A662" t="s">
        <v>2078</v>
      </c>
      <c r="B662" t="s">
        <v>2079</v>
      </c>
      <c r="C662" s="10">
        <v>43985</v>
      </c>
      <c r="D662" t="s">
        <v>3597</v>
      </c>
      <c r="E662" s="7">
        <v>0.79166666666666663</v>
      </c>
      <c r="F662" t="s">
        <v>3910</v>
      </c>
      <c r="G662" t="s">
        <v>3911</v>
      </c>
      <c r="H662" t="s">
        <v>937</v>
      </c>
      <c r="I662" t="s">
        <v>3912</v>
      </c>
      <c r="J662" t="s">
        <v>3913</v>
      </c>
    </row>
    <row r="663" spans="1:10" x14ac:dyDescent="0.25">
      <c r="A663" t="s">
        <v>2080</v>
      </c>
      <c r="B663">
        <v>0</v>
      </c>
      <c r="C663" s="10">
        <v>43985</v>
      </c>
      <c r="D663" t="s">
        <v>3597</v>
      </c>
      <c r="E663" s="7">
        <v>0.8125</v>
      </c>
      <c r="F663" t="s">
        <v>3914</v>
      </c>
      <c r="G663" t="s">
        <v>3915</v>
      </c>
      <c r="H663" t="s">
        <v>937</v>
      </c>
      <c r="J663" t="s">
        <v>3653</v>
      </c>
    </row>
    <row r="664" spans="1:10" x14ac:dyDescent="0.25">
      <c r="A664" t="s">
        <v>2081</v>
      </c>
      <c r="B664" t="s">
        <v>2082</v>
      </c>
      <c r="C664" s="10">
        <v>43985</v>
      </c>
      <c r="D664" t="s">
        <v>26</v>
      </c>
      <c r="E664" s="7">
        <v>0.875</v>
      </c>
      <c r="F664" t="s">
        <v>3916</v>
      </c>
      <c r="G664" t="s">
        <v>3917</v>
      </c>
      <c r="H664" t="s">
        <v>937</v>
      </c>
      <c r="I664" t="s">
        <v>3918</v>
      </c>
      <c r="J664" t="s">
        <v>3919</v>
      </c>
    </row>
    <row r="665" spans="1:10" x14ac:dyDescent="0.25">
      <c r="A665" t="s">
        <v>843</v>
      </c>
      <c r="B665" t="s">
        <v>844</v>
      </c>
      <c r="C665" s="10">
        <v>43985</v>
      </c>
      <c r="D665" t="s">
        <v>22</v>
      </c>
      <c r="E665" s="7">
        <v>0.89583333333333337</v>
      </c>
      <c r="F665" t="s">
        <v>3920</v>
      </c>
      <c r="G665" t="s">
        <v>3921</v>
      </c>
      <c r="H665" t="s">
        <v>937</v>
      </c>
      <c r="I665" t="s">
        <v>3922</v>
      </c>
      <c r="J665" t="s">
        <v>3923</v>
      </c>
    </row>
    <row r="666" spans="1:10" x14ac:dyDescent="0.25">
      <c r="A666" t="s">
        <v>2083</v>
      </c>
      <c r="B666" t="s">
        <v>2084</v>
      </c>
      <c r="C666" s="10">
        <v>43985</v>
      </c>
      <c r="D666" t="s">
        <v>1125</v>
      </c>
      <c r="E666" s="7">
        <v>0.83333333333333337</v>
      </c>
      <c r="F666" t="s">
        <v>3924</v>
      </c>
      <c r="G666" t="s">
        <v>3925</v>
      </c>
      <c r="H666" t="s">
        <v>937</v>
      </c>
      <c r="I666" t="s">
        <v>3926</v>
      </c>
      <c r="J666" t="s">
        <v>3927</v>
      </c>
    </row>
    <row r="667" spans="1:10" x14ac:dyDescent="0.25">
      <c r="A667" t="s">
        <v>2085</v>
      </c>
      <c r="B667" t="s">
        <v>2086</v>
      </c>
      <c r="C667" s="10">
        <v>43986</v>
      </c>
      <c r="D667" t="s">
        <v>35</v>
      </c>
      <c r="E667" s="7">
        <v>0.75</v>
      </c>
      <c r="F667" t="s">
        <v>3928</v>
      </c>
      <c r="G667" t="s">
        <v>3929</v>
      </c>
      <c r="H667" t="s">
        <v>937</v>
      </c>
      <c r="J667" t="s">
        <v>3930</v>
      </c>
    </row>
    <row r="668" spans="1:10" x14ac:dyDescent="0.25">
      <c r="A668" t="s">
        <v>2085</v>
      </c>
      <c r="B668" t="s">
        <v>2086</v>
      </c>
      <c r="C668" s="10">
        <v>43987</v>
      </c>
      <c r="D668" t="s">
        <v>35</v>
      </c>
      <c r="E668" s="7">
        <v>0.79166666666666663</v>
      </c>
      <c r="F668" t="s">
        <v>3931</v>
      </c>
      <c r="G668" t="s">
        <v>3929</v>
      </c>
      <c r="H668" t="s">
        <v>937</v>
      </c>
      <c r="J668" t="s">
        <v>3930</v>
      </c>
    </row>
    <row r="669" spans="1:10" x14ac:dyDescent="0.25">
      <c r="A669" t="s">
        <v>2087</v>
      </c>
      <c r="B669" t="s">
        <v>2088</v>
      </c>
      <c r="C669" s="10">
        <v>43986</v>
      </c>
      <c r="D669" t="s">
        <v>32</v>
      </c>
      <c r="E669" s="7">
        <v>0.72916666666666663</v>
      </c>
      <c r="F669" t="s">
        <v>3932</v>
      </c>
      <c r="G669" t="s">
        <v>3933</v>
      </c>
      <c r="H669" t="s">
        <v>937</v>
      </c>
      <c r="I669" t="s">
        <v>3934</v>
      </c>
      <c r="J669" t="s">
        <v>3935</v>
      </c>
    </row>
    <row r="670" spans="1:10" x14ac:dyDescent="0.25">
      <c r="A670" t="s">
        <v>217</v>
      </c>
      <c r="B670" t="s">
        <v>218</v>
      </c>
      <c r="C670" s="10">
        <v>43986</v>
      </c>
      <c r="D670" t="s">
        <v>21</v>
      </c>
      <c r="E670" s="7">
        <v>0.75</v>
      </c>
      <c r="F670" t="s">
        <v>3936</v>
      </c>
      <c r="G670" t="s">
        <v>2528</v>
      </c>
      <c r="H670" t="s">
        <v>937</v>
      </c>
      <c r="J670" t="s">
        <v>2529</v>
      </c>
    </row>
    <row r="671" spans="1:10" x14ac:dyDescent="0.25">
      <c r="A671" t="s">
        <v>2089</v>
      </c>
      <c r="B671">
        <v>0</v>
      </c>
      <c r="C671" s="10">
        <v>43986</v>
      </c>
      <c r="D671" t="s">
        <v>33</v>
      </c>
      <c r="E671" s="7">
        <v>0.75</v>
      </c>
      <c r="F671" t="s">
        <v>3937</v>
      </c>
      <c r="G671" t="s">
        <v>3938</v>
      </c>
      <c r="H671" t="s">
        <v>937</v>
      </c>
      <c r="I671" t="s">
        <v>3939</v>
      </c>
      <c r="J671" t="s">
        <v>3940</v>
      </c>
    </row>
    <row r="672" spans="1:10" x14ac:dyDescent="0.25">
      <c r="A672" t="s">
        <v>1947</v>
      </c>
      <c r="B672" t="s">
        <v>1948</v>
      </c>
      <c r="C672" s="10">
        <v>43986</v>
      </c>
      <c r="D672" t="s">
        <v>25</v>
      </c>
      <c r="E672" s="7">
        <v>0.8125</v>
      </c>
      <c r="F672" t="s">
        <v>3941</v>
      </c>
      <c r="G672" t="s">
        <v>3942</v>
      </c>
      <c r="H672" t="s">
        <v>937</v>
      </c>
      <c r="I672" t="s">
        <v>3943</v>
      </c>
      <c r="J672" t="s">
        <v>3944</v>
      </c>
    </row>
    <row r="673" spans="1:10" x14ac:dyDescent="0.25">
      <c r="A673" t="s">
        <v>277</v>
      </c>
      <c r="B673" t="s">
        <v>278</v>
      </c>
      <c r="C673" s="10">
        <v>43986</v>
      </c>
      <c r="D673" t="s">
        <v>21</v>
      </c>
      <c r="E673" s="7">
        <v>0.83333333333333337</v>
      </c>
      <c r="F673" t="s">
        <v>3945</v>
      </c>
      <c r="G673" t="s">
        <v>3946</v>
      </c>
      <c r="H673" t="s">
        <v>937</v>
      </c>
      <c r="I673" t="s">
        <v>3947</v>
      </c>
      <c r="J673" t="s">
        <v>3948</v>
      </c>
    </row>
    <row r="674" spans="1:10" x14ac:dyDescent="0.25">
      <c r="A674" t="s">
        <v>2090</v>
      </c>
      <c r="B674" t="s">
        <v>2091</v>
      </c>
      <c r="C674" s="10">
        <v>43986</v>
      </c>
      <c r="D674" t="s">
        <v>21</v>
      </c>
      <c r="E674" s="7">
        <v>0.83333333333333337</v>
      </c>
      <c r="F674" t="s">
        <v>3949</v>
      </c>
      <c r="G674" t="s">
        <v>3950</v>
      </c>
      <c r="H674" t="s">
        <v>937</v>
      </c>
      <c r="I674" t="s">
        <v>3951</v>
      </c>
      <c r="J674" t="s">
        <v>3952</v>
      </c>
    </row>
    <row r="675" spans="1:10" x14ac:dyDescent="0.25">
      <c r="A675" t="s">
        <v>2092</v>
      </c>
      <c r="B675" t="s">
        <v>2093</v>
      </c>
      <c r="C675" s="10">
        <v>43987</v>
      </c>
      <c r="D675" t="s">
        <v>21</v>
      </c>
      <c r="E675" s="7">
        <v>0.75</v>
      </c>
      <c r="F675" t="s">
        <v>3953</v>
      </c>
      <c r="G675" t="s">
        <v>3954</v>
      </c>
      <c r="H675" t="s">
        <v>937</v>
      </c>
      <c r="I675" t="s">
        <v>3955</v>
      </c>
      <c r="J675" t="s">
        <v>3956</v>
      </c>
    </row>
    <row r="676" spans="1:10" x14ac:dyDescent="0.25">
      <c r="A676" t="s">
        <v>2094</v>
      </c>
      <c r="B676" t="s">
        <v>2095</v>
      </c>
      <c r="C676" s="10">
        <v>43987</v>
      </c>
      <c r="D676" t="s">
        <v>32</v>
      </c>
      <c r="E676" s="7">
        <v>0.83333333333333337</v>
      </c>
      <c r="F676" t="s">
        <v>3957</v>
      </c>
      <c r="G676" t="s">
        <v>3958</v>
      </c>
      <c r="H676" t="s">
        <v>937</v>
      </c>
      <c r="J676" t="s">
        <v>3959</v>
      </c>
    </row>
    <row r="677" spans="1:10" x14ac:dyDescent="0.25">
      <c r="A677" t="s">
        <v>2096</v>
      </c>
      <c r="B677" t="s">
        <v>2097</v>
      </c>
      <c r="C677" s="10">
        <v>43987</v>
      </c>
      <c r="D677" t="s">
        <v>28</v>
      </c>
      <c r="E677" s="7">
        <v>0.83333333333333337</v>
      </c>
      <c r="F677" t="s">
        <v>3960</v>
      </c>
      <c r="G677" t="s">
        <v>3961</v>
      </c>
      <c r="H677" t="s">
        <v>937</v>
      </c>
      <c r="I677" t="s">
        <v>3962</v>
      </c>
      <c r="J677" t="s">
        <v>3963</v>
      </c>
    </row>
    <row r="678" spans="1:10" x14ac:dyDescent="0.25">
      <c r="A678" t="s">
        <v>523</v>
      </c>
      <c r="B678" t="s">
        <v>524</v>
      </c>
      <c r="C678" s="10">
        <v>43987</v>
      </c>
      <c r="D678" t="s">
        <v>33</v>
      </c>
      <c r="E678" s="7">
        <v>0.83333333333333337</v>
      </c>
      <c r="F678" t="s">
        <v>3964</v>
      </c>
      <c r="G678" t="s">
        <v>3965</v>
      </c>
      <c r="H678" t="s">
        <v>937</v>
      </c>
      <c r="I678" t="s">
        <v>3966</v>
      </c>
      <c r="J678" t="s">
        <v>3967</v>
      </c>
    </row>
    <row r="679" spans="1:10" x14ac:dyDescent="0.25">
      <c r="A679" t="s">
        <v>2098</v>
      </c>
      <c r="B679" t="s">
        <v>2099</v>
      </c>
      <c r="C679" s="10">
        <v>43987</v>
      </c>
      <c r="D679" t="s">
        <v>27</v>
      </c>
      <c r="E679" s="7">
        <v>0.83333333333333337</v>
      </c>
      <c r="F679" t="s">
        <v>3968</v>
      </c>
      <c r="G679" t="s">
        <v>3969</v>
      </c>
      <c r="H679" t="s">
        <v>937</v>
      </c>
      <c r="J679" t="s">
        <v>3970</v>
      </c>
    </row>
    <row r="680" spans="1:10" x14ac:dyDescent="0.25">
      <c r="A680" t="s">
        <v>2100</v>
      </c>
      <c r="B680" t="s">
        <v>2101</v>
      </c>
      <c r="C680" s="10">
        <v>43987</v>
      </c>
      <c r="D680" t="s">
        <v>26</v>
      </c>
      <c r="E680" s="7">
        <v>0.83333333333333337</v>
      </c>
      <c r="F680" t="s">
        <v>3971</v>
      </c>
      <c r="G680" t="s">
        <v>3972</v>
      </c>
      <c r="H680" t="s">
        <v>937</v>
      </c>
      <c r="I680" t="s">
        <v>3973</v>
      </c>
      <c r="J680" t="s">
        <v>3974</v>
      </c>
    </row>
    <row r="681" spans="1:10" x14ac:dyDescent="0.25">
      <c r="A681" t="s">
        <v>2102</v>
      </c>
      <c r="B681" t="s">
        <v>2103</v>
      </c>
      <c r="C681" s="10">
        <v>43987</v>
      </c>
      <c r="D681" t="s">
        <v>21</v>
      </c>
      <c r="E681" s="7">
        <v>0.83333333333333337</v>
      </c>
      <c r="F681" t="s">
        <v>3975</v>
      </c>
      <c r="G681" t="s">
        <v>3976</v>
      </c>
      <c r="H681" t="s">
        <v>937</v>
      </c>
      <c r="J681" t="s">
        <v>3977</v>
      </c>
    </row>
    <row r="682" spans="1:10" x14ac:dyDescent="0.25">
      <c r="A682" t="s">
        <v>2104</v>
      </c>
      <c r="B682" t="s">
        <v>2105</v>
      </c>
      <c r="C682" s="10">
        <v>43987</v>
      </c>
      <c r="D682" t="s">
        <v>33</v>
      </c>
      <c r="E682" s="7">
        <v>0.83333333333333337</v>
      </c>
      <c r="F682" t="s">
        <v>3978</v>
      </c>
      <c r="G682" t="s">
        <v>3979</v>
      </c>
      <c r="H682" t="s">
        <v>937</v>
      </c>
      <c r="I682" t="s">
        <v>3980</v>
      </c>
      <c r="J682" t="s">
        <v>3981</v>
      </c>
    </row>
    <row r="683" spans="1:10" x14ac:dyDescent="0.25">
      <c r="A683" t="s">
        <v>822</v>
      </c>
      <c r="B683" t="s">
        <v>823</v>
      </c>
      <c r="C683" s="10">
        <v>43987</v>
      </c>
      <c r="D683" t="s">
        <v>31</v>
      </c>
      <c r="E683" s="7">
        <v>0.875</v>
      </c>
      <c r="F683" t="s">
        <v>3982</v>
      </c>
      <c r="G683" t="s">
        <v>3983</v>
      </c>
      <c r="H683" t="s">
        <v>937</v>
      </c>
      <c r="I683" t="s">
        <v>3984</v>
      </c>
      <c r="J683" t="s">
        <v>3985</v>
      </c>
    </row>
    <row r="684" spans="1:10" x14ac:dyDescent="0.25">
      <c r="A684" t="s">
        <v>2106</v>
      </c>
      <c r="B684">
        <v>0</v>
      </c>
      <c r="C684" s="10">
        <v>43987</v>
      </c>
      <c r="D684" t="s">
        <v>22</v>
      </c>
      <c r="E684" s="7">
        <v>0.875</v>
      </c>
      <c r="F684" t="s">
        <v>3986</v>
      </c>
      <c r="G684" t="s">
        <v>3987</v>
      </c>
      <c r="H684" t="s">
        <v>937</v>
      </c>
      <c r="I684" t="s">
        <v>3988</v>
      </c>
      <c r="J684" t="s">
        <v>3989</v>
      </c>
    </row>
    <row r="685" spans="1:10" x14ac:dyDescent="0.25">
      <c r="A685" t="s">
        <v>2107</v>
      </c>
      <c r="B685" t="s">
        <v>2108</v>
      </c>
      <c r="C685" s="10">
        <v>43987</v>
      </c>
      <c r="D685" t="s">
        <v>32</v>
      </c>
      <c r="E685" s="7">
        <v>0.875</v>
      </c>
      <c r="F685" t="s">
        <v>3990</v>
      </c>
      <c r="G685" t="s">
        <v>3991</v>
      </c>
      <c r="H685" t="s">
        <v>937</v>
      </c>
      <c r="J685" t="s">
        <v>3992</v>
      </c>
    </row>
    <row r="686" spans="1:10" x14ac:dyDescent="0.25">
      <c r="A686" t="s">
        <v>2109</v>
      </c>
      <c r="B686" t="s">
        <v>2110</v>
      </c>
      <c r="C686" s="10">
        <v>43986</v>
      </c>
      <c r="D686" t="s">
        <v>34</v>
      </c>
      <c r="E686" s="7">
        <v>0.75</v>
      </c>
      <c r="F686" t="s">
        <v>3993</v>
      </c>
      <c r="G686" t="s">
        <v>3994</v>
      </c>
      <c r="H686" t="s">
        <v>937</v>
      </c>
      <c r="I686" t="s">
        <v>3995</v>
      </c>
      <c r="J686" t="s">
        <v>3996</v>
      </c>
    </row>
    <row r="687" spans="1:10" x14ac:dyDescent="0.25">
      <c r="A687" t="s">
        <v>1911</v>
      </c>
      <c r="B687" t="s">
        <v>1912</v>
      </c>
      <c r="C687" s="10">
        <v>43986</v>
      </c>
      <c r="D687" t="s">
        <v>22</v>
      </c>
      <c r="E687" s="7">
        <v>0.75</v>
      </c>
      <c r="F687" t="s">
        <v>3997</v>
      </c>
      <c r="G687" t="s">
        <v>3998</v>
      </c>
      <c r="H687" t="s">
        <v>937</v>
      </c>
      <c r="I687" t="s">
        <v>3999</v>
      </c>
      <c r="J687" t="s">
        <v>4000</v>
      </c>
    </row>
    <row r="688" spans="1:10" x14ac:dyDescent="0.25">
      <c r="A688" t="s">
        <v>2111</v>
      </c>
      <c r="B688" t="s">
        <v>2112</v>
      </c>
      <c r="C688" s="10">
        <v>43987</v>
      </c>
      <c r="D688" t="s">
        <v>21</v>
      </c>
      <c r="E688" s="7">
        <v>0.83333333333333337</v>
      </c>
      <c r="F688" t="s">
        <v>4001</v>
      </c>
      <c r="G688" t="s">
        <v>4002</v>
      </c>
      <c r="H688" t="s">
        <v>937</v>
      </c>
      <c r="I688" t="s">
        <v>4003</v>
      </c>
      <c r="J688" t="s">
        <v>4004</v>
      </c>
    </row>
    <row r="689" spans="1:10" x14ac:dyDescent="0.25">
      <c r="A689" t="s">
        <v>618</v>
      </c>
      <c r="B689" t="s">
        <v>619</v>
      </c>
      <c r="C689" s="10">
        <v>43987</v>
      </c>
      <c r="D689" t="s">
        <v>21</v>
      </c>
      <c r="E689" s="7">
        <v>0.83333333333333337</v>
      </c>
      <c r="F689" t="s">
        <v>4005</v>
      </c>
      <c r="G689" t="s">
        <v>2859</v>
      </c>
      <c r="H689" t="s">
        <v>937</v>
      </c>
      <c r="J689" t="s">
        <v>2860</v>
      </c>
    </row>
    <row r="690" spans="1:10" x14ac:dyDescent="0.25">
      <c r="A690" t="s">
        <v>2113</v>
      </c>
      <c r="B690" t="s">
        <v>2114</v>
      </c>
      <c r="C690" s="10">
        <v>43987</v>
      </c>
      <c r="D690" t="s">
        <v>21</v>
      </c>
      <c r="E690" s="7">
        <v>0.875</v>
      </c>
      <c r="F690" t="s">
        <v>4006</v>
      </c>
      <c r="G690" t="s">
        <v>4007</v>
      </c>
      <c r="H690" t="s">
        <v>937</v>
      </c>
      <c r="I690" t="s">
        <v>4008</v>
      </c>
      <c r="J690" t="s">
        <v>4009</v>
      </c>
    </row>
    <row r="691" spans="1:10" x14ac:dyDescent="0.25">
      <c r="A691" t="s">
        <v>319</v>
      </c>
      <c r="B691" t="s">
        <v>320</v>
      </c>
      <c r="C691" s="10">
        <v>43987</v>
      </c>
      <c r="D691" t="s">
        <v>21</v>
      </c>
      <c r="E691" s="7">
        <v>0.89583333333333337</v>
      </c>
      <c r="F691" t="s">
        <v>4010</v>
      </c>
      <c r="G691" t="s">
        <v>4011</v>
      </c>
      <c r="H691" t="s">
        <v>937</v>
      </c>
      <c r="J691" t="s">
        <v>4012</v>
      </c>
    </row>
    <row r="692" spans="1:10" x14ac:dyDescent="0.25">
      <c r="A692" t="s">
        <v>493</v>
      </c>
      <c r="B692" t="s">
        <v>494</v>
      </c>
      <c r="C692" s="10">
        <v>43987</v>
      </c>
      <c r="D692" t="s">
        <v>21</v>
      </c>
      <c r="E692" s="7">
        <v>0.94791666666666663</v>
      </c>
      <c r="F692" t="s">
        <v>4013</v>
      </c>
      <c r="G692" t="s">
        <v>4014</v>
      </c>
      <c r="H692" t="s">
        <v>937</v>
      </c>
      <c r="I692" t="s">
        <v>4015</v>
      </c>
      <c r="J692" t="s">
        <v>4016</v>
      </c>
    </row>
    <row r="693" spans="1:10" x14ac:dyDescent="0.25">
      <c r="A693" t="s">
        <v>2115</v>
      </c>
      <c r="B693" t="s">
        <v>2116</v>
      </c>
      <c r="C693" s="10">
        <v>43988</v>
      </c>
      <c r="D693" t="s">
        <v>25</v>
      </c>
      <c r="E693" s="7">
        <v>0.54166666666666663</v>
      </c>
      <c r="F693" t="s">
        <v>4017</v>
      </c>
      <c r="G693" t="s">
        <v>4018</v>
      </c>
      <c r="H693" t="s">
        <v>937</v>
      </c>
      <c r="I693" t="s">
        <v>4019</v>
      </c>
      <c r="J693" t="s">
        <v>4020</v>
      </c>
    </row>
    <row r="694" spans="1:10" x14ac:dyDescent="0.25">
      <c r="A694" t="s">
        <v>586</v>
      </c>
      <c r="B694" t="s">
        <v>587</v>
      </c>
      <c r="C694" s="10">
        <v>43988</v>
      </c>
      <c r="D694" t="s">
        <v>32</v>
      </c>
      <c r="E694" s="7">
        <v>0.66666666666666663</v>
      </c>
      <c r="F694" t="s">
        <v>4021</v>
      </c>
      <c r="G694" t="s">
        <v>4022</v>
      </c>
      <c r="H694" t="s">
        <v>937</v>
      </c>
      <c r="I694" t="s">
        <v>4023</v>
      </c>
      <c r="J694" t="s">
        <v>4024</v>
      </c>
    </row>
    <row r="695" spans="1:10" x14ac:dyDescent="0.25">
      <c r="A695" t="s">
        <v>1909</v>
      </c>
      <c r="B695" t="s">
        <v>1910</v>
      </c>
      <c r="C695" s="10">
        <v>43988</v>
      </c>
      <c r="D695" t="s">
        <v>21</v>
      </c>
      <c r="E695" s="7">
        <v>0.70833333333333337</v>
      </c>
      <c r="F695" t="s">
        <v>4025</v>
      </c>
      <c r="G695" t="s">
        <v>4026</v>
      </c>
      <c r="H695" t="s">
        <v>937</v>
      </c>
      <c r="J695" t="s">
        <v>4027</v>
      </c>
    </row>
    <row r="696" spans="1:10" x14ac:dyDescent="0.25">
      <c r="A696" t="s">
        <v>67</v>
      </c>
      <c r="B696" t="s">
        <v>68</v>
      </c>
      <c r="C696" s="10">
        <v>43988</v>
      </c>
      <c r="D696" t="s">
        <v>21</v>
      </c>
      <c r="E696" s="7">
        <v>0.75</v>
      </c>
      <c r="F696" t="s">
        <v>4028</v>
      </c>
      <c r="G696" t="s">
        <v>4029</v>
      </c>
      <c r="H696" t="s">
        <v>937</v>
      </c>
      <c r="I696" t="s">
        <v>4030</v>
      </c>
      <c r="J696" t="s">
        <v>4031</v>
      </c>
    </row>
    <row r="697" spans="1:10" x14ac:dyDescent="0.25">
      <c r="A697" t="s">
        <v>2117</v>
      </c>
      <c r="B697" t="s">
        <v>2118</v>
      </c>
      <c r="C697" s="10">
        <v>43988</v>
      </c>
      <c r="D697" t="s">
        <v>32</v>
      </c>
      <c r="E697" s="7">
        <v>0.79166666666666663</v>
      </c>
      <c r="F697" t="s">
        <v>4032</v>
      </c>
      <c r="G697" t="s">
        <v>4033</v>
      </c>
      <c r="H697" t="s">
        <v>937</v>
      </c>
      <c r="I697" t="s">
        <v>4034</v>
      </c>
      <c r="J697" t="s">
        <v>4035</v>
      </c>
    </row>
    <row r="698" spans="1:10" x14ac:dyDescent="0.25">
      <c r="A698" t="s">
        <v>2119</v>
      </c>
      <c r="B698" t="s">
        <v>2120</v>
      </c>
      <c r="C698" s="10">
        <v>43988</v>
      </c>
      <c r="D698" t="s">
        <v>41</v>
      </c>
      <c r="E698" s="7">
        <v>0.83333333333333337</v>
      </c>
      <c r="F698" t="s">
        <v>4036</v>
      </c>
      <c r="G698" t="s">
        <v>4037</v>
      </c>
      <c r="H698" t="s">
        <v>937</v>
      </c>
      <c r="I698" t="s">
        <v>4038</v>
      </c>
      <c r="J698" t="s">
        <v>4039</v>
      </c>
    </row>
    <row r="699" spans="1:10" x14ac:dyDescent="0.25">
      <c r="A699" t="s">
        <v>343</v>
      </c>
      <c r="B699" t="s">
        <v>344</v>
      </c>
      <c r="C699" s="10">
        <v>43988</v>
      </c>
      <c r="D699" t="s">
        <v>32</v>
      </c>
      <c r="E699" s="7">
        <v>0.83333333333333337</v>
      </c>
      <c r="F699" t="s">
        <v>4040</v>
      </c>
      <c r="G699" t="s">
        <v>4041</v>
      </c>
      <c r="H699" t="s">
        <v>937</v>
      </c>
      <c r="I699" t="s">
        <v>4042</v>
      </c>
      <c r="J699" t="s">
        <v>4043</v>
      </c>
    </row>
    <row r="700" spans="1:10" x14ac:dyDescent="0.25">
      <c r="A700" t="s">
        <v>487</v>
      </c>
      <c r="B700" t="s">
        <v>488</v>
      </c>
      <c r="C700" s="10">
        <v>43988</v>
      </c>
      <c r="D700" t="s">
        <v>21</v>
      </c>
      <c r="E700" s="7">
        <v>0.875</v>
      </c>
      <c r="F700" t="s">
        <v>4044</v>
      </c>
      <c r="G700" t="s">
        <v>4045</v>
      </c>
      <c r="H700" t="s">
        <v>937</v>
      </c>
      <c r="I700" t="s">
        <v>4046</v>
      </c>
      <c r="J700" t="s">
        <v>4047</v>
      </c>
    </row>
    <row r="701" spans="1:10" x14ac:dyDescent="0.25">
      <c r="A701" t="s">
        <v>2121</v>
      </c>
      <c r="B701" t="s">
        <v>2122</v>
      </c>
      <c r="C701" s="10">
        <v>43988</v>
      </c>
      <c r="D701" t="s">
        <v>30</v>
      </c>
      <c r="E701" s="7">
        <v>0.8125</v>
      </c>
      <c r="F701" t="s">
        <v>4048</v>
      </c>
      <c r="G701" t="s">
        <v>4049</v>
      </c>
      <c r="H701" t="s">
        <v>937</v>
      </c>
      <c r="J701" t="s">
        <v>4050</v>
      </c>
    </row>
    <row r="702" spans="1:10" x14ac:dyDescent="0.25">
      <c r="A702" t="s">
        <v>142</v>
      </c>
      <c r="B702" t="s">
        <v>143</v>
      </c>
      <c r="C702" s="10">
        <v>43988</v>
      </c>
      <c r="D702" t="s">
        <v>21</v>
      </c>
      <c r="E702" s="7">
        <v>0.83333333333333337</v>
      </c>
      <c r="F702" t="s">
        <v>4051</v>
      </c>
      <c r="G702" t="s">
        <v>4052</v>
      </c>
      <c r="H702" t="s">
        <v>937</v>
      </c>
      <c r="J702" t="s">
        <v>4053</v>
      </c>
    </row>
    <row r="703" spans="1:10" x14ac:dyDescent="0.25">
      <c r="A703" t="s">
        <v>1949</v>
      </c>
      <c r="B703" t="s">
        <v>1950</v>
      </c>
      <c r="C703" s="10">
        <v>43988</v>
      </c>
      <c r="D703" t="s">
        <v>28</v>
      </c>
      <c r="E703" s="7">
        <v>0.83333333333333337</v>
      </c>
      <c r="F703" t="s">
        <v>4054</v>
      </c>
      <c r="G703" t="s">
        <v>4055</v>
      </c>
      <c r="H703" t="s">
        <v>937</v>
      </c>
      <c r="J703" t="s">
        <v>4056</v>
      </c>
    </row>
    <row r="704" spans="1:10" x14ac:dyDescent="0.25">
      <c r="A704" t="s">
        <v>2123</v>
      </c>
      <c r="B704" t="s">
        <v>2124</v>
      </c>
      <c r="C704" s="10">
        <v>43989</v>
      </c>
      <c r="D704" t="s">
        <v>21</v>
      </c>
      <c r="E704" s="7">
        <v>0.58333333333333337</v>
      </c>
      <c r="F704" t="s">
        <v>4057</v>
      </c>
      <c r="G704" t="s">
        <v>4058</v>
      </c>
      <c r="H704" t="s">
        <v>937</v>
      </c>
      <c r="I704" t="s">
        <v>4059</v>
      </c>
      <c r="J704" t="s">
        <v>4060</v>
      </c>
    </row>
    <row r="705" spans="1:10" x14ac:dyDescent="0.25">
      <c r="A705" t="s">
        <v>2125</v>
      </c>
      <c r="B705" t="s">
        <v>2126</v>
      </c>
      <c r="C705" s="10">
        <v>43987</v>
      </c>
      <c r="D705" t="s">
        <v>21</v>
      </c>
      <c r="E705" s="7">
        <v>0.84722222222222221</v>
      </c>
      <c r="F705" t="s">
        <v>4061</v>
      </c>
      <c r="G705" t="s">
        <v>4062</v>
      </c>
      <c r="H705" t="s">
        <v>937</v>
      </c>
      <c r="I705" t="s">
        <v>4063</v>
      </c>
      <c r="J705" t="s">
        <v>4064</v>
      </c>
    </row>
    <row r="706" spans="1:10" x14ac:dyDescent="0.25">
      <c r="A706" t="s">
        <v>2127</v>
      </c>
      <c r="B706" t="s">
        <v>2128</v>
      </c>
      <c r="C706" s="10">
        <v>43989</v>
      </c>
      <c r="D706" t="s">
        <v>32</v>
      </c>
      <c r="E706" s="7">
        <v>0.625</v>
      </c>
      <c r="F706" t="s">
        <v>4065</v>
      </c>
      <c r="G706" t="s">
        <v>4066</v>
      </c>
      <c r="H706" t="s">
        <v>937</v>
      </c>
      <c r="J706" t="s">
        <v>4067</v>
      </c>
    </row>
    <row r="707" spans="1:10" x14ac:dyDescent="0.25">
      <c r="A707" t="s">
        <v>190</v>
      </c>
      <c r="B707" t="s">
        <v>191</v>
      </c>
      <c r="C707" s="10">
        <v>43989</v>
      </c>
      <c r="D707" t="s">
        <v>21</v>
      </c>
      <c r="E707" s="7">
        <v>0.66666666666666663</v>
      </c>
      <c r="F707" t="s">
        <v>4068</v>
      </c>
      <c r="G707" t="s">
        <v>4069</v>
      </c>
      <c r="H707" t="s">
        <v>937</v>
      </c>
      <c r="I707" t="s">
        <v>4070</v>
      </c>
      <c r="J707" t="s">
        <v>4071</v>
      </c>
    </row>
    <row r="708" spans="1:10" x14ac:dyDescent="0.25">
      <c r="A708" t="s">
        <v>160</v>
      </c>
      <c r="B708" t="s">
        <v>161</v>
      </c>
      <c r="C708" s="10">
        <v>43989</v>
      </c>
      <c r="D708" t="s">
        <v>28</v>
      </c>
      <c r="E708" s="7">
        <v>0.75</v>
      </c>
      <c r="F708" t="s">
        <v>4072</v>
      </c>
      <c r="G708" t="s">
        <v>4073</v>
      </c>
      <c r="H708" t="s">
        <v>937</v>
      </c>
      <c r="I708" t="s">
        <v>4074</v>
      </c>
      <c r="J708" t="s">
        <v>4075</v>
      </c>
    </row>
    <row r="709" spans="1:10" x14ac:dyDescent="0.25">
      <c r="A709" t="s">
        <v>2129</v>
      </c>
      <c r="B709" t="s">
        <v>2130</v>
      </c>
      <c r="C709" s="10">
        <v>43989</v>
      </c>
      <c r="D709" t="s">
        <v>21</v>
      </c>
      <c r="E709" s="7">
        <v>0.6875</v>
      </c>
      <c r="F709" t="s">
        <v>4076</v>
      </c>
      <c r="G709" t="s">
        <v>4077</v>
      </c>
      <c r="H709" t="s">
        <v>937</v>
      </c>
      <c r="I709" t="s">
        <v>4078</v>
      </c>
      <c r="J709" t="s">
        <v>4079</v>
      </c>
    </row>
    <row r="710" spans="1:10" x14ac:dyDescent="0.25">
      <c r="A710" t="s">
        <v>2131</v>
      </c>
      <c r="B710" t="s">
        <v>2132</v>
      </c>
      <c r="C710" s="10">
        <v>43989</v>
      </c>
      <c r="D710" t="s">
        <v>27</v>
      </c>
      <c r="E710" s="7">
        <v>0.66666666666666663</v>
      </c>
      <c r="F710" t="s">
        <v>4080</v>
      </c>
      <c r="G710" t="s">
        <v>4081</v>
      </c>
      <c r="H710" t="s">
        <v>937</v>
      </c>
      <c r="I710" t="s">
        <v>4082</v>
      </c>
      <c r="J710" t="s">
        <v>4083</v>
      </c>
    </row>
    <row r="711" spans="1:10" x14ac:dyDescent="0.25">
      <c r="A711" t="s">
        <v>2133</v>
      </c>
      <c r="B711" t="s">
        <v>2134</v>
      </c>
      <c r="C711" s="10">
        <v>43989</v>
      </c>
      <c r="D711" t="s">
        <v>26</v>
      </c>
      <c r="E711" s="7">
        <v>0.6875</v>
      </c>
      <c r="F711" t="s">
        <v>4084</v>
      </c>
      <c r="G711" t="s">
        <v>4085</v>
      </c>
      <c r="H711" t="s">
        <v>937</v>
      </c>
      <c r="I711" t="s">
        <v>4086</v>
      </c>
      <c r="J711" t="s">
        <v>4087</v>
      </c>
    </row>
    <row r="712" spans="1:10" x14ac:dyDescent="0.25">
      <c r="A712" t="s">
        <v>690</v>
      </c>
      <c r="B712" t="s">
        <v>691</v>
      </c>
      <c r="C712" s="10">
        <v>43989</v>
      </c>
      <c r="D712" t="s">
        <v>31</v>
      </c>
      <c r="E712" s="7">
        <v>0.68055555555555547</v>
      </c>
      <c r="F712" t="s">
        <v>4088</v>
      </c>
      <c r="G712" t="s">
        <v>4089</v>
      </c>
      <c r="H712" t="s">
        <v>937</v>
      </c>
      <c r="I712" t="s">
        <v>4090</v>
      </c>
      <c r="J712" t="s">
        <v>4091</v>
      </c>
    </row>
    <row r="713" spans="1:10" x14ac:dyDescent="0.25">
      <c r="A713" t="s">
        <v>115</v>
      </c>
      <c r="B713" t="s">
        <v>116</v>
      </c>
      <c r="C713" s="10">
        <v>44001</v>
      </c>
      <c r="D713" t="s">
        <v>30</v>
      </c>
      <c r="E713" s="7">
        <v>0.85416666666666663</v>
      </c>
      <c r="F713" t="s">
        <v>4092</v>
      </c>
      <c r="G713" t="s">
        <v>4093</v>
      </c>
      <c r="H713" t="s">
        <v>937</v>
      </c>
      <c r="J713" t="s">
        <v>4094</v>
      </c>
    </row>
    <row r="714" spans="1:10" x14ac:dyDescent="0.25">
      <c r="A714" t="s">
        <v>2135</v>
      </c>
      <c r="B714" t="s">
        <v>2136</v>
      </c>
      <c r="C714" s="10">
        <v>43989</v>
      </c>
      <c r="D714" t="s">
        <v>3597</v>
      </c>
      <c r="E714" s="7">
        <v>0.83333333333333337</v>
      </c>
      <c r="F714" t="s">
        <v>4095</v>
      </c>
      <c r="G714" t="s">
        <v>4096</v>
      </c>
      <c r="H714" t="s">
        <v>937</v>
      </c>
      <c r="J714" t="s">
        <v>4097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categorias</vt:lpstr>
      <vt:lpstr>subcategorias</vt:lpstr>
      <vt:lpstr>canais</vt:lpstr>
      <vt:lpstr>eventos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2020-05-17T16:00:34Z</dcterms:created>
  <dcterms:modified xsi:type="dcterms:W3CDTF">2020-06-05T01:01:34Z</dcterms:modified>
</cp:coreProperties>
</file>