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ana Valladares\Documents\GitHub\Python-Projects\"/>
    </mc:Choice>
  </mc:AlternateContent>
  <xr:revisionPtr revIDLastSave="0" documentId="13_ncr:1_{90752475-10BC-420C-A11C-EB831B2B0CB3}" xr6:coauthVersionLast="47" xr6:coauthVersionMax="47" xr10:uidLastSave="{00000000-0000-0000-0000-000000000000}"/>
  <bookViews>
    <workbookView xWindow="37200" yWindow="285" windowWidth="19530" windowHeight="13590" activeTab="1" xr2:uid="{00000000-000D-0000-FFFF-FFFF00000000}"/>
    <workbookView xWindow="37545" yWindow="630" windowWidth="19530" windowHeight="13590" xr2:uid="{4EE64603-507A-4304-ADAD-D0D1FE7504DC}"/>
  </bookViews>
  <sheets>
    <sheet name="Fairleigh Dickinson Model" sheetId="2" r:id="rId1"/>
    <sheet name="Fairleigh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N9" i="3" l="1"/>
  <c r="GK9" i="3"/>
  <c r="AE9" i="3"/>
  <c r="AC9" i="3"/>
  <c r="Y9" i="3"/>
  <c r="P9" i="3"/>
  <c r="O9" i="3"/>
  <c r="I9" i="3"/>
  <c r="F9" i="3"/>
  <c r="E9" i="3"/>
  <c r="GS7" i="3"/>
  <c r="GQ7" i="3"/>
  <c r="GO7" i="3"/>
  <c r="GN7" i="3"/>
  <c r="GM7" i="3"/>
  <c r="GK7" i="3"/>
  <c r="GI7" i="3"/>
  <c r="GI9" i="3" s="1"/>
  <c r="GG7" i="3"/>
  <c r="GG9" i="3" s="1"/>
  <c r="GE7" i="3"/>
  <c r="GE9" i="3" s="1"/>
  <c r="GD7" i="3"/>
  <c r="GD9" i="3" s="1"/>
  <c r="GC7" i="3"/>
  <c r="GC9" i="3" s="1"/>
  <c r="GA7" i="3"/>
  <c r="GA9" i="3" s="1"/>
  <c r="FY7" i="3"/>
  <c r="FW7" i="3"/>
  <c r="FU7" i="3"/>
  <c r="FT7" i="3"/>
  <c r="FS7" i="3"/>
  <c r="FQ7" i="3"/>
  <c r="FO7" i="3"/>
  <c r="FO9" i="3" s="1"/>
  <c r="FM7" i="3"/>
  <c r="FK7" i="3"/>
  <c r="FK9" i="3" s="1"/>
  <c r="FJ7" i="3"/>
  <c r="FJ9" i="3" s="1"/>
  <c r="FI7" i="3"/>
  <c r="FI9" i="3" s="1"/>
  <c r="FG7" i="3"/>
  <c r="FG9" i="3" s="1"/>
  <c r="FE7" i="3"/>
  <c r="FE9" i="3" s="1"/>
  <c r="FC7" i="3"/>
  <c r="FA7" i="3"/>
  <c r="FA9" i="3" s="1"/>
  <c r="EZ7" i="3"/>
  <c r="EZ9" i="3" s="1"/>
  <c r="EY7" i="3"/>
  <c r="EY9" i="3" s="1"/>
  <c r="EW7" i="3"/>
  <c r="EW9" i="3" s="1"/>
  <c r="EU7" i="3"/>
  <c r="EU9" i="3" s="1"/>
  <c r="ES7" i="3"/>
  <c r="ES9" i="3" s="1"/>
  <c r="EQ7" i="3"/>
  <c r="EQ9" i="3" s="1"/>
  <c r="EP7" i="3"/>
  <c r="EP9" i="3" s="1"/>
  <c r="EO7" i="3"/>
  <c r="EO9" i="3" s="1"/>
  <c r="EM7" i="3"/>
  <c r="EM9" i="3" s="1"/>
  <c r="EK7" i="3"/>
  <c r="EK9" i="3" s="1"/>
  <c r="EI7" i="3"/>
  <c r="EI9" i="3" s="1"/>
  <c r="EG7" i="3"/>
  <c r="EG9" i="3" s="1"/>
  <c r="EF7" i="3"/>
  <c r="EF9" i="3" s="1"/>
  <c r="EE7" i="3"/>
  <c r="EE9" i="3" s="1"/>
  <c r="EC7" i="3"/>
  <c r="EC9" i="3" s="1"/>
  <c r="EA7" i="3"/>
  <c r="EA9" i="3" s="1"/>
  <c r="DY7" i="3"/>
  <c r="DY9" i="3" s="1"/>
  <c r="DW7" i="3"/>
  <c r="DW9" i="3" s="1"/>
  <c r="DV7" i="3"/>
  <c r="DV9" i="3" s="1"/>
  <c r="DU7" i="3"/>
  <c r="DU9" i="3" s="1"/>
  <c r="DS7" i="3"/>
  <c r="DS9" i="3" s="1"/>
  <c r="DQ7" i="3"/>
  <c r="DQ9" i="3" s="1"/>
  <c r="DO7" i="3"/>
  <c r="DO9" i="3" s="1"/>
  <c r="DM7" i="3"/>
  <c r="DM9" i="3" s="1"/>
  <c r="DL7" i="3"/>
  <c r="DL9" i="3" s="1"/>
  <c r="DK7" i="3"/>
  <c r="DK9" i="3" s="1"/>
  <c r="DI7" i="3"/>
  <c r="DI9" i="3" s="1"/>
  <c r="DG7" i="3"/>
  <c r="DG9" i="3" s="1"/>
  <c r="DE7" i="3"/>
  <c r="DE9" i="3" s="1"/>
  <c r="DC7" i="3"/>
  <c r="DC9" i="3" s="1"/>
  <c r="DB7" i="3"/>
  <c r="DB9" i="3" s="1"/>
  <c r="DA7" i="3"/>
  <c r="DA9" i="3" s="1"/>
  <c r="CY7" i="3"/>
  <c r="CY9" i="3" s="1"/>
  <c r="CW7" i="3"/>
  <c r="CW9" i="3" s="1"/>
  <c r="CU7" i="3"/>
  <c r="CU9" i="3" s="1"/>
  <c r="CS7" i="3"/>
  <c r="CS9" i="3" s="1"/>
  <c r="CR7" i="3"/>
  <c r="CR9" i="3" s="1"/>
  <c r="CQ7" i="3"/>
  <c r="CQ9" i="3" s="1"/>
  <c r="CO7" i="3"/>
  <c r="CO9" i="3" s="1"/>
  <c r="CM7" i="3"/>
  <c r="CM9" i="3" s="1"/>
  <c r="CK7" i="3"/>
  <c r="CK9" i="3" s="1"/>
  <c r="CI7" i="3"/>
  <c r="CI9" i="3" s="1"/>
  <c r="CH7" i="3"/>
  <c r="CH9" i="3" s="1"/>
  <c r="CG7" i="3"/>
  <c r="CG9" i="3" s="1"/>
  <c r="CE7" i="3"/>
  <c r="CE9" i="3" s="1"/>
  <c r="CC7" i="3"/>
  <c r="CC9" i="3" s="1"/>
  <c r="CA7" i="3"/>
  <c r="CA9" i="3" s="1"/>
  <c r="BY7" i="3"/>
  <c r="BY9" i="3" s="1"/>
  <c r="BX7" i="3"/>
  <c r="BX9" i="3" s="1"/>
  <c r="BW7" i="3"/>
  <c r="BW9" i="3" s="1"/>
  <c r="BU7" i="3"/>
  <c r="BU9" i="3" s="1"/>
  <c r="BS7" i="3"/>
  <c r="BS9" i="3" s="1"/>
  <c r="BQ7" i="3"/>
  <c r="BQ9" i="3" s="1"/>
  <c r="BO7" i="3"/>
  <c r="BO9" i="3" s="1"/>
  <c r="BN7" i="3"/>
  <c r="BN9" i="3" s="1"/>
  <c r="BM7" i="3"/>
  <c r="BM9" i="3" s="1"/>
  <c r="BK7" i="3"/>
  <c r="BK9" i="3" s="1"/>
  <c r="BI7" i="3"/>
  <c r="BI9" i="3" s="1"/>
  <c r="BG7" i="3"/>
  <c r="BG9" i="3" s="1"/>
  <c r="BE7" i="3"/>
  <c r="BE9" i="3" s="1"/>
  <c r="BD7" i="3"/>
  <c r="BD9" i="3" s="1"/>
  <c r="BC7" i="3"/>
  <c r="BC9" i="3" s="1"/>
  <c r="BA7" i="3"/>
  <c r="BA9" i="3" s="1"/>
  <c r="AY7" i="3"/>
  <c r="AY9" i="3" s="1"/>
  <c r="AW7" i="3"/>
  <c r="AW9" i="3" s="1"/>
  <c r="AU7" i="3"/>
  <c r="AU9" i="3" s="1"/>
  <c r="AQ7" i="3"/>
  <c r="AQ9" i="3" s="1"/>
  <c r="AO7" i="3"/>
  <c r="AO9" i="3" s="1"/>
  <c r="AM7" i="3"/>
  <c r="AM9" i="3" s="1"/>
  <c r="AK7" i="3"/>
  <c r="AG7" i="3"/>
  <c r="AE7" i="3"/>
  <c r="AC7" i="3"/>
  <c r="AA7" i="3"/>
  <c r="AA9" i="3" s="1"/>
  <c r="W7" i="3"/>
  <c r="W9" i="3" s="1"/>
  <c r="U7" i="3"/>
  <c r="U9" i="3" s="1"/>
  <c r="S7" i="3"/>
  <c r="S9" i="3" s="1"/>
  <c r="Q7" i="3"/>
  <c r="Q9" i="3" s="1"/>
  <c r="M7" i="3"/>
  <c r="K7" i="3"/>
  <c r="I7" i="3"/>
  <c r="G7" i="3"/>
  <c r="C7" i="3"/>
  <c r="C9" i="3" s="1"/>
  <c r="GS3" i="3"/>
  <c r="GS9" i="3" s="1"/>
  <c r="GQ3" i="3"/>
  <c r="GQ9" i="3" s="1"/>
  <c r="GO3" i="3"/>
  <c r="GO9" i="3" s="1"/>
  <c r="GN3" i="3"/>
  <c r="GM3" i="3"/>
  <c r="GM9" i="3" s="1"/>
  <c r="GK3" i="3"/>
  <c r="GI3" i="3"/>
  <c r="GG3" i="3"/>
  <c r="GE3" i="3"/>
  <c r="GD3" i="3"/>
  <c r="GC3" i="3"/>
  <c r="GA3" i="3"/>
  <c r="FY3" i="3"/>
  <c r="FY9" i="3" s="1"/>
  <c r="FW3" i="3"/>
  <c r="FW9" i="3" s="1"/>
  <c r="FU3" i="3"/>
  <c r="FU9" i="3" s="1"/>
  <c r="FT3" i="3"/>
  <c r="FT9" i="3" s="1"/>
  <c r="FS3" i="3"/>
  <c r="FS9" i="3" s="1"/>
  <c r="FQ3" i="3"/>
  <c r="FQ9" i="3" s="1"/>
  <c r="FO3" i="3"/>
  <c r="FM3" i="3"/>
  <c r="FK3" i="3"/>
  <c r="FJ3" i="3"/>
  <c r="FI3" i="3"/>
  <c r="FG3" i="3"/>
  <c r="FE3" i="3"/>
  <c r="FC3" i="3"/>
  <c r="FA3" i="3"/>
  <c r="EZ3" i="3"/>
  <c r="EY3" i="3"/>
  <c r="EW3" i="3"/>
  <c r="EU3" i="3"/>
  <c r="ES3" i="3"/>
  <c r="EQ3" i="3"/>
  <c r="EP3" i="3"/>
  <c r="EO3" i="3"/>
  <c r="EM3" i="3"/>
  <c r="EK3" i="3"/>
  <c r="EI3" i="3"/>
  <c r="EG3" i="3"/>
  <c r="EF3" i="3"/>
  <c r="EE3" i="3"/>
  <c r="EC3" i="3"/>
  <c r="EA3" i="3"/>
  <c r="DY3" i="3"/>
  <c r="DW3" i="3"/>
  <c r="DV3" i="3"/>
  <c r="DU3" i="3"/>
  <c r="DS3" i="3"/>
  <c r="DQ3" i="3"/>
  <c r="DO3" i="3"/>
  <c r="DM3" i="3"/>
  <c r="DL3" i="3"/>
  <c r="DK3" i="3"/>
  <c r="DI3" i="3"/>
  <c r="DG3" i="3"/>
  <c r="DE3" i="3"/>
  <c r="DC3" i="3"/>
  <c r="DB3" i="3"/>
  <c r="DA3" i="3"/>
  <c r="CY3" i="3"/>
  <c r="CW3" i="3"/>
  <c r="CU3" i="3"/>
  <c r="CS3" i="3"/>
  <c r="CR3" i="3"/>
  <c r="CQ3" i="3"/>
  <c r="CO3" i="3"/>
  <c r="CM3" i="3"/>
  <c r="CK3" i="3"/>
  <c r="CI3" i="3"/>
  <c r="CH3" i="3"/>
  <c r="CG3" i="3"/>
  <c r="CE3" i="3"/>
  <c r="CC3" i="3"/>
  <c r="CA3" i="3"/>
  <c r="BY3" i="3"/>
  <c r="BX3" i="3"/>
  <c r="BW3" i="3"/>
  <c r="BU3" i="3"/>
  <c r="BS3" i="3"/>
  <c r="BQ3" i="3"/>
  <c r="BO3" i="3"/>
  <c r="BN3" i="3"/>
  <c r="BM3" i="3"/>
  <c r="BK3" i="3"/>
  <c r="BI3" i="3"/>
  <c r="BG3" i="3"/>
  <c r="BE3" i="3"/>
  <c r="BD3" i="3"/>
  <c r="BC3" i="3"/>
  <c r="BA3" i="3"/>
  <c r="AY3" i="3"/>
  <c r="AW3" i="3"/>
  <c r="AU3" i="3"/>
  <c r="AT3" i="3"/>
  <c r="AT9" i="3" s="1"/>
  <c r="AS3" i="3"/>
  <c r="AS9" i="3" s="1"/>
  <c r="AQ3" i="3"/>
  <c r="AO3" i="3"/>
  <c r="AM3" i="3"/>
  <c r="AK3" i="3"/>
  <c r="AK9" i="3" s="1"/>
  <c r="AJ3" i="3"/>
  <c r="AJ9" i="3" s="1"/>
  <c r="AI3" i="3"/>
  <c r="AI9" i="3" s="1"/>
  <c r="AG3" i="3"/>
  <c r="AG9" i="3" s="1"/>
  <c r="AE3" i="3"/>
  <c r="AC3" i="3"/>
  <c r="AA3" i="3"/>
  <c r="Z3" i="3"/>
  <c r="Z9" i="3" s="1"/>
  <c r="Y3" i="3"/>
  <c r="W3" i="3"/>
  <c r="U3" i="3"/>
  <c r="S3" i="3"/>
  <c r="Q3" i="3"/>
  <c r="M3" i="3"/>
  <c r="M9" i="3" s="1"/>
  <c r="K3" i="3"/>
  <c r="K9" i="3" s="1"/>
  <c r="I3" i="3"/>
  <c r="G3" i="3"/>
  <c r="G9" i="3" s="1"/>
  <c r="C3" i="3"/>
  <c r="C50" i="2"/>
  <c r="X9" i="2"/>
  <c r="S12" i="2"/>
  <c r="S14" i="2" s="1"/>
  <c r="P9" i="2"/>
  <c r="P11" i="2" s="1"/>
  <c r="I12" i="2"/>
  <c r="I14" i="2" s="1"/>
  <c r="G10" i="2"/>
  <c r="G11" i="2" s="1"/>
  <c r="V9" i="2"/>
  <c r="Q9" i="2"/>
  <c r="Q11" i="2" s="1"/>
  <c r="S9" i="2"/>
  <c r="S11" i="2" s="1"/>
  <c r="T9" i="2"/>
  <c r="T11" i="2" s="1"/>
  <c r="U9" i="2"/>
  <c r="U11" i="2" s="1"/>
  <c r="P12" i="2"/>
  <c r="P14" i="2" s="1"/>
  <c r="Q12" i="2"/>
  <c r="Q14" i="2" s="1"/>
  <c r="R12" i="2"/>
  <c r="R14" i="2" s="1"/>
  <c r="T12" i="2"/>
  <c r="T14" i="2" s="1"/>
  <c r="U12" i="2"/>
  <c r="U14" i="2" s="1"/>
  <c r="V12" i="2"/>
  <c r="V14" i="2" s="1"/>
  <c r="F10" i="2"/>
  <c r="F11" i="2" s="1"/>
  <c r="W9" i="2"/>
  <c r="N9" i="2"/>
  <c r="M9" i="2"/>
  <c r="J9" i="2"/>
  <c r="I10" i="2"/>
  <c r="I11" i="2" s="1"/>
  <c r="H10" i="2"/>
  <c r="H11" i="2" s="1"/>
  <c r="K9" i="2"/>
  <c r="G13" i="2"/>
  <c r="G14" i="2" s="1"/>
  <c r="L9" i="2"/>
  <c r="O9" i="2"/>
  <c r="E10" i="2"/>
  <c r="E11" i="2" s="1"/>
  <c r="D10" i="2"/>
  <c r="D11" i="2" s="1"/>
  <c r="E13" i="2"/>
  <c r="E14" i="2" s="1"/>
  <c r="D13" i="2"/>
  <c r="D14" i="2" s="1"/>
  <c r="H12" i="2"/>
  <c r="H14" i="2" s="1"/>
  <c r="R9" i="2" l="1"/>
  <c r="R11" i="2" s="1"/>
  <c r="V11" i="2"/>
  <c r="F13" i="2"/>
  <c r="F14" i="2" s="1"/>
  <c r="J12" i="2"/>
  <c r="J14" i="2" s="1"/>
  <c r="K12" i="2"/>
  <c r="K14" i="2" s="1"/>
  <c r="L12" i="2"/>
  <c r="L14" i="2" s="1"/>
  <c r="M12" i="2"/>
  <c r="M14" i="2" s="1"/>
  <c r="N12" i="2"/>
  <c r="N14" i="2" s="1"/>
  <c r="O12" i="2"/>
  <c r="O14" i="2" s="1"/>
  <c r="W12" i="2"/>
  <c r="W14" i="2" s="1"/>
  <c r="X12" i="2"/>
  <c r="X14" i="2" s="1"/>
  <c r="K11" i="2"/>
  <c r="Y14" i="2" l="1"/>
  <c r="D19" i="2" s="1"/>
  <c r="X11" i="2"/>
  <c r="W11" i="2"/>
  <c r="J11" i="2" l="1"/>
  <c r="L11" i="2"/>
  <c r="O11" i="2" l="1"/>
  <c r="M11" i="2"/>
  <c r="N11" i="2"/>
  <c r="Y11" i="2" l="1"/>
  <c r="D18" i="2" s="1"/>
  <c r="D20" i="2" s="1"/>
  <c r="D21" i="2" l="1"/>
  <c r="D23" i="2" s="1"/>
  <c r="D24" i="2" s="1"/>
  <c r="E29" i="2" l="1"/>
  <c r="E30" i="2" s="1"/>
  <c r="E31" i="2" s="1"/>
  <c r="E32" i="2" s="1"/>
  <c r="E35" i="2" s="1"/>
  <c r="D29" i="2"/>
  <c r="D30" i="2" s="1"/>
  <c r="D31" i="2" s="1"/>
  <c r="D32" i="2" s="1"/>
  <c r="D35" i="2" s="1"/>
  <c r="H29" i="2"/>
  <c r="H30" i="2" s="1"/>
  <c r="H31" i="2" s="1"/>
  <c r="H32" i="2" s="1"/>
  <c r="H35" i="2" s="1"/>
  <c r="F29" i="2"/>
  <c r="F30" i="2" s="1"/>
  <c r="F31" i="2" s="1"/>
  <c r="F32" i="2" s="1"/>
  <c r="F35" i="2" s="1"/>
  <c r="G29" i="2"/>
  <c r="G30" i="2" s="1"/>
  <c r="G31" i="2" s="1"/>
  <c r="G32" i="2" s="1"/>
  <c r="G35" i="2" s="1"/>
  <c r="H33" i="2" l="1"/>
  <c r="G33" i="2"/>
  <c r="F33" i="2"/>
  <c r="I29" i="2"/>
  <c r="I30" i="2" l="1"/>
  <c r="D33" i="2"/>
  <c r="I31" i="2"/>
  <c r="I32" i="2" l="1"/>
  <c r="E33" i="2"/>
  <c r="I3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tc={2D134199-E46B-4641-870E-EDD0D4754803}</author>
    <author>tc={4A707203-99BB-4809-B5D3-1628EC4AC746}</author>
    <author>tc={8839C62D-51F8-423D-BEB1-984336275396}</author>
    <author>jtallen</author>
    <author>jtallen1998</author>
    <author>tc={78AF0B9B-A2F6-4AF6-8768-6BCEC07FEE01}</author>
    <author>tc={3C5F0079-806B-4EFC-A88B-396810042A90}</author>
  </authors>
  <commentList>
    <comment ref="D2" authorId="0" shapeId="0" xr:uid="{2D134199-E46B-4641-870E-EDD0D4754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https://www.fdu.edu/wp-content/uploads/2021/12/vancouver-fact-sheet.pdf
Reply:
    https://www.fdu.edu/wp-content/uploads/2021/12/nj-campuses-fact-sheet.pdf</t>
      </text>
    </comment>
    <comment ref="C9" authorId="1" shapeId="0" xr:uid="{4A707203-99BB-4809-B5D3-1628EC4AC7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https://www.fdu.edu/wp-content/uploads/2021/12/nj-campuses-fact-sheet.pdf</t>
      </text>
    </comment>
    <comment ref="C10" authorId="2" shapeId="0" xr:uid="{8839C62D-51F8-423D-BEB1-98433627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https://www.fdu.edu/wp-content/uploads/2021/12/nj-campuses-fact-sheet.pdf</t>
      </text>
    </comment>
    <comment ref="B12" authorId="3" shapeId="0" xr:uid="{71D37FDE-D9A8-4CCB-AEC7-65B45CDE648D}">
      <text>
        <r>
          <rPr>
            <b/>
            <sz val="9"/>
            <color indexed="81"/>
            <rFont val="Tahoma"/>
            <family val="2"/>
          </rPr>
          <t>jtallen:</t>
        </r>
        <r>
          <rPr>
            <sz val="9"/>
            <color indexed="81"/>
            <rFont val="Tahoma"/>
            <family val="2"/>
          </rPr>
          <t xml:space="preserve">
Estimated - mfp estimate</t>
        </r>
      </text>
    </comment>
    <comment ref="D27" authorId="4" shapeId="0" xr:uid="{00000000-0006-0000-0100-000005000000}">
      <text>
        <r>
          <rPr>
            <b/>
            <sz val="9"/>
            <color indexed="81"/>
            <rFont val="Tahoma"/>
            <family val="2"/>
          </rPr>
          <t>jtallen1998:</t>
        </r>
        <r>
          <rPr>
            <sz val="9"/>
            <color indexed="81"/>
            <rFont val="Tahoma"/>
            <family val="2"/>
          </rPr>
          <t xml:space="preserve">
This number reflects 50% for mid-year start</t>
        </r>
      </text>
    </comment>
    <comment ref="B44" authorId="5" shapeId="0" xr:uid="{78AF0B9B-A2F6-4AF6-8768-6BCEC07FEE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https://www.fdu.edu/admissions/tuition-fees/florham-campus-tuition-fees/</t>
      </text>
    </comment>
    <comment ref="C46" authorId="6" shapeId="0" xr:uid="{3C5F0079-806B-4EFC-A88B-396810042A9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https://www.fdu.edu/admissions/tuition-fees/graduate-tuition-fees/</t>
      </text>
    </comment>
  </commentList>
</comments>
</file>

<file path=xl/sharedStrings.xml><?xml version="1.0" encoding="utf-8"?>
<sst xmlns="http://schemas.openxmlformats.org/spreadsheetml/2006/main" count="464" uniqueCount="258">
  <si>
    <t>Year 1</t>
  </si>
  <si>
    <t>Year 2</t>
  </si>
  <si>
    <t>Year 3</t>
  </si>
  <si>
    <t>N/A</t>
  </si>
  <si>
    <t>Year 4</t>
  </si>
  <si>
    <t>Year 5</t>
  </si>
  <si>
    <t>Rates</t>
  </si>
  <si>
    <t>Net ReEngage Population (Available Suspects)</t>
  </si>
  <si>
    <t>ReEngagement Rate</t>
  </si>
  <si>
    <t>ReEngaged Suspects</t>
  </si>
  <si>
    <t>ReEngage Reapplicants</t>
  </si>
  <si>
    <t>ReEngage Admitted</t>
  </si>
  <si>
    <t>ReEngage Students Yielded</t>
  </si>
  <si>
    <t>Total conversion vs. Total Available Suspects</t>
  </si>
  <si>
    <t>Totals</t>
  </si>
  <si>
    <t>Estimated Admits, Not Enrolled</t>
  </si>
  <si>
    <t>Subtotal - Total Suspects</t>
  </si>
  <si>
    <t>Estimated Stop Outs, started as Freshman</t>
  </si>
  <si>
    <t>Total Stop-Outs Starts As Frosh</t>
  </si>
  <si>
    <t>Transfer Stop-Outs</t>
  </si>
  <si>
    <t>Tuition</t>
  </si>
  <si>
    <t>Fees</t>
  </si>
  <si>
    <t>Per Credit Hr</t>
  </si>
  <si>
    <t>Estimated other fees - low</t>
  </si>
  <si>
    <t>Estimated other fees - high</t>
  </si>
  <si>
    <t>Blended for Model</t>
  </si>
  <si>
    <t>Estimated Stop Outs, Started as Transfer</t>
  </si>
  <si>
    <t>Students Retained Freshman</t>
  </si>
  <si>
    <t>6yr grad rate estimated transfers (start in year 2)</t>
  </si>
  <si>
    <t>Transfer Students Retained</t>
  </si>
  <si>
    <t>Check as % of total UG enrollment</t>
  </si>
  <si>
    <t>Less 25% (10% ineligible, 15% bad contact)</t>
  </si>
  <si>
    <t>New Transfer Enrollment (Fall)</t>
  </si>
  <si>
    <t>??</t>
  </si>
  <si>
    <t>Limited scope of fees; need more detial</t>
  </si>
  <si>
    <t>6 yr graduation rate estimated freshman</t>
  </si>
  <si>
    <t>Undergrad Online</t>
  </si>
  <si>
    <t>Grad Online</t>
  </si>
  <si>
    <t>Estimate at $550</t>
  </si>
  <si>
    <t>Estimates</t>
  </si>
  <si>
    <t>Undergrad enrollment - Full Time</t>
  </si>
  <si>
    <t xml:space="preserve">Undergrad enrollment - Part Time </t>
  </si>
  <si>
    <t xml:space="preserve">First-Time Freshman Enrollment </t>
  </si>
  <si>
    <t>Total Enrollment (undergrad + grad)</t>
  </si>
  <si>
    <t xml:space="preserve">Graduate Enrollment </t>
  </si>
  <si>
    <t>Part time total (EF2001  All students  Graduate and First professional)</t>
  </si>
  <si>
    <t>Full time total (EF2001  All students  Graduate and First professional)</t>
  </si>
  <si>
    <t>Part time total (EF2001  All students  Undergraduate  Other degree/certificate-seeking  Transfer-ins)</t>
  </si>
  <si>
    <t>Full time total (EF2001  All students  Undergraduate  Other degree/certificate-seeking  Transfer-ins)</t>
  </si>
  <si>
    <t>Part time total (EF2001  All students  Undergraduate  Degree/certificate-seeking  First-time)</t>
  </si>
  <si>
    <t>Full time total (EF2001  All students  Undergraduate  Degree/certificate-seeking  First-time)</t>
  </si>
  <si>
    <t>Part time total (EF2001  All students  Undergraduate total)</t>
  </si>
  <si>
    <t>Full time total (EF2001  All students  Undergraduate total)</t>
  </si>
  <si>
    <t>Part time total (EF2001  All students total)</t>
  </si>
  <si>
    <t>Full time total (EF2001  All students total)</t>
  </si>
  <si>
    <t>Part time total (EF2002  All students  Graduate and First professional)</t>
  </si>
  <si>
    <t>Full time total (EF2002  All students  Graduate and First professional)</t>
  </si>
  <si>
    <t>Part time total (EF2002  All students  Undergraduate  Other degree/certificate-seeking  Transfer-ins)</t>
  </si>
  <si>
    <t>Full time total (EF2002  All students  Undergraduate  Other degree/certificate-seeking  Transfer-ins)</t>
  </si>
  <si>
    <t>Part time total (EF2002  All students  Undergraduate  Degree/certificate-seeking  First-time)</t>
  </si>
  <si>
    <t>Full time total (EF2002  All students  Undergraduate  Degree/certificate-seeking  First-time)</t>
  </si>
  <si>
    <t>Part time total (EF2002  All students  Undergraduate total)</t>
  </si>
  <si>
    <t>Full time total (EF2002  All students  Undergraduate total)</t>
  </si>
  <si>
    <t>Part time total (EF2002  All students total)</t>
  </si>
  <si>
    <t>Full time total (EF2002  All students total)</t>
  </si>
  <si>
    <t>Part time total (EF2003  All students  Graduate and First professional)</t>
  </si>
  <si>
    <t>Full time total (EF2003  All students  Graduate and First professional)</t>
  </si>
  <si>
    <t>Part time total (EF2003  All students  Undergraduate  Other degree/certificate-seeking  Transfer-ins)</t>
  </si>
  <si>
    <t>Full time total (EF2003  All students  Undergraduate  Other degree/certificate-seeking  Transfer-ins)</t>
  </si>
  <si>
    <t>Part time total (EF2003  All students  Undergraduate  Degree/certificate-seeking  First-time)</t>
  </si>
  <si>
    <t>Full time total (EF2003  All students  Undergraduate  Degree/certificate-seeking  First-time)</t>
  </si>
  <si>
    <t>Part time total (EF2003  All students  Undergraduate total)</t>
  </si>
  <si>
    <t>Full time total (EF2003  All students  Undergraduate total)</t>
  </si>
  <si>
    <t>Part time total (EF2003  All students total)</t>
  </si>
  <si>
    <t>Full time total (EF2003  All students total)</t>
  </si>
  <si>
    <t>Part time total (EF2004_RV  All students  Graduate and First professional)</t>
  </si>
  <si>
    <t>Full time total (EF2004_RV  All students  Graduate and First professional)</t>
  </si>
  <si>
    <t>Part time total (EF2004_RV  All students  Undergraduate  Other degree/certificate-seeking  Transfer-ins)</t>
  </si>
  <si>
    <t>Full time total (EF2004_RV  All students  Undergraduate  Other degree/certificate-seeking  Transfer-ins)</t>
  </si>
  <si>
    <t>Part time total (EF2004_RV  All students  Undergraduate  Degree/certificate-seeking  First-time)</t>
  </si>
  <si>
    <t>Full time total (EF2004_RV  All students  Undergraduate  Degree/certificate-seeking  First-time)</t>
  </si>
  <si>
    <t>Part time total (EF2004_RV  All students  Undergraduate total)</t>
  </si>
  <si>
    <t>Full time total (EF2004_RV  All students  Undergraduate total)</t>
  </si>
  <si>
    <t>Part time total (EF2004_RV  All students total)</t>
  </si>
  <si>
    <t>Full time total (EF2004_RV  All students total)</t>
  </si>
  <si>
    <t>Part time total (EF2005_RV  All students  Graduate and First professional)</t>
  </si>
  <si>
    <t>Full time total (EF2005_RV  All students  Graduate and First professional)</t>
  </si>
  <si>
    <t>Part time total (EF2005_RV  All students  Undergraduate  Other degree/certificate-seeking  Transfer-ins)</t>
  </si>
  <si>
    <t>Full time total (EF2005_RV  All students  Undergraduate  Other degree/certificate-seeking  Transfer-ins)</t>
  </si>
  <si>
    <t>Part time total (EF2005_RV  All students  Undergraduate  Degree/certificate-seeking  First-time)</t>
  </si>
  <si>
    <t>Full time total (EF2005_RV  All students  Undergraduate  Degree/certificate-seeking  First-time)</t>
  </si>
  <si>
    <t>Part time total (EF2005_RV  All students  Undergraduate total)</t>
  </si>
  <si>
    <t>Full time total (EF2005_RV  All students  Undergraduate total)</t>
  </si>
  <si>
    <t>Part time total (EF2005_RV  All students total)</t>
  </si>
  <si>
    <t>Full time total (EF2005_RV  All students total)</t>
  </si>
  <si>
    <t>Part time total (EF2006_RV  All students  Graduate and First professional)</t>
  </si>
  <si>
    <t>Full time total (EF2006_RV  All students  Graduate and First professional)</t>
  </si>
  <si>
    <t>Part time total (EF2006_RV  All students  Undergraduate  Other degree/certificate-seeking  Transfer-ins)</t>
  </si>
  <si>
    <t>Full time total (EF2006_RV  All students  Undergraduate  Other degree/certificate-seeking  Transfer-ins)</t>
  </si>
  <si>
    <t>Part time total (EF2006_RV  All students  Undergraduate  Degree/certificate-seeking  First-time)</t>
  </si>
  <si>
    <t>Full time total (EF2006_RV  All students  Undergraduate  Degree/certificate-seeking  First-time)</t>
  </si>
  <si>
    <t>Part time total (EF2006_RV  All students  Undergraduate total)</t>
  </si>
  <si>
    <t>Full time total (EF2006_RV  All students  Undergraduate total)</t>
  </si>
  <si>
    <t>Part time total (EF2006_RV  All students total)</t>
  </si>
  <si>
    <t>Full time total (EF2006_RV  All students total)</t>
  </si>
  <si>
    <t>Part time total (EF2007_RV  All students  Graduate and First professional)</t>
  </si>
  <si>
    <t>Full time total (EF2007_RV  All students  Graduate and First professional)</t>
  </si>
  <si>
    <t>Part time total (EF2007_RV  All students  Undergraduate  Other degree/certificate-seeking  Transfer-ins)</t>
  </si>
  <si>
    <t>Full time total (EF2007_RV  All students  Undergraduate  Other degree/certificate-seeking  Transfer-ins)</t>
  </si>
  <si>
    <t>Part time total (EF2007_RV  All students  Undergraduate  Degree/certificate-seeking  First-time)</t>
  </si>
  <si>
    <t>Full time total (EF2007_RV  All students  Undergraduate  Degree/certificate-seeking  First-time)</t>
  </si>
  <si>
    <t>Part time total (EF2007_RV  All students  Undergraduate total)</t>
  </si>
  <si>
    <t>Full time total (EF2007_RV  All students  Undergraduate total)</t>
  </si>
  <si>
    <t>Part time total (EF2007_RV  All students total)</t>
  </si>
  <si>
    <t>Full time total (EF2007_RV  All students total)</t>
  </si>
  <si>
    <t>Part time total (EF2008_RV  All students  Graduate and First professional)</t>
  </si>
  <si>
    <t>Full time total (EF2008_RV  All students  Graduate and First professional)</t>
  </si>
  <si>
    <t>Part time total (EF2008_RV  All students  Undergraduate  Other degree/certificate-seeking  Transfer-ins)</t>
  </si>
  <si>
    <t>Full time total (EF2008_RV  All students  Undergraduate  Other degree/certificate-seeking  Transfer-ins)</t>
  </si>
  <si>
    <t>Part time total (EF2008_RV  All students  Undergraduate  Degree/certificate-seeking  First-time)</t>
  </si>
  <si>
    <t>Full time total (EF2008_RV  All students  Undergraduate  Degree/certificate-seeking  First-time)</t>
  </si>
  <si>
    <t>Part time total (EF2008_RV  All students  Undergraduate total)</t>
  </si>
  <si>
    <t>Full time total (EF2008_RV  All students  Undergraduate total)</t>
  </si>
  <si>
    <t>Part time total (EF2008_RV  All students total)</t>
  </si>
  <si>
    <t>Full time total (EF2008_RV  All students total)</t>
  </si>
  <si>
    <t>Part time total (EF2009_RV  All students  Graduate and First professional)</t>
  </si>
  <si>
    <t>Full time total (EF2009_RV  All students  Graduate and First professional)</t>
  </si>
  <si>
    <t>Part time total (EF2009_RV  All students  Undergraduate  Other degree/certificate-seeking  Transfer-ins)</t>
  </si>
  <si>
    <t>Full time total (EF2009_RV  All students  Undergraduate  Other degree/certificate-seeking  Transfer-ins)</t>
  </si>
  <si>
    <t>Part time total (EF2009_RV  All students  Undergraduate  Degree/certificate-seeking  First-time)</t>
  </si>
  <si>
    <t>Full time total (EF2009_RV  All students  Undergraduate  Degree/certificate-seeking  First-time)</t>
  </si>
  <si>
    <t>Part time total (EF2009_RV  All students  Undergraduate total)</t>
  </si>
  <si>
    <t>Full time total (EF2009_RV  All students  Undergraduate total)</t>
  </si>
  <si>
    <t>Part time total (EF2009_RV  All students total)</t>
  </si>
  <si>
    <t>Full time total (EF2009_RV  All students total)</t>
  </si>
  <si>
    <t>Part time total (EF2010_RV  All students  Graduate and First professional)</t>
  </si>
  <si>
    <t>Full time total (EF2010_RV  All students  Graduate and First professional)</t>
  </si>
  <si>
    <t>Part time total (EF2010_RV  All students  Undergraduate  Other degree/certificate-seeking  Transfer-ins)</t>
  </si>
  <si>
    <t>Full time total (EF2010_RV  All students  Undergraduate  Other degree/certificate-seeking  Transfer-ins)</t>
  </si>
  <si>
    <t>Part time total (EF2010_RV  All students  Undergraduate  Degree/certificate-seeking  First-time)</t>
  </si>
  <si>
    <t>Full time total (EF2010_RV  All students  Undergraduate  Degree/certificate-seeking  First-time)</t>
  </si>
  <si>
    <t>Part time total (EF2010_RV  All students  Undergraduate total)</t>
  </si>
  <si>
    <t>Full time total (EF2010_RV  All students  Undergraduate total)</t>
  </si>
  <si>
    <t>Part time total (EF2010_RV  All students total)</t>
  </si>
  <si>
    <t>Full time total (EF2010_RV  All students total)</t>
  </si>
  <si>
    <t>Part time total (EF2011_RV  All students  Graduate and First professional)</t>
  </si>
  <si>
    <t>Full time total (EF2011_RV  All students  Graduate and First professional)</t>
  </si>
  <si>
    <t>Part time total (EF2011_RV  All students  Undergraduate  Other degree/certificate-seeking  Transfer-ins)</t>
  </si>
  <si>
    <t>Full time total (EF2011_RV  All students  Undergraduate  Other degree/certificate-seeking  Transfer-ins)</t>
  </si>
  <si>
    <t>Part time total (EF2011_RV  All students  Undergraduate  Degree/certificate-seeking  First-time)</t>
  </si>
  <si>
    <t>Full time total (EF2011_RV  All students  Undergraduate  Degree/certificate-seeking  First-time)</t>
  </si>
  <si>
    <t>Part time total (EF2011_RV  All students  Undergraduate total)</t>
  </si>
  <si>
    <t>Full time total (EF2011_RV  All students  Undergraduate total)</t>
  </si>
  <si>
    <t>Part time total (EF2011_RV  All students total)</t>
  </si>
  <si>
    <t>Full time total (EF2011_RV  All students total)</t>
  </si>
  <si>
    <t>Part time total (EF2012_RV  All students  Graduate and First professional)</t>
  </si>
  <si>
    <t>Full time total (EF2012_RV  All students  Graduate and First professional)</t>
  </si>
  <si>
    <t>Part time total (EF2012_RV  All students  Undergraduate  Other degree/certificate-seeking  Transfer-ins)</t>
  </si>
  <si>
    <t>Full time total (EF2012_RV  All students  Undergraduate  Other degree/certificate-seeking  Transfer-ins)</t>
  </si>
  <si>
    <t>Part time total (EF2012_RV  All students  Undergraduate  Degree/certificate-seeking  First-time)</t>
  </si>
  <si>
    <t>Full time total (EF2012_RV  All students  Undergraduate  Degree/certificate-seeking  First-time)</t>
  </si>
  <si>
    <t>Part time total (EF2012_RV  All students  Undergraduate total)</t>
  </si>
  <si>
    <t>Full time total (EF2012_RV  All students  Undergraduate total)</t>
  </si>
  <si>
    <t>Part time total (EF2012_RV  All students total)</t>
  </si>
  <si>
    <t>Full time total (EF2012_RV  All students total)</t>
  </si>
  <si>
    <t>Part time total (EF2013_RV  All students  Graduate and First professional)</t>
  </si>
  <si>
    <t>Full time total (EF2013_RV  All students  Graduate and First professional)</t>
  </si>
  <si>
    <t>Part time total (EF2013_RV  All students  Undergraduate  Other degree/certificate-seeking  Transfer-ins)</t>
  </si>
  <si>
    <t>Full time total (EF2013_RV  All students  Undergraduate  Other degree/certificate-seeking  Transfer-ins)</t>
  </si>
  <si>
    <t>Part time total (EF2013_RV  All students  Undergraduate  Degree/certificate-seeking  First-time)</t>
  </si>
  <si>
    <t>Full time total (EF2013_RV  All students  Undergraduate  Degree/certificate-seeking  First-time)</t>
  </si>
  <si>
    <t>Part time total (EF2013_RV  All students  Undergraduate total)</t>
  </si>
  <si>
    <t>Full time total (EF2013_RV  All students  Undergraduate total)</t>
  </si>
  <si>
    <t>Part time total (EF2013_RV  All students total)</t>
  </si>
  <si>
    <t>Full time total (EF2013_RV  All students total)</t>
  </si>
  <si>
    <t>Part time total (EF2014_RV  All students  Graduate and First professional)</t>
  </si>
  <si>
    <t>Full time total (EF2014_RV  All students  Graduate and First professional)</t>
  </si>
  <si>
    <t>Part time total (EF2014_RV  All students  Undergraduate  Other degree/certificate-seeking  Transfer-ins)</t>
  </si>
  <si>
    <t>Full time total (EF2014_RV  All students  Undergraduate  Other degree/certificate-seeking  Transfer-ins)</t>
  </si>
  <si>
    <t>Part time total (EF2014_RV  All students  Undergraduate  Degree/certificate-seeking  First-time)</t>
  </si>
  <si>
    <t>Full time total (EF2014_RV  All students  Undergraduate  Degree/certificate-seeking  First-time)</t>
  </si>
  <si>
    <t>Part time total (EF2014_RV  All students  Undergraduate total)</t>
  </si>
  <si>
    <t>Full time total (EF2014_RV  All students  Undergraduate total)</t>
  </si>
  <si>
    <t>Part time total (EF2014_RV  All students total)</t>
  </si>
  <si>
    <t>Full time total (EF2014_RV  All students total)</t>
  </si>
  <si>
    <t>Part time total (EF2015_RV  All students  Graduate and First professional)</t>
  </si>
  <si>
    <t>Full time total (EF2015_RV  All students  Graduate and First professional)</t>
  </si>
  <si>
    <t>Part time total (EF2015_RV  All students  Undergraduate  Other degree/certificate-seeking  Transfer-ins)</t>
  </si>
  <si>
    <t>Full time total (EF2015_RV  All students  Undergraduate  Other degree/certificate-seeking  Transfer-ins)</t>
  </si>
  <si>
    <t>Part time total (EF2015_RV  All students  Undergraduate  Degree/certificate-seeking  First-time)</t>
  </si>
  <si>
    <t>Full time total (EF2015_RV  All students  Undergraduate  Degree/certificate-seeking  First-time)</t>
  </si>
  <si>
    <t>Part time total (EF2015_RV  All students  Undergraduate total)</t>
  </si>
  <si>
    <t>Full time total (EF2015_RV  All students  Undergraduate total)</t>
  </si>
  <si>
    <t>Part time total (EF2015_RV  All students total)</t>
  </si>
  <si>
    <t>Full time total (EF2015_RV  All students total)</t>
  </si>
  <si>
    <t>Part time total (EF2016_RV  All students  Graduate and First professional)</t>
  </si>
  <si>
    <t>Full time total (EF2016_RV  All students  Graduate and First professional)</t>
  </si>
  <si>
    <t>Part time total (EF2016_RV  All students  Undergraduate  Other degree/certificate-seeking  Transfer-ins)</t>
  </si>
  <si>
    <t>Full time total (EF2016_RV  All students  Undergraduate  Other degree/certificate-seeking  Transfer-ins)</t>
  </si>
  <si>
    <t>Part time total (EF2016_RV  All students  Undergraduate  Degree/certificate-seeking  First-time)</t>
  </si>
  <si>
    <t>Full time total (EF2016_RV  All students  Undergraduate  Degree/certificate-seeking  First-time)</t>
  </si>
  <si>
    <t>Part time total (EF2016_RV  All students  Undergraduate total)</t>
  </si>
  <si>
    <t>Full time total (EF2016_RV  All students  Undergraduate total)</t>
  </si>
  <si>
    <t>Part time total (EF2016_RV  All students total)</t>
  </si>
  <si>
    <t>Full time total (EF2016_RV  All students total)</t>
  </si>
  <si>
    <t>Part time total (EF2017_RV  All students  Graduate and First professional)</t>
  </si>
  <si>
    <t>Full time total (EF2017_RV  All students  Graduate and First professional)</t>
  </si>
  <si>
    <t>Part time total (EF2017_RV  All students  Undergraduate  Other degree/certificate-seeking  Transfer-ins)</t>
  </si>
  <si>
    <t>Full time total (EF2017_RV  All students  Undergraduate  Other degree/certificate-seeking  Transfer-ins)</t>
  </si>
  <si>
    <t>Part time total (EF2017_RV  All students  Undergraduate  Degree/certificate-seeking  First-time)</t>
  </si>
  <si>
    <t>Full time total (EF2017_RV  All students  Undergraduate  Degree/certificate-seeking  First-time)</t>
  </si>
  <si>
    <t>Part time total (EF2017_RV  All students  Undergraduate total)</t>
  </si>
  <si>
    <t>Full time total (EF2017_RV  All students  Undergraduate total)</t>
  </si>
  <si>
    <t>Part time total (EF2017_RV  All students total)</t>
  </si>
  <si>
    <t>Full time total (EF2017_RV  All students total)</t>
  </si>
  <si>
    <t>Part time total (EF2018_RV  All students  Graduate and First professional)</t>
  </si>
  <si>
    <t>Full time total (EF2018_RV  All students  Graduate and First professional)</t>
  </si>
  <si>
    <t>Part time total (EF2018_RV  All students  Undergraduate  Other degree/certificate-seeking  Transfer-ins)</t>
  </si>
  <si>
    <t>Full time total (EF2018_RV  All students  Undergraduate  Other degree/certificate-seeking  Transfer-ins)</t>
  </si>
  <si>
    <t>Part time total (EF2018_RV  All students  Undergraduate  Degree/certificate-seeking  First-time)</t>
  </si>
  <si>
    <t>Full time total (EF2018_RV  All students  Undergraduate  Degree/certificate-seeking  First-time)</t>
  </si>
  <si>
    <t>Part time total (EF2018_RV  All students  Undergraduate total)</t>
  </si>
  <si>
    <t>Full time total (EF2018_RV  All students  Undergraduate total)</t>
  </si>
  <si>
    <t>Part time total (EF2018_RV  All students total)</t>
  </si>
  <si>
    <t>Full time total (EF2018_RV  All students total)</t>
  </si>
  <si>
    <t>Part time total (EF2019_RV  All students  Graduate and First professional)</t>
  </si>
  <si>
    <t>Full time total (EF2019_RV  All students  Graduate and First professional)</t>
  </si>
  <si>
    <t>Part time total (EF2019_RV  All students  Undergraduate  Other degree/certificate-seeking  Transfer-ins)</t>
  </si>
  <si>
    <t>Full time total (EF2019_RV  All students  Undergraduate  Other degree/certificate-seeking  Transfer-ins)</t>
  </si>
  <si>
    <t>Part time total (EF2019_RV  All students  Undergraduate  Degree/certificate-seeking  First-time)</t>
  </si>
  <si>
    <t>Full time total (EF2019_RV  All students  Undergraduate  Degree/certificate-seeking  First-time)</t>
  </si>
  <si>
    <t>Part time total (EF2019_RV  All students  Undergraduate total)</t>
  </si>
  <si>
    <t>Full time total (EF2019_RV  All students  Undergraduate total)</t>
  </si>
  <si>
    <t>Part time total (EF2019_RV  All students total)</t>
  </si>
  <si>
    <t>Full time total (EF2019_RV  All students total)</t>
  </si>
  <si>
    <t>Part time total (EF2020  All students  Graduate and First professional)</t>
  </si>
  <si>
    <t>Full time total (EF2020  All students  Graduate and First professional)</t>
  </si>
  <si>
    <t>Part time total (EF2020  All students  Undergraduate  Other degree/certificate-seeking  Transfer-ins)</t>
  </si>
  <si>
    <t>Full time total (EF2020  All students  Undergraduate  Other degree/certificate-seeking  Transfer-ins)</t>
  </si>
  <si>
    <t>Part time total (EF2020  All students  Undergraduate  Degree/certificate-seeking  First-time)</t>
  </si>
  <si>
    <t>Full time total (EF2020  All students  Undergraduate  Degree/certificate-seeking  First-time)</t>
  </si>
  <si>
    <t>Part time total (EF2020  All students  Undergraduate total)</t>
  </si>
  <si>
    <t>Full time total (EF2020  All students  Undergraduate total)</t>
  </si>
  <si>
    <t>Part time total (EF2020  All students total)</t>
  </si>
  <si>
    <t>Full time total (EF2020  All students total)</t>
  </si>
  <si>
    <t>Institution Name</t>
  </si>
  <si>
    <t>UnitID</t>
  </si>
  <si>
    <t xml:space="preserve">Online </t>
  </si>
  <si>
    <t>Fairleigh Dickinson University-Metropolitan Campus</t>
  </si>
  <si>
    <t>Totals:</t>
  </si>
  <si>
    <t>Fairleigh Dickinson University-Florham Campus</t>
  </si>
  <si>
    <t xml:space="preserve">Totals Both: </t>
  </si>
  <si>
    <t>Graduate Tuition</t>
  </si>
  <si>
    <t>Undergraduate Tuition</t>
  </si>
  <si>
    <t>Degree-Specific</t>
  </si>
  <si>
    <t>Winter</t>
  </si>
  <si>
    <t>Summer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</si>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</sst>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%"/>
    <numFmt numFmtId="167" formatCode="_(* #,##0.0_);_(* \(#,##0.0\);_(* &quot;-&quot;??_);_(@_)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2">
    <xf numFmtId="0" fontId="0" fillId="0" borderId="0" xfId="0" applyFont="1" applyAlignment="1"/>
    <xf numFmtId="0" fontId="1" fillId="3" borderId="0" xfId="6" applyFill="1" applyAlignment="1">
      <alignment wrapText="1"/>
    </xf>
    <xf numFmtId="0" fontId="4" fillId="0" borderId="1" xfId="0" applyFont="1" applyFill="1" applyBorder="1" applyAlignment="1"/>
    <xf numFmtId="164" fontId="4" fillId="0" borderId="1" xfId="0" applyNumberFormat="1" applyFont="1" applyFill="1" applyBorder="1"/>
    <xf numFmtId="164" fontId="4" fillId="0" borderId="1" xfId="0" applyNumberFormat="1" applyFont="1" applyFill="1" applyBorder="1" applyAlignment="1"/>
    <xf numFmtId="0" fontId="1" fillId="6" borderId="0" xfId="6" applyFill="1" applyAlignment="1">
      <alignment wrapText="1"/>
    </xf>
    <xf numFmtId="0" fontId="1" fillId="7" borderId="0" xfId="6" applyFill="1" applyAlignment="1">
      <alignment wrapText="1"/>
    </xf>
    <xf numFmtId="0" fontId="1" fillId="8" borderId="0" xfId="6" applyFill="1" applyAlignment="1">
      <alignment wrapText="1"/>
    </xf>
    <xf numFmtId="0" fontId="0" fillId="4" borderId="0" xfId="0" applyFill="1"/>
    <xf numFmtId="0" fontId="9" fillId="6" borderId="0" xfId="0" applyFont="1" applyFill="1"/>
    <xf numFmtId="0" fontId="0" fillId="0" borderId="0" xfId="0"/>
    <xf numFmtId="0" fontId="10" fillId="2" borderId="0" xfId="0" applyFont="1" applyFill="1"/>
    <xf numFmtId="0" fontId="0" fillId="8" borderId="0" xfId="0" applyFill="1"/>
    <xf numFmtId="0" fontId="4" fillId="0" borderId="1" xfId="0" applyFont="1" applyFill="1" applyBorder="1"/>
    <xf numFmtId="164" fontId="4" fillId="0" borderId="1" xfId="2" applyNumberFormat="1" applyFont="1" applyFill="1" applyBorder="1" applyAlignment="1"/>
    <xf numFmtId="9" fontId="4" fillId="0" borderId="1" xfId="0" applyNumberFormat="1" applyFont="1" applyFill="1" applyBorder="1"/>
    <xf numFmtId="165" fontId="4" fillId="0" borderId="1" xfId="0" applyNumberFormat="1" applyFont="1" applyFill="1" applyBorder="1"/>
    <xf numFmtId="164" fontId="4" fillId="0" borderId="1" xfId="2" applyNumberFormat="1" applyFont="1" applyFill="1" applyBorder="1"/>
    <xf numFmtId="9" fontId="4" fillId="0" borderId="1" xfId="3" applyFont="1" applyFill="1" applyBorder="1" applyAlignment="1"/>
    <xf numFmtId="167" fontId="4" fillId="0" borderId="1" xfId="2" applyNumberFormat="1" applyFont="1" applyFill="1" applyBorder="1" applyAlignment="1"/>
    <xf numFmtId="0" fontId="4" fillId="0" borderId="1" xfId="0" applyFont="1" applyFill="1" applyBorder="1" applyAlignment="1">
      <alignment horizontal="left" indent="2"/>
    </xf>
    <xf numFmtId="1" fontId="4" fillId="0" borderId="1" xfId="0" applyNumberFormat="1" applyFont="1" applyFill="1" applyBorder="1"/>
    <xf numFmtId="10" fontId="4" fillId="0" borderId="1" xfId="3" applyNumberFormat="1" applyFont="1" applyFill="1" applyBorder="1"/>
    <xf numFmtId="10" fontId="4" fillId="0" borderId="1" xfId="3" applyNumberFormat="1" applyFont="1" applyFill="1" applyBorder="1" applyAlignment="1"/>
    <xf numFmtId="1" fontId="4" fillId="0" borderId="1" xfId="0" applyNumberFormat="1" applyFont="1" applyFill="1" applyBorder="1" applyAlignment="1"/>
    <xf numFmtId="165" fontId="4" fillId="0" borderId="1" xfId="3" applyNumberFormat="1" applyFont="1" applyFill="1" applyBorder="1" applyAlignment="1"/>
    <xf numFmtId="166" fontId="4" fillId="0" borderId="1" xfId="0" applyNumberFormat="1" applyFont="1" applyFill="1" applyBorder="1" applyAlignment="1"/>
    <xf numFmtId="9" fontId="4" fillId="0" borderId="1" xfId="0" applyNumberFormat="1" applyFont="1" applyFill="1" applyBorder="1" applyAlignment="1"/>
    <xf numFmtId="44" fontId="4" fillId="0" borderId="1" xfId="1" applyFont="1" applyFill="1" applyBorder="1" applyAlignment="1"/>
    <xf numFmtId="0" fontId="8" fillId="0" borderId="1" xfId="0" applyFont="1" applyFill="1" applyBorder="1"/>
    <xf numFmtId="0" fontId="0" fillId="0" borderId="1" xfId="0" applyFill="1" applyBorder="1"/>
    <xf numFmtId="0" fontId="4" fillId="5" borderId="1" xfId="0" applyFont="1" applyFill="1" applyBorder="1" applyAlignment="1"/>
  </cellXfs>
  <cellStyles count="7">
    <cellStyle name="Comma" xfId="2" builtinId="3"/>
    <cellStyle name="Currency" xfId="1" builtinId="4"/>
    <cellStyle name="Normal" xfId="0" builtinId="0"/>
    <cellStyle name="Normal 2" xfId="4" xr:uid="{1EEB8BC7-D5DC-414C-8D1D-82A2A413FACE}"/>
    <cellStyle name="Normal 3" xfId="5" xr:uid="{A9F5D3FE-2496-4DD1-99AD-D2A2F8FA1213}"/>
    <cellStyle name="Normal 4" xfId="6" xr:uid="{6B8B1998-7FF6-4F6F-87A8-6F850A70FE13}"/>
    <cellStyle name="Percent" xfId="3" builtinId="5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yFootPath LLC" id="{D1B61781-13EA-4C4C-BF9B-3C4E598257DE}" userId="9bb31adb271c90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7-21T18:47:46.75" personId="{D1B61781-13EA-4C4C-BF9B-3C4E598257DE}" id="{2D134199-E46B-4641-870E-EDD0D4754803}">
    <text>https://www.fdu.edu/wp-content/uploads/2021/12/vancouver-fact-sheet.pdf</text>
  </threadedComment>
  <threadedComment ref="D2" dT="2022-07-21T18:48:24.12" personId="{D1B61781-13EA-4C4C-BF9B-3C4E598257DE}" id="{4F8B958B-9F8B-4520-9B72-D64A671B6C74}" parentId="{2D134199-E46B-4641-870E-EDD0D4754803}">
    <text>https://www.fdu.edu/wp-content/uploads/2021/12/nj-campuses-fact-sheet.pdf</text>
  </threadedComment>
  <threadedComment ref="C9" dT="2022-07-18T16:14:45.35" personId="{D1B61781-13EA-4C4C-BF9B-3C4E598257DE}" id="{4A707203-99BB-4809-B5D3-1628EC4AC746}">
    <text>https://www.fdu.edu/wp-content/uploads/2021/12/nj-campuses-fact-sheet.pdf</text>
  </threadedComment>
  <threadedComment ref="C10" dT="2022-07-18T16:14:58.73" personId="{D1B61781-13EA-4C4C-BF9B-3C4E598257DE}" id="{8839C62D-51F8-423D-BEB1-984336275396}">
    <text>https://www.fdu.edu/wp-content/uploads/2021/12/nj-campuses-fact-sheet.pdf</text>
  </threadedComment>
  <threadedComment ref="B44" dT="2022-07-18T17:44:37.15" personId="{D1B61781-13EA-4C4C-BF9B-3C4E598257DE}" id="{78AF0B9B-A2F6-4AF6-8768-6BCEC07FEE01}">
    <text>https://www.fdu.edu/admissions/tuition-fees/florham-campus-tuition-fees/</text>
  </threadedComment>
  <threadedComment ref="C46" dT="2022-07-21T18:53:32.80" personId="{D1B61781-13EA-4C4C-BF9B-3C4E598257DE}" id="{3C5F0079-806B-4EFC-A88B-396810042A90}">
    <text>https://www.fdu.edu/admissions/tuition-fees/graduate-tuition-fees/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58"/>
  <sheetViews>
    <sheetView zoomScaleNormal="100" workbookViewId="0">
      <pane xSplit="2" ySplit="2" topLeftCell="K3" activePane="bottomRight" state="frozen"/>
      <selection activeCell="GF10" sqref="GF10"/>
      <selection pane="topRight" activeCell="GF10" sqref="GF10"/>
      <selection pane="bottomLeft" activeCell="GF10" sqref="GF10"/>
      <selection pane="bottomRight" activeCell="GF10" sqref="GF10"/>
    </sheetView>
    <sheetView tabSelected="1" topLeftCell="A49" zoomScale="90" zoomScaleNormal="90" workbookViewId="1">
      <selection activeCell="E51" sqref="E51"/>
    </sheetView>
  </sheetViews>
  <sheetFormatPr defaultColWidth="14.42578125" defaultRowHeight="15" customHeight="1" x14ac:dyDescent="0.25"/>
  <cols>
    <col min="1" max="1" width="8.7109375" style="2" customWidth="1"/>
    <col min="2" max="2" width="53.5703125" style="2" customWidth="1"/>
    <col min="3" max="3" width="10" style="2" customWidth="1"/>
    <col min="4" max="4" width="15.28515625" style="2" bestFit="1" customWidth="1"/>
    <col min="5" max="5" width="15.28515625" style="2" customWidth="1"/>
    <col min="6" max="7" width="15.28515625" style="2" bestFit="1" customWidth="1"/>
    <col min="8" max="8" width="17.28515625" style="2" customWidth="1"/>
    <col min="9" max="9" width="16.28515625" style="2" bestFit="1" customWidth="1"/>
    <col min="10" max="10" width="12.5703125" style="2" customWidth="1"/>
    <col min="11" max="18" width="10.5703125" style="2" customWidth="1"/>
    <col min="19" max="19" width="9.5703125" style="2" customWidth="1"/>
    <col min="20" max="16384" width="14.42578125" style="2"/>
  </cols>
  <sheetData>
    <row r="2" spans="2:26" s="31" customFormat="1" x14ac:dyDescent="0.25">
      <c r="C2" s="31" t="s">
        <v>6</v>
      </c>
      <c r="D2" s="31">
        <v>2021</v>
      </c>
      <c r="E2" s="31">
        <v>2020</v>
      </c>
      <c r="F2" s="31">
        <v>2019</v>
      </c>
      <c r="G2" s="31">
        <v>2018</v>
      </c>
      <c r="H2" s="31">
        <v>2017</v>
      </c>
      <c r="I2" s="31">
        <v>2016</v>
      </c>
      <c r="J2" s="31">
        <v>2015</v>
      </c>
      <c r="K2" s="31">
        <v>2014</v>
      </c>
      <c r="L2" s="31">
        <v>2013</v>
      </c>
      <c r="M2" s="31">
        <v>2012</v>
      </c>
      <c r="N2" s="31">
        <v>2011</v>
      </c>
      <c r="O2" s="31">
        <v>2010</v>
      </c>
      <c r="P2" s="31">
        <v>2009</v>
      </c>
      <c r="Q2" s="31">
        <v>2008</v>
      </c>
      <c r="R2" s="31">
        <v>2007</v>
      </c>
      <c r="S2" s="31">
        <v>2006</v>
      </c>
      <c r="T2" s="31">
        <v>2005</v>
      </c>
      <c r="U2" s="31">
        <v>2004</v>
      </c>
      <c r="V2" s="31">
        <v>2003</v>
      </c>
      <c r="W2" s="31">
        <v>2002</v>
      </c>
      <c r="X2" s="31">
        <v>2001</v>
      </c>
    </row>
    <row r="3" spans="2:26" x14ac:dyDescent="0.25">
      <c r="B3" s="13" t="s">
        <v>43</v>
      </c>
      <c r="D3" s="14">
        <v>10545</v>
      </c>
      <c r="E3" s="29">
        <v>10875</v>
      </c>
      <c r="F3" s="30">
        <v>11572</v>
      </c>
      <c r="G3" s="30">
        <v>11354</v>
      </c>
      <c r="H3" s="30">
        <v>11358</v>
      </c>
      <c r="I3" s="30">
        <v>11466</v>
      </c>
      <c r="J3" s="30">
        <v>12047</v>
      </c>
      <c r="K3" s="30">
        <v>12008</v>
      </c>
      <c r="L3" s="30">
        <v>11575</v>
      </c>
      <c r="M3" s="30">
        <v>12197</v>
      </c>
      <c r="N3" s="30">
        <v>12189</v>
      </c>
      <c r="O3" s="30">
        <v>12393</v>
      </c>
      <c r="P3" s="30">
        <v>12309</v>
      </c>
      <c r="Q3" s="30">
        <v>12158</v>
      </c>
      <c r="R3" s="30">
        <v>12121</v>
      </c>
      <c r="S3" s="30">
        <v>12045</v>
      </c>
      <c r="T3" s="30">
        <v>11718</v>
      </c>
      <c r="U3" s="30">
        <v>11318</v>
      </c>
      <c r="V3" s="30">
        <v>10861</v>
      </c>
      <c r="W3" s="30">
        <v>10368</v>
      </c>
      <c r="X3" s="30">
        <v>9552</v>
      </c>
      <c r="Y3" s="3"/>
      <c r="Z3" s="2" t="s">
        <v>39</v>
      </c>
    </row>
    <row r="4" spans="2:26" x14ac:dyDescent="0.25">
      <c r="B4" s="2" t="s">
        <v>40</v>
      </c>
      <c r="D4" s="14">
        <v>3408</v>
      </c>
      <c r="E4" s="30">
        <v>4706</v>
      </c>
      <c r="F4" s="30">
        <v>4652</v>
      </c>
      <c r="G4" s="30">
        <v>4872</v>
      </c>
      <c r="H4" s="30">
        <v>5014</v>
      </c>
      <c r="I4" s="30">
        <v>4736</v>
      </c>
      <c r="J4" s="30">
        <v>4985</v>
      </c>
      <c r="K4" s="30">
        <v>4927</v>
      </c>
      <c r="L4" s="30">
        <v>4843</v>
      </c>
      <c r="M4" s="30">
        <v>5095</v>
      </c>
      <c r="N4" s="30">
        <v>5000</v>
      </c>
      <c r="O4" s="30">
        <v>4953</v>
      </c>
      <c r="P4" s="30">
        <v>4752</v>
      </c>
      <c r="Q4" s="30">
        <v>4475</v>
      </c>
      <c r="R4" s="30">
        <v>4521</v>
      </c>
      <c r="S4" s="30">
        <v>4595</v>
      </c>
      <c r="T4" s="30">
        <v>4433</v>
      </c>
      <c r="U4" s="30">
        <v>4370</v>
      </c>
      <c r="V4" s="30">
        <v>4349</v>
      </c>
      <c r="W4" s="30">
        <v>4009</v>
      </c>
      <c r="X4" s="30">
        <v>3849</v>
      </c>
      <c r="Y4" s="3"/>
    </row>
    <row r="5" spans="2:26" x14ac:dyDescent="0.25">
      <c r="B5" s="2" t="s">
        <v>41</v>
      </c>
      <c r="C5" s="15"/>
      <c r="D5" s="14">
        <v>4851</v>
      </c>
      <c r="E5" s="30">
        <v>3735</v>
      </c>
      <c r="F5" s="30">
        <v>4321</v>
      </c>
      <c r="G5" s="30">
        <v>3718</v>
      </c>
      <c r="H5" s="30">
        <v>3200</v>
      </c>
      <c r="I5" s="30">
        <v>3134</v>
      </c>
      <c r="J5" s="30">
        <v>3237</v>
      </c>
      <c r="K5" s="30">
        <v>3524</v>
      </c>
      <c r="L5" s="30">
        <v>3539</v>
      </c>
      <c r="M5" s="30">
        <v>4076</v>
      </c>
      <c r="N5" s="30">
        <v>4037</v>
      </c>
      <c r="O5" s="30">
        <v>3947</v>
      </c>
      <c r="P5" s="30">
        <v>3772</v>
      </c>
      <c r="Q5" s="30">
        <v>3845</v>
      </c>
      <c r="R5" s="30">
        <v>4048</v>
      </c>
      <c r="S5" s="30">
        <v>3932</v>
      </c>
      <c r="T5" s="30">
        <v>3906</v>
      </c>
      <c r="U5" s="30">
        <v>3680</v>
      </c>
      <c r="V5" s="30">
        <v>3332</v>
      </c>
      <c r="W5" s="30">
        <v>3155</v>
      </c>
      <c r="X5" s="30">
        <v>2691</v>
      </c>
      <c r="Y5" s="3"/>
    </row>
    <row r="6" spans="2:26" x14ac:dyDescent="0.25">
      <c r="B6" s="2" t="s">
        <v>44</v>
      </c>
      <c r="C6" s="15"/>
      <c r="D6" s="14">
        <v>2286</v>
      </c>
      <c r="E6" s="30">
        <v>2434</v>
      </c>
      <c r="F6" s="30">
        <v>2599</v>
      </c>
      <c r="G6" s="30">
        <v>2764</v>
      </c>
      <c r="H6" s="30">
        <v>3144</v>
      </c>
      <c r="I6" s="30">
        <v>3596</v>
      </c>
      <c r="J6" s="30">
        <v>3825</v>
      </c>
      <c r="K6" s="30">
        <v>3557</v>
      </c>
      <c r="L6" s="30">
        <v>3193</v>
      </c>
      <c r="M6" s="30">
        <v>3026</v>
      </c>
      <c r="N6" s="30">
        <v>3152</v>
      </c>
      <c r="O6" s="30">
        <v>3493</v>
      </c>
      <c r="P6" s="30">
        <v>3785</v>
      </c>
      <c r="Q6" s="30">
        <v>3838</v>
      </c>
      <c r="R6" s="30">
        <v>3552</v>
      </c>
      <c r="S6" s="30">
        <v>3518</v>
      </c>
      <c r="T6" s="30">
        <v>3379</v>
      </c>
      <c r="U6" s="30">
        <v>3268</v>
      </c>
      <c r="V6" s="30">
        <v>3180</v>
      </c>
      <c r="W6" s="30">
        <v>3204</v>
      </c>
      <c r="X6" s="30">
        <v>3012</v>
      </c>
      <c r="Y6" s="3"/>
    </row>
    <row r="7" spans="2:26" x14ac:dyDescent="0.25">
      <c r="B7" s="2" t="s">
        <v>42</v>
      </c>
      <c r="C7" s="16"/>
      <c r="D7" s="14">
        <v>837</v>
      </c>
      <c r="E7" s="30">
        <v>1112</v>
      </c>
      <c r="F7" s="30">
        <v>1134</v>
      </c>
      <c r="G7" s="30">
        <v>1278</v>
      </c>
      <c r="H7" s="30">
        <v>1511</v>
      </c>
      <c r="I7" s="30">
        <v>1133</v>
      </c>
      <c r="J7" s="30">
        <v>1269</v>
      </c>
      <c r="K7" s="30">
        <v>1352</v>
      </c>
      <c r="L7" s="30">
        <v>1163</v>
      </c>
      <c r="M7" s="30">
        <v>1341</v>
      </c>
      <c r="N7" s="30">
        <v>1299</v>
      </c>
      <c r="O7" s="30">
        <v>1431</v>
      </c>
      <c r="P7" s="30">
        <v>1356</v>
      </c>
      <c r="Q7" s="30">
        <v>1119</v>
      </c>
      <c r="R7" s="30">
        <v>941</v>
      </c>
      <c r="S7" s="30">
        <v>1161</v>
      </c>
      <c r="T7" s="30">
        <v>1110</v>
      </c>
      <c r="U7" s="30">
        <v>1185</v>
      </c>
      <c r="V7" s="30">
        <v>1254</v>
      </c>
      <c r="W7" s="30">
        <v>1148</v>
      </c>
      <c r="X7" s="30">
        <v>997</v>
      </c>
      <c r="Y7" s="3"/>
    </row>
    <row r="8" spans="2:26" x14ac:dyDescent="0.25">
      <c r="B8" s="2" t="s">
        <v>32</v>
      </c>
      <c r="C8" s="16"/>
      <c r="D8" s="14">
        <v>173</v>
      </c>
      <c r="E8" s="30">
        <v>250</v>
      </c>
      <c r="F8" s="30">
        <v>382</v>
      </c>
      <c r="G8" s="30">
        <v>426</v>
      </c>
      <c r="H8" s="30">
        <v>398</v>
      </c>
      <c r="I8" s="30">
        <v>487</v>
      </c>
      <c r="J8" s="30">
        <v>472</v>
      </c>
      <c r="K8" s="30">
        <v>445</v>
      </c>
      <c r="L8" s="30">
        <v>501</v>
      </c>
      <c r="M8" s="30">
        <v>536</v>
      </c>
      <c r="N8" s="30">
        <v>566</v>
      </c>
      <c r="O8" s="30">
        <v>689</v>
      </c>
      <c r="P8" s="30">
        <v>626</v>
      </c>
      <c r="Q8" s="30">
        <v>604</v>
      </c>
      <c r="R8" s="30">
        <v>620</v>
      </c>
      <c r="S8" s="30">
        <v>670</v>
      </c>
      <c r="T8" s="30">
        <v>700</v>
      </c>
      <c r="U8" s="30">
        <v>730</v>
      </c>
      <c r="V8" s="30">
        <v>760</v>
      </c>
      <c r="W8" s="30">
        <v>790</v>
      </c>
      <c r="X8" s="30">
        <v>810</v>
      </c>
      <c r="Y8" s="3"/>
    </row>
    <row r="9" spans="2:26" x14ac:dyDescent="0.25">
      <c r="B9" s="2" t="s">
        <v>35</v>
      </c>
      <c r="C9" s="15">
        <v>0.57999999999999996</v>
      </c>
      <c r="E9" s="15"/>
      <c r="F9" s="17"/>
      <c r="G9" s="17"/>
      <c r="H9" s="3"/>
      <c r="I9" s="3"/>
      <c r="J9" s="3">
        <f>J7*$C$9</f>
        <v>736.02</v>
      </c>
      <c r="K9" s="3">
        <f t="shared" ref="K9:X9" si="0">K7*$C$9</f>
        <v>784.16</v>
      </c>
      <c r="L9" s="3">
        <f t="shared" si="0"/>
        <v>674.54</v>
      </c>
      <c r="M9" s="3">
        <f t="shared" si="0"/>
        <v>777.78</v>
      </c>
      <c r="N9" s="3">
        <f t="shared" si="0"/>
        <v>753.42</v>
      </c>
      <c r="O9" s="3">
        <f t="shared" si="0"/>
        <v>829.9799999999999</v>
      </c>
      <c r="P9" s="3">
        <f t="shared" si="0"/>
        <v>786.4799999999999</v>
      </c>
      <c r="Q9" s="3">
        <f t="shared" si="0"/>
        <v>649.02</v>
      </c>
      <c r="R9" s="3">
        <f t="shared" si="0"/>
        <v>545.78</v>
      </c>
      <c r="S9" s="3">
        <f t="shared" si="0"/>
        <v>673.38</v>
      </c>
      <c r="T9" s="3">
        <f t="shared" si="0"/>
        <v>643.79999999999995</v>
      </c>
      <c r="U9" s="3">
        <f t="shared" si="0"/>
        <v>687.3</v>
      </c>
      <c r="V9" s="3">
        <f t="shared" si="0"/>
        <v>727.31999999999994</v>
      </c>
      <c r="W9" s="3">
        <f t="shared" si="0"/>
        <v>665.83999999999992</v>
      </c>
      <c r="X9" s="3">
        <f t="shared" si="0"/>
        <v>578.26</v>
      </c>
      <c r="Y9" s="3"/>
    </row>
    <row r="10" spans="2:26" x14ac:dyDescent="0.25">
      <c r="B10" s="2" t="s">
        <v>27</v>
      </c>
      <c r="C10" s="15">
        <v>0.78</v>
      </c>
      <c r="D10" s="4">
        <f>$C$10*D7</f>
        <v>652.86</v>
      </c>
      <c r="E10" s="4">
        <f t="shared" ref="E10:I10" si="1">$C$10*E7</f>
        <v>867.36</v>
      </c>
      <c r="F10" s="4">
        <f t="shared" si="1"/>
        <v>884.52</v>
      </c>
      <c r="G10" s="4">
        <f t="shared" si="1"/>
        <v>996.84</v>
      </c>
      <c r="H10" s="4">
        <f t="shared" si="1"/>
        <v>1178.58</v>
      </c>
      <c r="I10" s="4">
        <f t="shared" si="1"/>
        <v>883.74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6" x14ac:dyDescent="0.25">
      <c r="B11" s="2" t="s">
        <v>17</v>
      </c>
      <c r="D11" s="3">
        <f>D7-D9-D10</f>
        <v>184.14</v>
      </c>
      <c r="E11" s="3">
        <f>E7-E9-E10</f>
        <v>244.64</v>
      </c>
      <c r="F11" s="3">
        <f t="shared" ref="F11:H11" si="2">F7-F9-F10</f>
        <v>249.48000000000002</v>
      </c>
      <c r="G11" s="3">
        <f t="shared" si="2"/>
        <v>281.15999999999997</v>
      </c>
      <c r="H11" s="3">
        <f t="shared" si="2"/>
        <v>332.42000000000007</v>
      </c>
      <c r="I11" s="3">
        <f>I7-I9-I10</f>
        <v>249.26</v>
      </c>
      <c r="J11" s="3">
        <f t="shared" ref="J11" si="3">J7-J9-J10</f>
        <v>532.98</v>
      </c>
      <c r="K11" s="3">
        <f>K7-K9-K10</f>
        <v>567.84</v>
      </c>
      <c r="L11" s="3">
        <f>L7-L9-L10</f>
        <v>488.46000000000004</v>
      </c>
      <c r="M11" s="3">
        <f t="shared" ref="M11:X11" si="4">M7-M9-M10</f>
        <v>563.22</v>
      </c>
      <c r="N11" s="3">
        <f t="shared" si="4"/>
        <v>545.58000000000004</v>
      </c>
      <c r="O11" s="3">
        <f t="shared" si="4"/>
        <v>601.0200000000001</v>
      </c>
      <c r="P11" s="3">
        <f t="shared" si="4"/>
        <v>569.5200000000001</v>
      </c>
      <c r="Q11" s="3">
        <f t="shared" si="4"/>
        <v>469.98</v>
      </c>
      <c r="R11" s="3">
        <f t="shared" si="4"/>
        <v>395.22</v>
      </c>
      <c r="S11" s="3">
        <f t="shared" si="4"/>
        <v>487.62</v>
      </c>
      <c r="T11" s="3">
        <f t="shared" si="4"/>
        <v>466.20000000000005</v>
      </c>
      <c r="U11" s="3">
        <f t="shared" si="4"/>
        <v>497.70000000000005</v>
      </c>
      <c r="V11" s="3">
        <f t="shared" si="4"/>
        <v>526.68000000000006</v>
      </c>
      <c r="W11" s="3">
        <f t="shared" si="4"/>
        <v>482.16000000000008</v>
      </c>
      <c r="X11" s="3">
        <f t="shared" si="4"/>
        <v>418.74</v>
      </c>
      <c r="Y11" s="3">
        <f>SUM(E11:X11)</f>
        <v>8969.880000000001</v>
      </c>
    </row>
    <row r="12" spans="2:26" x14ac:dyDescent="0.25">
      <c r="B12" s="2" t="s">
        <v>28</v>
      </c>
      <c r="C12" s="18">
        <v>0.54700000000000004</v>
      </c>
      <c r="D12" s="18"/>
      <c r="E12" s="14"/>
      <c r="F12" s="14"/>
      <c r="G12" s="17"/>
      <c r="H12" s="3">
        <f>H8*$C$12</f>
        <v>217.70600000000002</v>
      </c>
      <c r="I12" s="3">
        <f>I8*$C$12</f>
        <v>266.38900000000001</v>
      </c>
      <c r="J12" s="3">
        <f t="shared" ref="J12:X12" si="5">J8*$C$12</f>
        <v>258.18400000000003</v>
      </c>
      <c r="K12" s="3">
        <f t="shared" si="5"/>
        <v>243.41500000000002</v>
      </c>
      <c r="L12" s="3">
        <f t="shared" si="5"/>
        <v>274.04700000000003</v>
      </c>
      <c r="M12" s="3">
        <f t="shared" si="5"/>
        <v>293.19200000000001</v>
      </c>
      <c r="N12" s="3">
        <f t="shared" si="5"/>
        <v>309.60200000000003</v>
      </c>
      <c r="O12" s="3">
        <f t="shared" si="5"/>
        <v>376.88300000000004</v>
      </c>
      <c r="P12" s="3">
        <f t="shared" si="5"/>
        <v>342.42200000000003</v>
      </c>
      <c r="Q12" s="3">
        <f t="shared" si="5"/>
        <v>330.38800000000003</v>
      </c>
      <c r="R12" s="3">
        <f t="shared" si="5"/>
        <v>339.14000000000004</v>
      </c>
      <c r="S12" s="3">
        <f t="shared" si="5"/>
        <v>366.49</v>
      </c>
      <c r="T12" s="3">
        <f t="shared" si="5"/>
        <v>382.90000000000003</v>
      </c>
      <c r="U12" s="3">
        <f t="shared" si="5"/>
        <v>399.31</v>
      </c>
      <c r="V12" s="3">
        <f t="shared" si="5"/>
        <v>415.72</v>
      </c>
      <c r="W12" s="3">
        <f t="shared" si="5"/>
        <v>432.13000000000005</v>
      </c>
      <c r="X12" s="3">
        <f t="shared" si="5"/>
        <v>443.07000000000005</v>
      </c>
      <c r="Y12" s="3"/>
    </row>
    <row r="13" spans="2:26" x14ac:dyDescent="0.25">
      <c r="B13" s="2" t="s">
        <v>29</v>
      </c>
      <c r="C13" s="18">
        <v>0.6</v>
      </c>
      <c r="D13" s="14">
        <f>D8*$C$13</f>
        <v>103.8</v>
      </c>
      <c r="E13" s="14">
        <f t="shared" ref="E13:G13" si="6">E8*$C$13</f>
        <v>150</v>
      </c>
      <c r="F13" s="14">
        <f t="shared" si="6"/>
        <v>229.2</v>
      </c>
      <c r="G13" s="14">
        <f t="shared" si="6"/>
        <v>255.6</v>
      </c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6" x14ac:dyDescent="0.25">
      <c r="B14" s="2" t="s">
        <v>26</v>
      </c>
      <c r="D14" s="3">
        <f t="shared" ref="D14:X14" si="7">D8-D12-D13</f>
        <v>69.2</v>
      </c>
      <c r="E14" s="3">
        <f t="shared" si="7"/>
        <v>100</v>
      </c>
      <c r="F14" s="3">
        <f t="shared" si="7"/>
        <v>152.80000000000001</v>
      </c>
      <c r="G14" s="3">
        <f t="shared" si="7"/>
        <v>170.4</v>
      </c>
      <c r="H14" s="3">
        <f t="shared" si="7"/>
        <v>180.29399999999998</v>
      </c>
      <c r="I14" s="3">
        <f t="shared" si="7"/>
        <v>220.61099999999999</v>
      </c>
      <c r="J14" s="3">
        <f t="shared" si="7"/>
        <v>213.81599999999997</v>
      </c>
      <c r="K14" s="3">
        <f t="shared" si="7"/>
        <v>201.58499999999998</v>
      </c>
      <c r="L14" s="3">
        <f t="shared" si="7"/>
        <v>226.95299999999997</v>
      </c>
      <c r="M14" s="3">
        <f t="shared" si="7"/>
        <v>242.80799999999999</v>
      </c>
      <c r="N14" s="3">
        <f t="shared" si="7"/>
        <v>256.39799999999997</v>
      </c>
      <c r="O14" s="3">
        <f t="shared" si="7"/>
        <v>312.11699999999996</v>
      </c>
      <c r="P14" s="3">
        <f t="shared" si="7"/>
        <v>283.57799999999997</v>
      </c>
      <c r="Q14" s="3">
        <f t="shared" si="7"/>
        <v>273.61199999999997</v>
      </c>
      <c r="R14" s="3">
        <f t="shared" si="7"/>
        <v>280.85999999999996</v>
      </c>
      <c r="S14" s="3">
        <f t="shared" si="7"/>
        <v>303.51</v>
      </c>
      <c r="T14" s="3">
        <f t="shared" si="7"/>
        <v>317.09999999999997</v>
      </c>
      <c r="U14" s="3">
        <f t="shared" si="7"/>
        <v>330.69</v>
      </c>
      <c r="V14" s="3">
        <f t="shared" si="7"/>
        <v>344.28</v>
      </c>
      <c r="W14" s="3">
        <f t="shared" si="7"/>
        <v>357.86999999999995</v>
      </c>
      <c r="X14" s="3">
        <f t="shared" si="7"/>
        <v>366.92999999999995</v>
      </c>
      <c r="Y14" s="4">
        <f>SUM(D14:X14)</f>
        <v>5205.4120000000003</v>
      </c>
    </row>
    <row r="15" spans="2:26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 spans="2:26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7" spans="2:19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ht="15.75" customHeight="1" x14ac:dyDescent="0.25">
      <c r="B18" s="2" t="s">
        <v>18</v>
      </c>
      <c r="D18" s="17">
        <f>Y11</f>
        <v>8969.880000000001</v>
      </c>
    </row>
    <row r="19" spans="2:19" ht="15.75" customHeight="1" x14ac:dyDescent="0.25">
      <c r="B19" s="2" t="s">
        <v>19</v>
      </c>
      <c r="C19" s="19"/>
      <c r="D19" s="17">
        <f>Y14</f>
        <v>5205.4120000000003</v>
      </c>
    </row>
    <row r="20" spans="2:19" x14ac:dyDescent="0.25">
      <c r="B20" s="2" t="s">
        <v>15</v>
      </c>
      <c r="C20" s="19">
        <v>4</v>
      </c>
      <c r="D20" s="17">
        <f>(D18+D19)*C20</f>
        <v>56701.168000000005</v>
      </c>
    </row>
    <row r="21" spans="2:19" x14ac:dyDescent="0.25">
      <c r="B21" s="20" t="s">
        <v>16</v>
      </c>
      <c r="C21" s="19"/>
      <c r="D21" s="17">
        <f>SUM(D18:D20)</f>
        <v>70876.460000000006</v>
      </c>
      <c r="F21" s="14"/>
    </row>
    <row r="22" spans="2:19" x14ac:dyDescent="0.25">
      <c r="B22" s="20"/>
      <c r="C22" s="19"/>
      <c r="D22" s="17"/>
    </row>
    <row r="23" spans="2:19" x14ac:dyDescent="0.25">
      <c r="B23" s="2" t="s">
        <v>31</v>
      </c>
      <c r="C23" s="15">
        <v>0.25</v>
      </c>
      <c r="D23" s="21">
        <f>D21*C23</f>
        <v>17719.115000000002</v>
      </c>
      <c r="E23" s="15"/>
    </row>
    <row r="24" spans="2:19" x14ac:dyDescent="0.25">
      <c r="B24" s="2" t="s">
        <v>7</v>
      </c>
      <c r="D24" s="21">
        <f>D21-D23</f>
        <v>53157.345000000001</v>
      </c>
      <c r="F24" s="21"/>
    </row>
    <row r="25" spans="2:19" x14ac:dyDescent="0.25">
      <c r="D25" s="21"/>
    </row>
    <row r="26" spans="2:19" x14ac:dyDescent="0.25">
      <c r="C26" s="21"/>
    </row>
    <row r="27" spans="2:19" x14ac:dyDescent="0.25">
      <c r="D27" s="21" t="s">
        <v>0</v>
      </c>
      <c r="E27" s="2" t="s">
        <v>1</v>
      </c>
      <c r="F27" s="2" t="s">
        <v>2</v>
      </c>
      <c r="G27" s="2" t="s">
        <v>4</v>
      </c>
      <c r="H27" s="2" t="s">
        <v>5</v>
      </c>
      <c r="I27" s="2" t="s">
        <v>14</v>
      </c>
    </row>
    <row r="28" spans="2:19" x14ac:dyDescent="0.25">
      <c r="B28" s="2" t="s">
        <v>8</v>
      </c>
      <c r="D28" s="22">
        <v>7.4999999999999997E-3</v>
      </c>
      <c r="E28" s="23">
        <v>0.01</v>
      </c>
      <c r="F28" s="23">
        <v>0.01</v>
      </c>
      <c r="G28" s="23">
        <v>0.01</v>
      </c>
      <c r="H28" s="23">
        <v>0.01</v>
      </c>
    </row>
    <row r="29" spans="2:19" x14ac:dyDescent="0.25">
      <c r="B29" s="2" t="s">
        <v>9</v>
      </c>
      <c r="C29" s="16"/>
      <c r="D29" s="21">
        <f>$D$24*D28</f>
        <v>398.68008750000001</v>
      </c>
      <c r="E29" s="21">
        <f>$D$24*E28</f>
        <v>531.57344999999998</v>
      </c>
      <c r="F29" s="21">
        <f t="shared" ref="F29:H29" si="8">$D$24*F28</f>
        <v>531.57344999999998</v>
      </c>
      <c r="G29" s="21">
        <f t="shared" si="8"/>
        <v>531.57344999999998</v>
      </c>
      <c r="H29" s="21">
        <f t="shared" si="8"/>
        <v>531.57344999999998</v>
      </c>
      <c r="I29" s="24">
        <f>SUM(D29:H29)</f>
        <v>2524.9738874999998</v>
      </c>
    </row>
    <row r="30" spans="2:19" x14ac:dyDescent="0.25">
      <c r="B30" s="2" t="s">
        <v>10</v>
      </c>
      <c r="C30" s="15">
        <v>0.5</v>
      </c>
      <c r="D30" s="21">
        <f>D29*$C$30</f>
        <v>199.34004375000001</v>
      </c>
      <c r="E30" s="21">
        <f>E29*$C$30</f>
        <v>265.78672499999999</v>
      </c>
      <c r="F30" s="21">
        <f t="shared" ref="F30:H30" si="9">F29*$C$30</f>
        <v>265.78672499999999</v>
      </c>
      <c r="G30" s="21">
        <f t="shared" si="9"/>
        <v>265.78672499999999</v>
      </c>
      <c r="H30" s="21">
        <f t="shared" si="9"/>
        <v>265.78672499999999</v>
      </c>
      <c r="I30" s="24">
        <f t="shared" ref="I30:I33" si="10">SUM(D30:H30)</f>
        <v>1262.4869437499999</v>
      </c>
    </row>
    <row r="31" spans="2:19" x14ac:dyDescent="0.25">
      <c r="B31" s="2" t="s">
        <v>11</v>
      </c>
      <c r="C31" s="15">
        <v>0.85</v>
      </c>
      <c r="D31" s="21">
        <f>$C$31*D30</f>
        <v>169.43903718749999</v>
      </c>
      <c r="E31" s="21">
        <f>$C$31*E30</f>
        <v>225.91871624999999</v>
      </c>
      <c r="F31" s="21">
        <f t="shared" ref="F31:H31" si="11">$C$31*F30</f>
        <v>225.91871624999999</v>
      </c>
      <c r="G31" s="21">
        <f t="shared" si="11"/>
        <v>225.91871624999999</v>
      </c>
      <c r="H31" s="21">
        <f t="shared" si="11"/>
        <v>225.91871624999999</v>
      </c>
      <c r="I31" s="24">
        <f t="shared" si="10"/>
        <v>1073.1139021874999</v>
      </c>
    </row>
    <row r="32" spans="2:19" x14ac:dyDescent="0.25">
      <c r="B32" s="2" t="s">
        <v>12</v>
      </c>
      <c r="C32" s="15">
        <v>0.75</v>
      </c>
      <c r="D32" s="3">
        <f>$C$32*D31</f>
        <v>127.07927789062499</v>
      </c>
      <c r="E32" s="3">
        <f>$C$32*E31</f>
        <v>169.43903718749999</v>
      </c>
      <c r="F32" s="3">
        <f t="shared" ref="F32:H32" si="12">$C$32*F31</f>
        <v>169.43903718749999</v>
      </c>
      <c r="G32" s="3">
        <f t="shared" si="12"/>
        <v>169.43903718749999</v>
      </c>
      <c r="H32" s="3">
        <f t="shared" si="12"/>
        <v>169.43903718749999</v>
      </c>
      <c r="I32" s="24">
        <f t="shared" si="10"/>
        <v>804.83542664062497</v>
      </c>
    </row>
    <row r="33" spans="2:9" ht="15" customHeight="1" x14ac:dyDescent="0.25">
      <c r="B33" s="2" t="s">
        <v>13</v>
      </c>
      <c r="D33" s="23">
        <f>D32/$D$24</f>
        <v>2.390625E-3</v>
      </c>
      <c r="E33" s="23">
        <f t="shared" ref="E33:H33" si="13">E32/$D$24</f>
        <v>3.1874999999999998E-3</v>
      </c>
      <c r="F33" s="23">
        <f t="shared" si="13"/>
        <v>3.1874999999999998E-3</v>
      </c>
      <c r="G33" s="23">
        <f t="shared" si="13"/>
        <v>3.1874999999999998E-3</v>
      </c>
      <c r="H33" s="23">
        <f t="shared" si="13"/>
        <v>3.1874999999999998E-3</v>
      </c>
      <c r="I33" s="25">
        <f t="shared" si="10"/>
        <v>1.5140624999999998E-2</v>
      </c>
    </row>
    <row r="34" spans="2:9" ht="15" customHeight="1" x14ac:dyDescent="0.25">
      <c r="D34" s="23"/>
      <c r="E34" s="23"/>
      <c r="F34" s="23"/>
      <c r="G34" s="23"/>
      <c r="H34" s="23"/>
      <c r="I34" s="25"/>
    </row>
    <row r="35" spans="2:9" ht="15" customHeight="1" x14ac:dyDescent="0.25">
      <c r="B35" s="2" t="s">
        <v>30</v>
      </c>
      <c r="C35" s="26"/>
      <c r="D35" s="23">
        <f>D32/($D$4+$D$5)</f>
        <v>1.5386763275290592E-2</v>
      </c>
      <c r="E35" s="23">
        <f>E32/($D$4+$D$5)</f>
        <v>2.0515684367054123E-2</v>
      </c>
      <c r="F35" s="23">
        <f>F32/($D$4+$D$5)</f>
        <v>2.0515684367054123E-2</v>
      </c>
      <c r="G35" s="23">
        <f>G32/($D$4+$D$5)</f>
        <v>2.0515684367054123E-2</v>
      </c>
      <c r="H35" s="23">
        <f>H32/($D$4+$D$5)</f>
        <v>2.0515684367054123E-2</v>
      </c>
      <c r="I35" s="25"/>
    </row>
    <row r="36" spans="2:9" ht="15" customHeight="1" x14ac:dyDescent="0.25">
      <c r="D36" s="23"/>
      <c r="E36" s="23"/>
      <c r="F36" s="23"/>
      <c r="G36" s="23"/>
      <c r="H36" s="23"/>
      <c r="I36" s="25"/>
    </row>
    <row r="37" spans="2:9" ht="15" customHeight="1" x14ac:dyDescent="0.25">
      <c r="D37" s="23"/>
      <c r="E37" s="23"/>
      <c r="F37" s="23"/>
      <c r="G37" s="23"/>
      <c r="H37" s="23"/>
      <c r="I37" s="25"/>
    </row>
    <row r="38" spans="2:9" ht="15" customHeight="1" x14ac:dyDescent="0.25">
      <c r="D38" s="23"/>
      <c r="E38" s="23"/>
      <c r="F38" s="23"/>
      <c r="G38" s="23"/>
      <c r="H38" s="23"/>
      <c r="I38" s="25"/>
    </row>
    <row r="39" spans="2:9" ht="15" customHeight="1" x14ac:dyDescent="0.25">
      <c r="D39" s="23"/>
      <c r="E39" s="23"/>
      <c r="F39" s="23"/>
      <c r="G39" s="23"/>
      <c r="H39" s="23"/>
      <c r="I39" s="25"/>
    </row>
    <row r="42" spans="2:9" ht="15.75" customHeight="1" x14ac:dyDescent="0.25"/>
    <row r="43" spans="2:9" ht="15.75" customHeight="1" x14ac:dyDescent="0.25"/>
    <row r="44" spans="2:9" ht="15.75" customHeight="1" x14ac:dyDescent="0.25">
      <c r="B44" s="2" t="s">
        <v>20</v>
      </c>
      <c r="C44" s="2" t="s">
        <v>22</v>
      </c>
    </row>
    <row r="45" spans="2:9" ht="15.75" customHeight="1" x14ac:dyDescent="0.25">
      <c r="B45" s="2" t="s">
        <v>253</v>
      </c>
      <c r="C45" s="2">
        <v>967</v>
      </c>
      <c r="D45" s="27">
        <v>0.81</v>
      </c>
    </row>
    <row r="46" spans="2:9" ht="15" customHeight="1" x14ac:dyDescent="0.25">
      <c r="B46" s="2" t="s">
        <v>252</v>
      </c>
      <c r="C46" s="2" t="s">
        <v>254</v>
      </c>
      <c r="D46" s="27">
        <v>0.19</v>
      </c>
    </row>
    <row r="47" spans="2:9" ht="15" customHeight="1" x14ac:dyDescent="0.25">
      <c r="B47" s="2" t="s">
        <v>255</v>
      </c>
      <c r="C47" s="2">
        <v>930</v>
      </c>
      <c r="D47" s="27"/>
    </row>
    <row r="48" spans="2:9" ht="15" customHeight="1" x14ac:dyDescent="0.25">
      <c r="B48" s="2" t="s">
        <v>256</v>
      </c>
      <c r="C48" s="2">
        <v>930</v>
      </c>
      <c r="D48" s="27"/>
    </row>
    <row r="49" spans="2:5" ht="15" customHeight="1" x14ac:dyDescent="0.25">
      <c r="B49" s="2" t="s">
        <v>247</v>
      </c>
      <c r="C49" s="2" t="s">
        <v>257</v>
      </c>
      <c r="D49" s="27"/>
    </row>
    <row r="50" spans="2:5" ht="15" customHeight="1" x14ac:dyDescent="0.25">
      <c r="B50" s="2" t="s">
        <v>25</v>
      </c>
      <c r="C50" s="28" t="e">
        <f>(C45*D45)+(C46*D46)</f>
        <v>#VALUE!</v>
      </c>
      <c r="D50" s="27"/>
    </row>
    <row r="51" spans="2:5" ht="15" customHeight="1" x14ac:dyDescent="0.25">
      <c r="B51" s="2" t="s">
        <v>38</v>
      </c>
      <c r="C51" s="28">
        <v>550</v>
      </c>
      <c r="D51" s="27"/>
    </row>
    <row r="53" spans="2:5" ht="15" customHeight="1" x14ac:dyDescent="0.25">
      <c r="B53" s="2" t="s">
        <v>21</v>
      </c>
    </row>
    <row r="54" spans="2:5" ht="15" customHeight="1" x14ac:dyDescent="0.25">
      <c r="B54" s="2" t="s">
        <v>36</v>
      </c>
      <c r="C54" s="2" t="s">
        <v>3</v>
      </c>
    </row>
    <row r="55" spans="2:5" ht="15" customHeight="1" x14ac:dyDescent="0.25">
      <c r="B55" s="2" t="s">
        <v>37</v>
      </c>
      <c r="C55" s="2" t="s">
        <v>3</v>
      </c>
    </row>
    <row r="56" spans="2:5" ht="15" customHeight="1" x14ac:dyDescent="0.25">
      <c r="B56" s="2" t="s">
        <v>23</v>
      </c>
      <c r="C56" s="2" t="s">
        <v>33</v>
      </c>
    </row>
    <row r="57" spans="2:5" ht="15" customHeight="1" x14ac:dyDescent="0.25">
      <c r="B57" s="2" t="s">
        <v>24</v>
      </c>
      <c r="C57" s="2" t="s">
        <v>33</v>
      </c>
    </row>
    <row r="58" spans="2:5" ht="15" customHeight="1" x14ac:dyDescent="0.25">
      <c r="B58" s="2" t="s">
        <v>25</v>
      </c>
      <c r="C58" s="2">
        <v>25</v>
      </c>
      <c r="E58" s="2" t="s">
        <v>34</v>
      </c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7347-83F5-4177-BBC0-E5E5604BA962}">
  <dimension ref="A1:HI9"/>
  <sheetViews>
    <sheetView tabSelected="1" topLeftCell="GA1" zoomScale="90" zoomScaleNormal="90" workbookViewId="0">
      <selection activeCell="GA1" sqref="GA1"/>
    </sheetView>
    <sheetView zoomScale="60" zoomScaleNormal="60" workbookViewId="1">
      <selection activeCell="I1" sqref="I1"/>
    </sheetView>
  </sheetViews>
  <sheetFormatPr defaultColWidth="10.7109375" defaultRowHeight="15" x14ac:dyDescent="0.25"/>
  <cols>
    <col min="1" max="202" width="10.7109375" style="10"/>
    <col min="203" max="203" width="10.7109375" style="12"/>
    <col min="204" max="16384" width="10.7109375" style="10"/>
  </cols>
  <sheetData>
    <row r="1" spans="1:217" s="1" customFormat="1" ht="304.5" customHeight="1" x14ac:dyDescent="0.25">
      <c r="A1" s="5" t="s">
        <v>246</v>
      </c>
      <c r="B1" s="5" t="s">
        <v>245</v>
      </c>
      <c r="C1" s="5" t="s">
        <v>244</v>
      </c>
      <c r="D1" s="5" t="s">
        <v>243</v>
      </c>
      <c r="E1" s="6" t="s">
        <v>242</v>
      </c>
      <c r="F1" s="6" t="s">
        <v>241</v>
      </c>
      <c r="G1" s="5" t="s">
        <v>240</v>
      </c>
      <c r="H1" s="5" t="s">
        <v>239</v>
      </c>
      <c r="I1" s="5" t="s">
        <v>238</v>
      </c>
      <c r="J1" s="5" t="s">
        <v>238</v>
      </c>
      <c r="K1" s="5" t="s">
        <v>236</v>
      </c>
      <c r="L1" s="5" t="s">
        <v>235</v>
      </c>
      <c r="M1" s="5" t="s">
        <v>234</v>
      </c>
      <c r="N1" s="5" t="s">
        <v>233</v>
      </c>
      <c r="O1" s="6" t="s">
        <v>232</v>
      </c>
      <c r="P1" s="6" t="s">
        <v>231</v>
      </c>
      <c r="Q1" s="5" t="s">
        <v>230</v>
      </c>
      <c r="R1" s="5" t="s">
        <v>229</v>
      </c>
      <c r="S1" s="5" t="s">
        <v>228</v>
      </c>
      <c r="T1" s="5" t="s">
        <v>227</v>
      </c>
      <c r="U1" s="5" t="s">
        <v>226</v>
      </c>
      <c r="V1" s="5" t="s">
        <v>225</v>
      </c>
      <c r="W1" s="5" t="s">
        <v>224</v>
      </c>
      <c r="X1" s="5" t="s">
        <v>223</v>
      </c>
      <c r="Y1" s="6" t="s">
        <v>222</v>
      </c>
      <c r="Z1" s="6" t="s">
        <v>221</v>
      </c>
      <c r="AA1" s="5" t="s">
        <v>220</v>
      </c>
      <c r="AB1" s="5" t="s">
        <v>219</v>
      </c>
      <c r="AC1" s="5" t="s">
        <v>218</v>
      </c>
      <c r="AD1" s="5" t="s">
        <v>217</v>
      </c>
      <c r="AE1" s="5" t="s">
        <v>216</v>
      </c>
      <c r="AF1" s="5" t="s">
        <v>215</v>
      </c>
      <c r="AG1" s="5" t="s">
        <v>214</v>
      </c>
      <c r="AH1" s="5" t="s">
        <v>213</v>
      </c>
      <c r="AI1" s="6" t="s">
        <v>212</v>
      </c>
      <c r="AJ1" s="6" t="s">
        <v>211</v>
      </c>
      <c r="AK1" s="5" t="s">
        <v>210</v>
      </c>
      <c r="AL1" s="5" t="s">
        <v>209</v>
      </c>
      <c r="AM1" s="5" t="s">
        <v>208</v>
      </c>
      <c r="AN1" s="5" t="s">
        <v>207</v>
      </c>
      <c r="AO1" s="5" t="s">
        <v>206</v>
      </c>
      <c r="AP1" s="5" t="s">
        <v>205</v>
      </c>
      <c r="AQ1" s="5" t="s">
        <v>204</v>
      </c>
      <c r="AR1" s="5" t="s">
        <v>203</v>
      </c>
      <c r="AS1" s="6" t="s">
        <v>202</v>
      </c>
      <c r="AT1" s="6" t="s">
        <v>201</v>
      </c>
      <c r="AU1" s="5" t="s">
        <v>200</v>
      </c>
      <c r="AV1" s="5" t="s">
        <v>199</v>
      </c>
      <c r="AW1" s="5" t="s">
        <v>198</v>
      </c>
      <c r="AX1" s="5" t="s">
        <v>197</v>
      </c>
      <c r="AY1" s="5" t="s">
        <v>196</v>
      </c>
      <c r="AZ1" s="5" t="s">
        <v>195</v>
      </c>
      <c r="BA1" s="5" t="s">
        <v>194</v>
      </c>
      <c r="BB1" s="5" t="s">
        <v>193</v>
      </c>
      <c r="BC1" s="6" t="s">
        <v>192</v>
      </c>
      <c r="BD1" s="6" t="s">
        <v>191</v>
      </c>
      <c r="BE1" s="5" t="s">
        <v>190</v>
      </c>
      <c r="BF1" s="5" t="s">
        <v>189</v>
      </c>
      <c r="BG1" s="5" t="s">
        <v>188</v>
      </c>
      <c r="BH1" s="5" t="s">
        <v>187</v>
      </c>
      <c r="BI1" s="5" t="s">
        <v>186</v>
      </c>
      <c r="BJ1" s="5" t="s">
        <v>185</v>
      </c>
      <c r="BK1" s="5" t="s">
        <v>184</v>
      </c>
      <c r="BL1" s="5" t="s">
        <v>183</v>
      </c>
      <c r="BM1" s="6" t="s">
        <v>182</v>
      </c>
      <c r="BN1" s="6" t="s">
        <v>181</v>
      </c>
      <c r="BO1" s="5" t="s">
        <v>180</v>
      </c>
      <c r="BP1" s="5" t="s">
        <v>179</v>
      </c>
      <c r="BQ1" s="5" t="s">
        <v>178</v>
      </c>
      <c r="BR1" s="5" t="s">
        <v>177</v>
      </c>
      <c r="BS1" s="5" t="s">
        <v>176</v>
      </c>
      <c r="BT1" s="5" t="s">
        <v>175</v>
      </c>
      <c r="BU1" s="5" t="s">
        <v>174</v>
      </c>
      <c r="BV1" s="5" t="s">
        <v>173</v>
      </c>
      <c r="BW1" s="6" t="s">
        <v>172</v>
      </c>
      <c r="BX1" s="6" t="s">
        <v>171</v>
      </c>
      <c r="BY1" s="5" t="s">
        <v>170</v>
      </c>
      <c r="BZ1" s="5" t="s">
        <v>169</v>
      </c>
      <c r="CA1" s="5" t="s">
        <v>168</v>
      </c>
      <c r="CB1" s="5" t="s">
        <v>167</v>
      </c>
      <c r="CC1" s="5" t="s">
        <v>166</v>
      </c>
      <c r="CD1" s="5" t="s">
        <v>165</v>
      </c>
      <c r="CE1" s="5" t="s">
        <v>164</v>
      </c>
      <c r="CF1" s="5" t="s">
        <v>163</v>
      </c>
      <c r="CG1" s="6" t="s">
        <v>162</v>
      </c>
      <c r="CH1" s="6" t="s">
        <v>161</v>
      </c>
      <c r="CI1" s="5" t="s">
        <v>160</v>
      </c>
      <c r="CJ1" s="5" t="s">
        <v>159</v>
      </c>
      <c r="CK1" s="5" t="s">
        <v>158</v>
      </c>
      <c r="CL1" s="5" t="s">
        <v>157</v>
      </c>
      <c r="CM1" s="5" t="s">
        <v>156</v>
      </c>
      <c r="CN1" s="5" t="s">
        <v>155</v>
      </c>
      <c r="CO1" s="5" t="s">
        <v>154</v>
      </c>
      <c r="CP1" s="5" t="s">
        <v>153</v>
      </c>
      <c r="CQ1" s="6" t="s">
        <v>152</v>
      </c>
      <c r="CR1" s="6" t="s">
        <v>151</v>
      </c>
      <c r="CS1" s="5" t="s">
        <v>150</v>
      </c>
      <c r="CT1" s="5" t="s">
        <v>149</v>
      </c>
      <c r="CU1" s="5" t="s">
        <v>148</v>
      </c>
      <c r="CV1" s="5" t="s">
        <v>147</v>
      </c>
      <c r="CW1" s="5" t="s">
        <v>146</v>
      </c>
      <c r="CX1" s="5" t="s">
        <v>145</v>
      </c>
      <c r="CY1" s="5" t="s">
        <v>144</v>
      </c>
      <c r="CZ1" s="5" t="s">
        <v>143</v>
      </c>
      <c r="DA1" s="6" t="s">
        <v>142</v>
      </c>
      <c r="DB1" s="6" t="s">
        <v>141</v>
      </c>
      <c r="DC1" s="5" t="s">
        <v>140</v>
      </c>
      <c r="DD1" s="5" t="s">
        <v>139</v>
      </c>
      <c r="DE1" s="5" t="s">
        <v>138</v>
      </c>
      <c r="DF1" s="5" t="s">
        <v>137</v>
      </c>
      <c r="DG1" s="5" t="s">
        <v>136</v>
      </c>
      <c r="DH1" s="5" t="s">
        <v>135</v>
      </c>
      <c r="DI1" s="5" t="s">
        <v>134</v>
      </c>
      <c r="DJ1" s="5" t="s">
        <v>133</v>
      </c>
      <c r="DK1" s="6" t="s">
        <v>132</v>
      </c>
      <c r="DL1" s="6" t="s">
        <v>131</v>
      </c>
      <c r="DM1" s="5" t="s">
        <v>130</v>
      </c>
      <c r="DN1" s="5" t="s">
        <v>129</v>
      </c>
      <c r="DO1" s="5" t="s">
        <v>128</v>
      </c>
      <c r="DP1" s="5" t="s">
        <v>127</v>
      </c>
      <c r="DQ1" s="5" t="s">
        <v>126</v>
      </c>
      <c r="DR1" s="5" t="s">
        <v>125</v>
      </c>
      <c r="DS1" s="5" t="s">
        <v>124</v>
      </c>
      <c r="DT1" s="5" t="s">
        <v>123</v>
      </c>
      <c r="DU1" s="6" t="s">
        <v>122</v>
      </c>
      <c r="DV1" s="6" t="s">
        <v>121</v>
      </c>
      <c r="DW1" s="5" t="s">
        <v>120</v>
      </c>
      <c r="DX1" s="5" t="s">
        <v>119</v>
      </c>
      <c r="DY1" s="5" t="s">
        <v>118</v>
      </c>
      <c r="DZ1" s="5" t="s">
        <v>117</v>
      </c>
      <c r="EA1" s="5" t="s">
        <v>116</v>
      </c>
      <c r="EB1" s="5" t="s">
        <v>115</v>
      </c>
      <c r="EC1" s="5" t="s">
        <v>114</v>
      </c>
      <c r="ED1" s="5" t="s">
        <v>113</v>
      </c>
      <c r="EE1" s="6" t="s">
        <v>112</v>
      </c>
      <c r="EF1" s="6" t="s">
        <v>111</v>
      </c>
      <c r="EG1" s="5" t="s">
        <v>110</v>
      </c>
      <c r="EH1" s="5" t="s">
        <v>109</v>
      </c>
      <c r="EI1" s="5" t="s">
        <v>108</v>
      </c>
      <c r="EJ1" s="5" t="s">
        <v>107</v>
      </c>
      <c r="EK1" s="5" t="s">
        <v>106</v>
      </c>
      <c r="EL1" s="5" t="s">
        <v>105</v>
      </c>
      <c r="EM1" s="5" t="s">
        <v>104</v>
      </c>
      <c r="EN1" s="5" t="s">
        <v>103</v>
      </c>
      <c r="EO1" s="6" t="s">
        <v>102</v>
      </c>
      <c r="EP1" s="6" t="s">
        <v>101</v>
      </c>
      <c r="EQ1" s="5" t="s">
        <v>100</v>
      </c>
      <c r="ER1" s="5" t="s">
        <v>99</v>
      </c>
      <c r="ES1" s="5" t="s">
        <v>98</v>
      </c>
      <c r="ET1" s="5" t="s">
        <v>97</v>
      </c>
      <c r="EU1" s="5" t="s">
        <v>96</v>
      </c>
      <c r="EV1" s="5" t="s">
        <v>95</v>
      </c>
      <c r="EW1" s="5" t="s">
        <v>94</v>
      </c>
      <c r="EX1" s="5" t="s">
        <v>93</v>
      </c>
      <c r="EY1" s="6" t="s">
        <v>92</v>
      </c>
      <c r="EZ1" s="6" t="s">
        <v>91</v>
      </c>
      <c r="FA1" s="5" t="s">
        <v>90</v>
      </c>
      <c r="FB1" s="5" t="s">
        <v>89</v>
      </c>
      <c r="FC1" s="5" t="s">
        <v>88</v>
      </c>
      <c r="FD1" s="5" t="s">
        <v>87</v>
      </c>
      <c r="FE1" s="5" t="s">
        <v>86</v>
      </c>
      <c r="FF1" s="5" t="s">
        <v>85</v>
      </c>
      <c r="FG1" s="5" t="s">
        <v>84</v>
      </c>
      <c r="FH1" s="5" t="s">
        <v>83</v>
      </c>
      <c r="FI1" s="6" t="s">
        <v>82</v>
      </c>
      <c r="FJ1" s="6" t="s">
        <v>81</v>
      </c>
      <c r="FK1" s="5" t="s">
        <v>80</v>
      </c>
      <c r="FL1" s="5" t="s">
        <v>79</v>
      </c>
      <c r="FM1" s="5" t="s">
        <v>78</v>
      </c>
      <c r="FN1" s="5" t="s">
        <v>77</v>
      </c>
      <c r="FO1" s="5" t="s">
        <v>76</v>
      </c>
      <c r="FP1" s="5" t="s">
        <v>75</v>
      </c>
      <c r="FQ1" s="5" t="s">
        <v>74</v>
      </c>
      <c r="FR1" s="5" t="s">
        <v>73</v>
      </c>
      <c r="FS1" s="6" t="s">
        <v>72</v>
      </c>
      <c r="FT1" s="6" t="s">
        <v>71</v>
      </c>
      <c r="FU1" s="5" t="s">
        <v>70</v>
      </c>
      <c r="FV1" s="5" t="s">
        <v>69</v>
      </c>
      <c r="FW1" s="5" t="s">
        <v>68</v>
      </c>
      <c r="FX1" s="5" t="s">
        <v>67</v>
      </c>
      <c r="FY1" s="5" t="s">
        <v>66</v>
      </c>
      <c r="FZ1" s="5" t="s">
        <v>65</v>
      </c>
      <c r="GA1" s="5" t="s">
        <v>64</v>
      </c>
      <c r="GB1" s="5" t="s">
        <v>63</v>
      </c>
      <c r="GC1" s="6" t="s">
        <v>62</v>
      </c>
      <c r="GD1" s="6" t="s">
        <v>61</v>
      </c>
      <c r="GE1" s="5" t="s">
        <v>60</v>
      </c>
      <c r="GF1" s="5" t="s">
        <v>59</v>
      </c>
      <c r="GG1" s="5" t="s">
        <v>58</v>
      </c>
      <c r="GH1" s="5" t="s">
        <v>57</v>
      </c>
      <c r="GI1" s="5" t="s">
        <v>56</v>
      </c>
      <c r="GJ1" s="5" t="s">
        <v>55</v>
      </c>
      <c r="GK1" s="5" t="s">
        <v>54</v>
      </c>
      <c r="GL1" s="5" t="s">
        <v>53</v>
      </c>
      <c r="GM1" s="6" t="s">
        <v>52</v>
      </c>
      <c r="GN1" s="6" t="s">
        <v>51</v>
      </c>
      <c r="GO1" s="5" t="s">
        <v>50</v>
      </c>
      <c r="GP1" s="5" t="s">
        <v>49</v>
      </c>
      <c r="GQ1" s="5" t="s">
        <v>48</v>
      </c>
      <c r="GR1" s="5" t="s">
        <v>47</v>
      </c>
      <c r="GS1" s="5" t="s">
        <v>46</v>
      </c>
      <c r="GT1" s="5" t="s">
        <v>45</v>
      </c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</row>
    <row r="2" spans="1:217" s="8" customFormat="1" x14ac:dyDescent="0.25">
      <c r="A2" s="8">
        <v>184603</v>
      </c>
      <c r="B2" s="8" t="s">
        <v>248</v>
      </c>
      <c r="C2" s="8">
        <v>2683</v>
      </c>
      <c r="D2" s="8">
        <v>4796</v>
      </c>
      <c r="E2" s="8">
        <v>2189</v>
      </c>
      <c r="F2" s="8">
        <v>3545</v>
      </c>
      <c r="G2" s="8">
        <v>512</v>
      </c>
      <c r="H2" s="8">
        <v>39</v>
      </c>
      <c r="I2" s="8">
        <v>107</v>
      </c>
      <c r="J2" s="8">
        <v>43</v>
      </c>
      <c r="K2" s="8">
        <v>494</v>
      </c>
      <c r="L2" s="8">
        <v>1251</v>
      </c>
      <c r="M2" s="8">
        <v>2650</v>
      </c>
      <c r="N2" s="8">
        <v>5556</v>
      </c>
      <c r="O2" s="8">
        <v>2113</v>
      </c>
      <c r="P2" s="8">
        <v>4240</v>
      </c>
      <c r="Q2" s="8">
        <v>477</v>
      </c>
      <c r="R2" s="8">
        <v>78</v>
      </c>
      <c r="S2" s="8">
        <v>149</v>
      </c>
      <c r="T2" s="8">
        <v>115</v>
      </c>
      <c r="U2" s="8">
        <v>537</v>
      </c>
      <c r="V2" s="8">
        <v>1316</v>
      </c>
      <c r="W2" s="8">
        <v>2802</v>
      </c>
      <c r="X2" s="8">
        <v>5069</v>
      </c>
      <c r="Y2" s="8">
        <v>2232</v>
      </c>
      <c r="Z2" s="8">
        <v>3628</v>
      </c>
      <c r="AA2" s="8">
        <v>527</v>
      </c>
      <c r="AB2" s="8">
        <v>78</v>
      </c>
      <c r="AC2" s="8">
        <v>177</v>
      </c>
      <c r="AD2" s="8">
        <v>127</v>
      </c>
      <c r="AE2" s="8">
        <v>570</v>
      </c>
      <c r="AF2" s="8">
        <v>1441</v>
      </c>
      <c r="AG2" s="8">
        <v>3120</v>
      </c>
      <c r="AH2" s="8">
        <v>4726</v>
      </c>
      <c r="AI2" s="8">
        <v>2374</v>
      </c>
      <c r="AJ2" s="8">
        <v>3093</v>
      </c>
      <c r="AK2" s="8">
        <v>663</v>
      </c>
      <c r="AL2" s="8">
        <v>46</v>
      </c>
      <c r="AM2" s="8">
        <v>165</v>
      </c>
      <c r="AN2" s="8">
        <v>112</v>
      </c>
      <c r="AO2" s="8">
        <v>746</v>
      </c>
      <c r="AP2" s="8">
        <v>1633</v>
      </c>
      <c r="AQ2" s="8">
        <v>3456</v>
      </c>
      <c r="AR2" s="8">
        <v>4677</v>
      </c>
      <c r="AS2" s="8">
        <v>2336</v>
      </c>
      <c r="AT2" s="8">
        <v>3021</v>
      </c>
      <c r="AU2" s="8">
        <v>480</v>
      </c>
      <c r="AV2" s="8">
        <v>65</v>
      </c>
      <c r="AW2" s="8">
        <v>224</v>
      </c>
      <c r="AX2" s="8">
        <v>140</v>
      </c>
      <c r="AY2" s="8">
        <v>1120</v>
      </c>
      <c r="AZ2" s="8">
        <v>1656</v>
      </c>
      <c r="BA2" s="8">
        <v>3915</v>
      </c>
      <c r="BB2" s="8">
        <v>4737</v>
      </c>
      <c r="BC2" s="8">
        <v>2594</v>
      </c>
      <c r="BD2" s="8">
        <v>3089</v>
      </c>
      <c r="BE2" s="8">
        <v>519</v>
      </c>
      <c r="BF2" s="8">
        <v>54</v>
      </c>
      <c r="BG2" s="8">
        <v>234</v>
      </c>
      <c r="BH2" s="8">
        <v>120</v>
      </c>
      <c r="BI2" s="8">
        <v>1321</v>
      </c>
      <c r="BJ2" s="8">
        <v>1648</v>
      </c>
      <c r="BK2" s="8">
        <v>3851</v>
      </c>
      <c r="BL2" s="8">
        <v>4926</v>
      </c>
      <c r="BM2" s="8">
        <v>2693</v>
      </c>
      <c r="BN2" s="8">
        <v>3358</v>
      </c>
      <c r="BO2" s="8">
        <v>604</v>
      </c>
      <c r="BP2" s="8">
        <v>46</v>
      </c>
      <c r="BQ2" s="8">
        <v>202</v>
      </c>
      <c r="BR2" s="8">
        <v>152</v>
      </c>
      <c r="BS2" s="8">
        <v>1158</v>
      </c>
      <c r="BT2" s="8">
        <v>1568</v>
      </c>
      <c r="BU2" s="8">
        <v>3596</v>
      </c>
      <c r="BV2" s="8">
        <v>4950</v>
      </c>
      <c r="BW2" s="8">
        <v>2727</v>
      </c>
      <c r="BX2" s="8">
        <v>3381</v>
      </c>
      <c r="BY2" s="8">
        <v>577</v>
      </c>
      <c r="BZ2" s="8">
        <v>74</v>
      </c>
      <c r="CA2" s="8">
        <v>225</v>
      </c>
      <c r="CB2" s="8">
        <v>155</v>
      </c>
      <c r="CC2" s="8">
        <v>869</v>
      </c>
      <c r="CD2" s="8">
        <v>1569</v>
      </c>
      <c r="CE2" s="8">
        <v>3672</v>
      </c>
      <c r="CF2" s="8">
        <v>5458</v>
      </c>
      <c r="CG2" s="8">
        <v>2882</v>
      </c>
      <c r="CH2" s="8">
        <v>3893</v>
      </c>
      <c r="CI2" s="8">
        <v>684</v>
      </c>
      <c r="CJ2" s="8">
        <v>72</v>
      </c>
      <c r="CK2" s="8">
        <v>231</v>
      </c>
      <c r="CL2" s="8">
        <v>176</v>
      </c>
      <c r="CM2" s="8">
        <v>790</v>
      </c>
      <c r="CN2" s="8">
        <v>1565</v>
      </c>
      <c r="CO2" s="8">
        <v>3643</v>
      </c>
      <c r="CP2" s="8">
        <v>5464</v>
      </c>
      <c r="CQ2" s="8">
        <v>2777</v>
      </c>
      <c r="CR2" s="8">
        <v>3859</v>
      </c>
      <c r="CS2" s="8">
        <v>646</v>
      </c>
      <c r="CT2" s="8">
        <v>67</v>
      </c>
      <c r="CU2" s="8">
        <v>292</v>
      </c>
      <c r="CV2" s="8">
        <v>161</v>
      </c>
      <c r="CW2" s="8">
        <v>866</v>
      </c>
      <c r="CX2" s="8">
        <v>1605</v>
      </c>
      <c r="CY2" s="8">
        <v>3709</v>
      </c>
      <c r="CZ2" s="8">
        <v>5396</v>
      </c>
      <c r="DA2" s="8">
        <v>2680</v>
      </c>
      <c r="DB2" s="8">
        <v>3779</v>
      </c>
      <c r="DC2" s="8">
        <v>694</v>
      </c>
      <c r="DD2" s="8">
        <v>87</v>
      </c>
      <c r="DE2" s="8">
        <v>305</v>
      </c>
      <c r="DF2" s="8">
        <v>231</v>
      </c>
      <c r="DG2" s="8">
        <v>1029</v>
      </c>
      <c r="DH2" s="8">
        <v>1617</v>
      </c>
      <c r="DI2" s="8">
        <v>3510</v>
      </c>
      <c r="DJ2" s="8">
        <v>5294</v>
      </c>
      <c r="DK2" s="8">
        <v>2471</v>
      </c>
      <c r="DL2" s="8">
        <v>3573</v>
      </c>
      <c r="DM2" s="8">
        <v>643</v>
      </c>
      <c r="DN2" s="8">
        <v>67</v>
      </c>
      <c r="DO2" s="8">
        <v>290</v>
      </c>
      <c r="DP2" s="8">
        <v>205</v>
      </c>
      <c r="DQ2" s="8">
        <v>1039</v>
      </c>
      <c r="DR2" s="8">
        <v>1721</v>
      </c>
      <c r="DS2" s="8">
        <v>3228</v>
      </c>
      <c r="DT2" s="8">
        <v>5465</v>
      </c>
      <c r="DU2" s="8">
        <v>2210</v>
      </c>
      <c r="DV2" s="8">
        <v>3656</v>
      </c>
      <c r="DW2" s="8">
        <v>464</v>
      </c>
      <c r="DX2" s="8">
        <v>51</v>
      </c>
      <c r="DY2" s="8">
        <v>284</v>
      </c>
      <c r="DZ2" s="8">
        <v>183</v>
      </c>
      <c r="EA2" s="8">
        <v>1018</v>
      </c>
      <c r="EB2" s="8">
        <v>1809</v>
      </c>
      <c r="EC2" s="8">
        <v>3185</v>
      </c>
      <c r="ED2" s="8">
        <v>5473</v>
      </c>
      <c r="EE2" s="8">
        <v>2223</v>
      </c>
      <c r="EF2" s="8">
        <v>3801</v>
      </c>
      <c r="EG2" s="8">
        <v>402</v>
      </c>
      <c r="EH2" s="8">
        <v>51</v>
      </c>
      <c r="EI2" s="8">
        <v>276</v>
      </c>
      <c r="EJ2" s="8">
        <v>207</v>
      </c>
      <c r="EK2" s="8">
        <v>962</v>
      </c>
      <c r="EL2" s="8">
        <v>1672</v>
      </c>
      <c r="EM2" s="8">
        <v>3106</v>
      </c>
      <c r="EN2" s="8">
        <v>5381</v>
      </c>
      <c r="EO2" s="8">
        <v>2231</v>
      </c>
      <c r="EP2" s="8">
        <v>3668</v>
      </c>
      <c r="EQ2" s="8">
        <v>452</v>
      </c>
      <c r="ER2" s="8">
        <v>46</v>
      </c>
      <c r="EU2" s="8">
        <v>875</v>
      </c>
      <c r="EV2" s="8">
        <v>1713</v>
      </c>
      <c r="EW2" s="8">
        <v>2989</v>
      </c>
      <c r="EX2" s="8">
        <v>5248</v>
      </c>
      <c r="EY2" s="8">
        <v>2133</v>
      </c>
      <c r="EZ2" s="8">
        <v>3611</v>
      </c>
      <c r="FA2" s="8">
        <v>451</v>
      </c>
      <c r="FB2" s="8">
        <v>46</v>
      </c>
      <c r="FE2" s="8">
        <v>856</v>
      </c>
      <c r="FF2" s="8">
        <v>1637</v>
      </c>
      <c r="FG2" s="8">
        <v>2850</v>
      </c>
      <c r="FH2" s="8">
        <v>4784</v>
      </c>
      <c r="FI2" s="8">
        <v>2120</v>
      </c>
      <c r="FJ2" s="8">
        <v>3297</v>
      </c>
      <c r="FK2" s="8">
        <v>505</v>
      </c>
      <c r="FL2" s="8">
        <v>66</v>
      </c>
      <c r="FO2" s="8">
        <v>730</v>
      </c>
      <c r="FP2" s="8">
        <v>1487</v>
      </c>
      <c r="FQ2" s="8">
        <v>2796</v>
      </c>
      <c r="FR2" s="8">
        <v>4322</v>
      </c>
      <c r="FS2" s="8">
        <v>2101</v>
      </c>
      <c r="FT2" s="8">
        <v>2935</v>
      </c>
      <c r="FU2" s="8">
        <v>593</v>
      </c>
      <c r="FV2" s="8">
        <v>44</v>
      </c>
      <c r="FY2" s="8">
        <v>695</v>
      </c>
      <c r="FZ2" s="8">
        <v>1387</v>
      </c>
      <c r="GA2" s="8">
        <v>4993</v>
      </c>
      <c r="GB2" s="8">
        <v>5375</v>
      </c>
      <c r="GC2" s="8">
        <v>4009</v>
      </c>
      <c r="GD2" s="8">
        <v>3155</v>
      </c>
      <c r="GE2" s="8">
        <v>1091</v>
      </c>
      <c r="GF2" s="8">
        <v>57</v>
      </c>
      <c r="GI2" s="8">
        <v>984</v>
      </c>
      <c r="GJ2" s="8">
        <v>2220</v>
      </c>
      <c r="GK2" s="8">
        <v>4847</v>
      </c>
      <c r="GL2" s="8">
        <v>4705</v>
      </c>
      <c r="GM2" s="8">
        <v>3849</v>
      </c>
      <c r="GN2" s="8">
        <v>2691</v>
      </c>
      <c r="GO2" s="8">
        <v>939</v>
      </c>
      <c r="GP2" s="8">
        <v>58</v>
      </c>
      <c r="GS2" s="8">
        <v>998</v>
      </c>
      <c r="GT2" s="8">
        <v>2014</v>
      </c>
    </row>
    <row r="3" spans="1:217" s="9" customFormat="1" x14ac:dyDescent="0.25">
      <c r="A3" s="8">
        <v>184603</v>
      </c>
      <c r="B3" s="9" t="s">
        <v>249</v>
      </c>
      <c r="C3" s="9">
        <f>SUM(C2:D2)</f>
        <v>7479</v>
      </c>
      <c r="E3" s="9">
        <v>2189</v>
      </c>
      <c r="F3" s="9">
        <v>3545</v>
      </c>
      <c r="G3" s="9">
        <f>SUM(G2:H2)</f>
        <v>551</v>
      </c>
      <c r="I3" s="9">
        <f>SUM(I2:J2)</f>
        <v>150</v>
      </c>
      <c r="K3" s="9">
        <f>SUM(K2:L2)</f>
        <v>1745</v>
      </c>
      <c r="M3" s="9">
        <f>SUM(M2:N2)</f>
        <v>8206</v>
      </c>
      <c r="O3" s="9">
        <v>2113</v>
      </c>
      <c r="P3" s="9">
        <v>4240</v>
      </c>
      <c r="Q3" s="9">
        <f>SUM(Q2:R2)</f>
        <v>555</v>
      </c>
      <c r="S3" s="9">
        <f>SUM(S2:T2)</f>
        <v>264</v>
      </c>
      <c r="U3" s="9">
        <f>SUM(U2:V2)</f>
        <v>1853</v>
      </c>
      <c r="W3" s="9">
        <f>SUM(W2:X2)</f>
        <v>7871</v>
      </c>
      <c r="Y3" s="9">
        <f>Y2</f>
        <v>2232</v>
      </c>
      <c r="Z3" s="9">
        <f>Z2</f>
        <v>3628</v>
      </c>
      <c r="AA3" s="9">
        <f>SUM(AA2:AB2)</f>
        <v>605</v>
      </c>
      <c r="AC3" s="9">
        <f>SUM(AC2:AD2)</f>
        <v>304</v>
      </c>
      <c r="AE3" s="9">
        <f>SUM(AE2:AF2)</f>
        <v>2011</v>
      </c>
      <c r="AG3" s="9">
        <f>SUM(AG2:AH2)</f>
        <v>7846</v>
      </c>
      <c r="AI3" s="9">
        <f>AI2</f>
        <v>2374</v>
      </c>
      <c r="AJ3" s="9">
        <f>AJ2</f>
        <v>3093</v>
      </c>
      <c r="AK3" s="9">
        <f>SUM(AK2:AL2)</f>
        <v>709</v>
      </c>
      <c r="AM3" s="9">
        <f>SUM(AM2:AN2)</f>
        <v>277</v>
      </c>
      <c r="AO3" s="9">
        <f>SUM(AO2:AP2)</f>
        <v>2379</v>
      </c>
      <c r="AQ3" s="9">
        <f>SUM(AQ2:AR2)</f>
        <v>8133</v>
      </c>
      <c r="AS3" s="9">
        <f>AS2</f>
        <v>2336</v>
      </c>
      <c r="AT3" s="9">
        <f>AT2</f>
        <v>3021</v>
      </c>
      <c r="AU3" s="9">
        <f>SUM(AU2:AV2)</f>
        <v>545</v>
      </c>
      <c r="AW3" s="9">
        <f>SUM(AW2:AX2)</f>
        <v>364</v>
      </c>
      <c r="AY3" s="9">
        <f>SUM(AY2:AZ2)</f>
        <v>2776</v>
      </c>
      <c r="BA3" s="9">
        <f>SUM(BA2:BB2)</f>
        <v>8652</v>
      </c>
      <c r="BC3" s="9">
        <f>BC2</f>
        <v>2594</v>
      </c>
      <c r="BD3" s="9">
        <f>BD2</f>
        <v>3089</v>
      </c>
      <c r="BE3" s="9">
        <f>SUM(BE2:BF2)</f>
        <v>573</v>
      </c>
      <c r="BG3" s="9">
        <f>SUM(BG2:BH2)</f>
        <v>354</v>
      </c>
      <c r="BI3" s="9">
        <f>SUM(BI2:BJ2)</f>
        <v>2969</v>
      </c>
      <c r="BK3" s="9">
        <f>SUM(BK2:BL2)</f>
        <v>8777</v>
      </c>
      <c r="BM3" s="9">
        <f>BM2</f>
        <v>2693</v>
      </c>
      <c r="BN3" s="9">
        <f>BN2</f>
        <v>3358</v>
      </c>
      <c r="BO3" s="9">
        <f>SUM(BO2:BP2)</f>
        <v>650</v>
      </c>
      <c r="BQ3" s="9">
        <f>SUM(BQ2:BR2)</f>
        <v>354</v>
      </c>
      <c r="BS3" s="9">
        <f>SUM(BS2:BT2)</f>
        <v>2726</v>
      </c>
      <c r="BU3" s="9">
        <f>SUM(BU2:BV2)</f>
        <v>8546</v>
      </c>
      <c r="BW3" s="9">
        <f>BW2</f>
        <v>2727</v>
      </c>
      <c r="BX3" s="9">
        <f>BX2</f>
        <v>3381</v>
      </c>
      <c r="BY3" s="9">
        <f>SUM(BY2:BZ2)</f>
        <v>651</v>
      </c>
      <c r="CA3" s="9">
        <f>SUM(CA2:CB2)</f>
        <v>380</v>
      </c>
      <c r="CC3" s="9">
        <f>SUM(CC2:CD2)</f>
        <v>2438</v>
      </c>
      <c r="CE3" s="9">
        <f>SUM(CE2:CF2)</f>
        <v>9130</v>
      </c>
      <c r="CG3" s="9">
        <f>CG2</f>
        <v>2882</v>
      </c>
      <c r="CH3" s="9">
        <f>CH2</f>
        <v>3893</v>
      </c>
      <c r="CI3" s="9">
        <f>SUM(CI2:CJ2)</f>
        <v>756</v>
      </c>
      <c r="CK3" s="9">
        <f>SUM(CK2:CL2)</f>
        <v>407</v>
      </c>
      <c r="CM3" s="9">
        <f>SUM(CM2:CN2)</f>
        <v>2355</v>
      </c>
      <c r="CO3" s="9">
        <f>SUM(CO2:CP2)</f>
        <v>9107</v>
      </c>
      <c r="CQ3" s="9">
        <f>CQ2</f>
        <v>2777</v>
      </c>
      <c r="CR3" s="9">
        <f>CR2</f>
        <v>3859</v>
      </c>
      <c r="CS3" s="9">
        <f>SUM(CS2:CT2)</f>
        <v>713</v>
      </c>
      <c r="CU3" s="9">
        <f>SUM(CU2:CV2)</f>
        <v>453</v>
      </c>
      <c r="CW3" s="9">
        <f>SUM(CW2:CX2)</f>
        <v>2471</v>
      </c>
      <c r="CY3" s="9">
        <f>SUM(CY2:CZ2)</f>
        <v>9105</v>
      </c>
      <c r="DA3" s="9">
        <f>DA2</f>
        <v>2680</v>
      </c>
      <c r="DB3" s="9">
        <f>DB2</f>
        <v>3779</v>
      </c>
      <c r="DC3" s="9">
        <f>SUM(DC2:DD2)</f>
        <v>781</v>
      </c>
      <c r="DE3" s="9">
        <f>SUM(DE2:DF2)</f>
        <v>536</v>
      </c>
      <c r="DG3" s="9">
        <f>SUM(DG2:DH2)</f>
        <v>2646</v>
      </c>
      <c r="DI3" s="9">
        <f>SUM(DI2:DJ2)</f>
        <v>8804</v>
      </c>
      <c r="DK3" s="9">
        <f>DK2</f>
        <v>2471</v>
      </c>
      <c r="DL3" s="9">
        <f>DL2</f>
        <v>3573</v>
      </c>
      <c r="DM3" s="9">
        <f>SUM(DM2:DN2)</f>
        <v>710</v>
      </c>
      <c r="DO3" s="9">
        <f>SUM(DO2:DP2)</f>
        <v>495</v>
      </c>
      <c r="DQ3" s="9">
        <f>SUM(DQ2:DR2)</f>
        <v>2760</v>
      </c>
      <c r="DS3" s="9">
        <f>SUM(DS2:DT2)</f>
        <v>8693</v>
      </c>
      <c r="DU3" s="9">
        <f>DU2</f>
        <v>2210</v>
      </c>
      <c r="DV3" s="9">
        <f>DV2</f>
        <v>3656</v>
      </c>
      <c r="DW3" s="9">
        <f>SUM(DW2:DX2)</f>
        <v>515</v>
      </c>
      <c r="DY3" s="9">
        <f>SUM(DY2:DZ2)</f>
        <v>467</v>
      </c>
      <c r="EA3" s="9">
        <f>SUM(EA2:EB2)</f>
        <v>2827</v>
      </c>
      <c r="EC3" s="9">
        <f>SUM(EC2:ED2)</f>
        <v>8658</v>
      </c>
      <c r="EE3" s="9">
        <f>EE2</f>
        <v>2223</v>
      </c>
      <c r="EF3" s="9">
        <f>EF2</f>
        <v>3801</v>
      </c>
      <c r="EG3" s="9">
        <f>SUM(EG2:EH2)</f>
        <v>453</v>
      </c>
      <c r="EI3" s="9">
        <f>SUM(EI2:EJ2)</f>
        <v>483</v>
      </c>
      <c r="EK3" s="9">
        <f>SUM(EK2:EL2)</f>
        <v>2634</v>
      </c>
      <c r="EM3" s="9">
        <f>SUM(EM2:EN2)</f>
        <v>8487</v>
      </c>
      <c r="EO3" s="9">
        <f>EO2</f>
        <v>2231</v>
      </c>
      <c r="EP3" s="9">
        <f>EP2</f>
        <v>3668</v>
      </c>
      <c r="EQ3" s="9">
        <f>SUM(EQ2:ER2)</f>
        <v>498</v>
      </c>
      <c r="ES3" s="9">
        <f>SUM(ES2:ET2)</f>
        <v>0</v>
      </c>
      <c r="EU3" s="9">
        <f>SUM(EU2:EV2)</f>
        <v>2588</v>
      </c>
      <c r="EW3" s="9">
        <f>SUM(EW2:EX2)</f>
        <v>8237</v>
      </c>
      <c r="EY3" s="9">
        <f>EY2</f>
        <v>2133</v>
      </c>
      <c r="EZ3" s="9">
        <f>EZ2</f>
        <v>3611</v>
      </c>
      <c r="FA3" s="9">
        <f>SUM(FA2:FB2)</f>
        <v>497</v>
      </c>
      <c r="FC3" s="9">
        <f>SUM(FC2:FD2)</f>
        <v>0</v>
      </c>
      <c r="FE3" s="9">
        <f>SUM(FE2:FF2)</f>
        <v>2493</v>
      </c>
      <c r="FG3" s="9">
        <f>SUM(FG2:FH2)</f>
        <v>7634</v>
      </c>
      <c r="FI3" s="9">
        <f>FI2</f>
        <v>2120</v>
      </c>
      <c r="FJ3" s="9">
        <f>FJ2</f>
        <v>3297</v>
      </c>
      <c r="FK3" s="9">
        <f>SUM(FK2:FL2)</f>
        <v>571</v>
      </c>
      <c r="FM3" s="9">
        <f>SUM(FM2:FN2)</f>
        <v>0</v>
      </c>
      <c r="FO3" s="9">
        <f>SUM(FO2:FP2)</f>
        <v>2217</v>
      </c>
      <c r="FQ3" s="9">
        <f>SUM(FQ2:FR2)</f>
        <v>7118</v>
      </c>
      <c r="FS3" s="9">
        <f>FS2</f>
        <v>2101</v>
      </c>
      <c r="FT3" s="9">
        <f>FT2</f>
        <v>2935</v>
      </c>
      <c r="FU3" s="9">
        <f>SUM(FU2:FV2)</f>
        <v>637</v>
      </c>
      <c r="FW3" s="9">
        <f>SUM(FW2:FX2)</f>
        <v>0</v>
      </c>
      <c r="FY3" s="9">
        <f>SUM(FY2:FZ2)</f>
        <v>2082</v>
      </c>
      <c r="GA3" s="9">
        <f>SUM(GA2:GB2)</f>
        <v>10368</v>
      </c>
      <c r="GC3" s="9">
        <f>GC2</f>
        <v>4009</v>
      </c>
      <c r="GD3" s="9">
        <f>GD2</f>
        <v>3155</v>
      </c>
      <c r="GE3" s="9">
        <f>SUM(GE2:GF2)</f>
        <v>1148</v>
      </c>
      <c r="GG3" s="9">
        <f>SUM(GG2:GH2)</f>
        <v>0</v>
      </c>
      <c r="GI3" s="9">
        <f>SUM(GI2:GJ2)</f>
        <v>3204</v>
      </c>
      <c r="GK3" s="9">
        <f>SUM(GK2:GL2)</f>
        <v>9552</v>
      </c>
      <c r="GM3" s="9">
        <f>GM2</f>
        <v>3849</v>
      </c>
      <c r="GN3" s="9">
        <f>GN2</f>
        <v>2691</v>
      </c>
      <c r="GO3" s="9">
        <f>SUM(GO2:GP2)</f>
        <v>997</v>
      </c>
      <c r="GQ3" s="9">
        <f>SUM(GQ2:GR2)</f>
        <v>0</v>
      </c>
      <c r="GS3" s="9">
        <f>SUM(GS2:GT2)</f>
        <v>3012</v>
      </c>
    </row>
    <row r="5" spans="1:217" ht="195" x14ac:dyDescent="0.25">
      <c r="A5" s="5" t="s">
        <v>246</v>
      </c>
      <c r="B5" s="5" t="s">
        <v>245</v>
      </c>
      <c r="C5" s="5" t="s">
        <v>244</v>
      </c>
      <c r="D5" s="5" t="s">
        <v>243</v>
      </c>
      <c r="E5" s="6" t="s">
        <v>242</v>
      </c>
      <c r="F5" s="6" t="s">
        <v>241</v>
      </c>
      <c r="G5" s="5" t="s">
        <v>240</v>
      </c>
      <c r="H5" s="5" t="s">
        <v>239</v>
      </c>
      <c r="I5" s="5" t="s">
        <v>238</v>
      </c>
      <c r="J5" s="5" t="s">
        <v>237</v>
      </c>
      <c r="K5" s="5" t="s">
        <v>236</v>
      </c>
      <c r="L5" s="5" t="s">
        <v>235</v>
      </c>
      <c r="M5" s="5" t="s">
        <v>234</v>
      </c>
      <c r="N5" s="5" t="s">
        <v>233</v>
      </c>
      <c r="O5" s="6" t="s">
        <v>232</v>
      </c>
      <c r="P5" s="6" t="s">
        <v>231</v>
      </c>
      <c r="Q5" s="5" t="s">
        <v>230</v>
      </c>
      <c r="R5" s="5" t="s">
        <v>229</v>
      </c>
      <c r="S5" s="5" t="s">
        <v>228</v>
      </c>
      <c r="T5" s="5" t="s">
        <v>227</v>
      </c>
      <c r="U5" s="5" t="s">
        <v>226</v>
      </c>
      <c r="V5" s="5" t="s">
        <v>225</v>
      </c>
      <c r="W5" s="5" t="s">
        <v>224</v>
      </c>
      <c r="X5" s="5" t="s">
        <v>223</v>
      </c>
      <c r="Y5" s="6" t="s">
        <v>222</v>
      </c>
      <c r="Z5" s="6" t="s">
        <v>221</v>
      </c>
      <c r="AA5" s="5" t="s">
        <v>220</v>
      </c>
      <c r="AB5" s="5" t="s">
        <v>219</v>
      </c>
      <c r="AC5" s="5" t="s">
        <v>218</v>
      </c>
      <c r="AD5" s="5" t="s">
        <v>217</v>
      </c>
      <c r="AE5" s="5" t="s">
        <v>216</v>
      </c>
      <c r="AF5" s="5" t="s">
        <v>215</v>
      </c>
      <c r="AG5" s="5" t="s">
        <v>214</v>
      </c>
      <c r="AH5" s="5" t="s">
        <v>213</v>
      </c>
      <c r="AI5" s="6" t="s">
        <v>212</v>
      </c>
      <c r="AJ5" s="6" t="s">
        <v>211</v>
      </c>
      <c r="AK5" s="5" t="s">
        <v>210</v>
      </c>
      <c r="AL5" s="5" t="s">
        <v>209</v>
      </c>
      <c r="AM5" s="5" t="s">
        <v>208</v>
      </c>
      <c r="AN5" s="5" t="s">
        <v>207</v>
      </c>
      <c r="AO5" s="5" t="s">
        <v>206</v>
      </c>
      <c r="AP5" s="5" t="s">
        <v>205</v>
      </c>
      <c r="AQ5" s="5" t="s">
        <v>204</v>
      </c>
      <c r="AR5" s="5" t="s">
        <v>203</v>
      </c>
      <c r="AS5" s="6" t="s">
        <v>202</v>
      </c>
      <c r="AT5" s="6" t="s">
        <v>201</v>
      </c>
      <c r="AU5" s="5" t="s">
        <v>200</v>
      </c>
      <c r="AV5" s="5" t="s">
        <v>199</v>
      </c>
      <c r="AW5" s="5" t="s">
        <v>198</v>
      </c>
      <c r="AX5" s="5" t="s">
        <v>197</v>
      </c>
      <c r="AY5" s="5" t="s">
        <v>196</v>
      </c>
      <c r="AZ5" s="5" t="s">
        <v>195</v>
      </c>
      <c r="BA5" s="5" t="s">
        <v>194</v>
      </c>
      <c r="BB5" s="5" t="s">
        <v>193</v>
      </c>
      <c r="BC5" s="6" t="s">
        <v>192</v>
      </c>
      <c r="BD5" s="6" t="s">
        <v>191</v>
      </c>
      <c r="BE5" s="5" t="s">
        <v>190</v>
      </c>
      <c r="BF5" s="5" t="s">
        <v>189</v>
      </c>
      <c r="BG5" s="5" t="s">
        <v>188</v>
      </c>
      <c r="BH5" s="5" t="s">
        <v>187</v>
      </c>
      <c r="BI5" s="5" t="s">
        <v>186</v>
      </c>
      <c r="BJ5" s="5" t="s">
        <v>185</v>
      </c>
      <c r="BK5" s="5" t="s">
        <v>184</v>
      </c>
      <c r="BL5" s="5" t="s">
        <v>183</v>
      </c>
      <c r="BM5" s="6" t="s">
        <v>182</v>
      </c>
      <c r="BN5" s="6" t="s">
        <v>181</v>
      </c>
      <c r="BO5" s="5" t="s">
        <v>180</v>
      </c>
      <c r="BP5" s="5" t="s">
        <v>179</v>
      </c>
      <c r="BQ5" s="5" t="s">
        <v>178</v>
      </c>
      <c r="BR5" s="5" t="s">
        <v>177</v>
      </c>
      <c r="BS5" s="5" t="s">
        <v>176</v>
      </c>
      <c r="BT5" s="5" t="s">
        <v>175</v>
      </c>
      <c r="BU5" s="5" t="s">
        <v>174</v>
      </c>
      <c r="BV5" s="5" t="s">
        <v>173</v>
      </c>
      <c r="BW5" s="6" t="s">
        <v>172</v>
      </c>
      <c r="BX5" s="6" t="s">
        <v>171</v>
      </c>
      <c r="BY5" s="5" t="s">
        <v>170</v>
      </c>
      <c r="BZ5" s="5" t="s">
        <v>169</v>
      </c>
      <c r="CA5" s="5" t="s">
        <v>168</v>
      </c>
      <c r="CB5" s="5" t="s">
        <v>167</v>
      </c>
      <c r="CC5" s="5" t="s">
        <v>166</v>
      </c>
      <c r="CD5" s="5" t="s">
        <v>165</v>
      </c>
      <c r="CE5" s="5" t="s">
        <v>164</v>
      </c>
      <c r="CF5" s="5" t="s">
        <v>163</v>
      </c>
      <c r="CG5" s="6" t="s">
        <v>162</v>
      </c>
      <c r="CH5" s="6" t="s">
        <v>161</v>
      </c>
      <c r="CI5" s="5" t="s">
        <v>160</v>
      </c>
      <c r="CJ5" s="5" t="s">
        <v>159</v>
      </c>
      <c r="CK5" s="5" t="s">
        <v>158</v>
      </c>
      <c r="CL5" s="5" t="s">
        <v>157</v>
      </c>
      <c r="CM5" s="5" t="s">
        <v>156</v>
      </c>
      <c r="CN5" s="5" t="s">
        <v>155</v>
      </c>
      <c r="CO5" s="5" t="s">
        <v>154</v>
      </c>
      <c r="CP5" s="5" t="s">
        <v>153</v>
      </c>
      <c r="CQ5" s="6" t="s">
        <v>152</v>
      </c>
      <c r="CR5" s="6" t="s">
        <v>151</v>
      </c>
      <c r="CS5" s="5" t="s">
        <v>150</v>
      </c>
      <c r="CT5" s="5" t="s">
        <v>149</v>
      </c>
      <c r="CU5" s="5" t="s">
        <v>148</v>
      </c>
      <c r="CV5" s="5" t="s">
        <v>147</v>
      </c>
      <c r="CW5" s="5" t="s">
        <v>146</v>
      </c>
      <c r="CX5" s="5" t="s">
        <v>145</v>
      </c>
      <c r="CY5" s="5" t="s">
        <v>144</v>
      </c>
      <c r="CZ5" s="5" t="s">
        <v>143</v>
      </c>
      <c r="DA5" s="6" t="s">
        <v>142</v>
      </c>
      <c r="DB5" s="6" t="s">
        <v>141</v>
      </c>
      <c r="DC5" s="5" t="s">
        <v>140</v>
      </c>
      <c r="DD5" s="5" t="s">
        <v>139</v>
      </c>
      <c r="DE5" s="5" t="s">
        <v>138</v>
      </c>
      <c r="DF5" s="5" t="s">
        <v>137</v>
      </c>
      <c r="DG5" s="5" t="s">
        <v>136</v>
      </c>
      <c r="DH5" s="5" t="s">
        <v>135</v>
      </c>
      <c r="DI5" s="5" t="s">
        <v>134</v>
      </c>
      <c r="DJ5" s="5" t="s">
        <v>133</v>
      </c>
      <c r="DK5" s="6" t="s">
        <v>132</v>
      </c>
      <c r="DL5" s="6" t="s">
        <v>131</v>
      </c>
      <c r="DM5" s="5" t="s">
        <v>130</v>
      </c>
      <c r="DN5" s="5" t="s">
        <v>129</v>
      </c>
      <c r="DO5" s="5" t="s">
        <v>128</v>
      </c>
      <c r="DP5" s="5" t="s">
        <v>127</v>
      </c>
      <c r="DQ5" s="5" t="s">
        <v>126</v>
      </c>
      <c r="DR5" s="5" t="s">
        <v>125</v>
      </c>
      <c r="DS5" s="5" t="s">
        <v>124</v>
      </c>
      <c r="DT5" s="5" t="s">
        <v>123</v>
      </c>
      <c r="DU5" s="6" t="s">
        <v>122</v>
      </c>
      <c r="DV5" s="6" t="s">
        <v>121</v>
      </c>
      <c r="DW5" s="5" t="s">
        <v>120</v>
      </c>
      <c r="DX5" s="5" t="s">
        <v>119</v>
      </c>
      <c r="DY5" s="5" t="s">
        <v>118</v>
      </c>
      <c r="DZ5" s="5" t="s">
        <v>117</v>
      </c>
      <c r="EA5" s="5" t="s">
        <v>116</v>
      </c>
      <c r="EB5" s="5" t="s">
        <v>115</v>
      </c>
      <c r="EC5" s="5" t="s">
        <v>114</v>
      </c>
      <c r="ED5" s="5" t="s">
        <v>113</v>
      </c>
      <c r="EE5" s="6" t="s">
        <v>112</v>
      </c>
      <c r="EF5" s="6" t="s">
        <v>111</v>
      </c>
      <c r="EG5" s="5" t="s">
        <v>110</v>
      </c>
      <c r="EH5" s="5" t="s">
        <v>109</v>
      </c>
      <c r="EI5" s="5" t="s">
        <v>108</v>
      </c>
      <c r="EJ5" s="5" t="s">
        <v>107</v>
      </c>
      <c r="EK5" s="5" t="s">
        <v>106</v>
      </c>
      <c r="EL5" s="5" t="s">
        <v>105</v>
      </c>
      <c r="EM5" s="5" t="s">
        <v>104</v>
      </c>
      <c r="EN5" s="5" t="s">
        <v>103</v>
      </c>
      <c r="EO5" s="6" t="s">
        <v>102</v>
      </c>
      <c r="EP5" s="6" t="s">
        <v>101</v>
      </c>
      <c r="EQ5" s="5" t="s">
        <v>100</v>
      </c>
      <c r="ER5" s="5" t="s">
        <v>99</v>
      </c>
      <c r="ES5" s="5" t="s">
        <v>98</v>
      </c>
      <c r="ET5" s="5" t="s">
        <v>97</v>
      </c>
      <c r="EU5" s="5" t="s">
        <v>96</v>
      </c>
      <c r="EV5" s="5" t="s">
        <v>95</v>
      </c>
      <c r="EW5" s="5" t="s">
        <v>94</v>
      </c>
      <c r="EX5" s="5" t="s">
        <v>93</v>
      </c>
      <c r="EY5" s="6" t="s">
        <v>92</v>
      </c>
      <c r="EZ5" s="6" t="s">
        <v>91</v>
      </c>
      <c r="FA5" s="5" t="s">
        <v>90</v>
      </c>
      <c r="FB5" s="5" t="s">
        <v>89</v>
      </c>
      <c r="FC5" s="5" t="s">
        <v>88</v>
      </c>
      <c r="FD5" s="5" t="s">
        <v>87</v>
      </c>
      <c r="FE5" s="5" t="s">
        <v>86</v>
      </c>
      <c r="FF5" s="5" t="s">
        <v>85</v>
      </c>
      <c r="FG5" s="5" t="s">
        <v>84</v>
      </c>
      <c r="FH5" s="5" t="s">
        <v>83</v>
      </c>
      <c r="FI5" s="6" t="s">
        <v>82</v>
      </c>
      <c r="FJ5" s="6" t="s">
        <v>81</v>
      </c>
      <c r="FK5" s="5" t="s">
        <v>80</v>
      </c>
      <c r="FL5" s="5" t="s">
        <v>79</v>
      </c>
      <c r="FM5" s="5" t="s">
        <v>78</v>
      </c>
      <c r="FN5" s="5" t="s">
        <v>77</v>
      </c>
      <c r="FO5" s="5" t="s">
        <v>76</v>
      </c>
      <c r="FP5" s="5" t="s">
        <v>75</v>
      </c>
      <c r="FQ5" s="5" t="s">
        <v>74</v>
      </c>
      <c r="FR5" s="5" t="s">
        <v>73</v>
      </c>
      <c r="FS5" s="6" t="s">
        <v>72</v>
      </c>
      <c r="FT5" s="6" t="s">
        <v>71</v>
      </c>
      <c r="FU5" s="5" t="s">
        <v>70</v>
      </c>
      <c r="FV5" s="5" t="s">
        <v>69</v>
      </c>
      <c r="FW5" s="5" t="s">
        <v>68</v>
      </c>
      <c r="FX5" s="5" t="s">
        <v>67</v>
      </c>
      <c r="FY5" s="5" t="s">
        <v>66</v>
      </c>
      <c r="FZ5" s="5" t="s">
        <v>65</v>
      </c>
      <c r="GA5" s="5" t="s">
        <v>64</v>
      </c>
      <c r="GB5" s="5" t="s">
        <v>63</v>
      </c>
      <c r="GC5" s="6" t="s">
        <v>62</v>
      </c>
      <c r="GD5" s="6" t="s">
        <v>61</v>
      </c>
      <c r="GE5" s="5" t="s">
        <v>60</v>
      </c>
      <c r="GF5" s="5" t="s">
        <v>59</v>
      </c>
      <c r="GG5" s="5" t="s">
        <v>58</v>
      </c>
      <c r="GH5" s="5" t="s">
        <v>57</v>
      </c>
      <c r="GI5" s="5" t="s">
        <v>56</v>
      </c>
      <c r="GJ5" s="5" t="s">
        <v>55</v>
      </c>
      <c r="GK5" s="5" t="s">
        <v>54</v>
      </c>
      <c r="GL5" s="5" t="s">
        <v>53</v>
      </c>
      <c r="GM5" s="6" t="s">
        <v>52</v>
      </c>
      <c r="GN5" s="6" t="s">
        <v>51</v>
      </c>
      <c r="GO5" s="5" t="s">
        <v>50</v>
      </c>
      <c r="GP5" s="5" t="s">
        <v>49</v>
      </c>
      <c r="GQ5" s="5" t="s">
        <v>48</v>
      </c>
      <c r="GR5" s="5" t="s">
        <v>47</v>
      </c>
      <c r="GS5" s="5" t="s">
        <v>46</v>
      </c>
      <c r="GT5" s="5" t="s">
        <v>45</v>
      </c>
      <c r="GU5" s="10"/>
    </row>
    <row r="6" spans="1:217" s="8" customFormat="1" x14ac:dyDescent="0.25">
      <c r="A6" s="8">
        <v>184694</v>
      </c>
      <c r="B6" s="8" t="s">
        <v>250</v>
      </c>
      <c r="C6" s="8">
        <v>3009</v>
      </c>
      <c r="D6" s="8">
        <v>387</v>
      </c>
      <c r="E6" s="8">
        <v>2517</v>
      </c>
      <c r="F6" s="8">
        <v>190</v>
      </c>
      <c r="G6" s="8">
        <v>551</v>
      </c>
      <c r="H6" s="8">
        <v>10</v>
      </c>
      <c r="I6" s="8">
        <v>96</v>
      </c>
      <c r="J6" s="8">
        <v>4</v>
      </c>
      <c r="K6" s="8">
        <v>492</v>
      </c>
      <c r="L6" s="8">
        <v>197</v>
      </c>
      <c r="M6" s="8">
        <v>3069</v>
      </c>
      <c r="N6" s="8">
        <v>297</v>
      </c>
      <c r="O6" s="8">
        <v>2539</v>
      </c>
      <c r="P6" s="8">
        <v>81</v>
      </c>
      <c r="Q6" s="8">
        <v>577</v>
      </c>
      <c r="R6" s="8">
        <v>2</v>
      </c>
      <c r="S6" s="8">
        <v>117</v>
      </c>
      <c r="T6" s="8">
        <v>1</v>
      </c>
      <c r="U6" s="8">
        <v>530</v>
      </c>
      <c r="V6" s="8">
        <v>216</v>
      </c>
      <c r="W6" s="8">
        <v>3172</v>
      </c>
      <c r="X6" s="8">
        <v>311</v>
      </c>
      <c r="Y6" s="8">
        <v>2640</v>
      </c>
      <c r="Z6" s="8">
        <v>90</v>
      </c>
      <c r="AA6" s="8">
        <v>671</v>
      </c>
      <c r="AB6" s="8">
        <v>2</v>
      </c>
      <c r="AC6" s="8">
        <v>121</v>
      </c>
      <c r="AD6" s="8">
        <v>1</v>
      </c>
      <c r="AE6" s="8">
        <v>532</v>
      </c>
      <c r="AF6" s="8">
        <v>221</v>
      </c>
      <c r="AG6" s="8">
        <v>3193</v>
      </c>
      <c r="AH6" s="8">
        <v>319</v>
      </c>
      <c r="AI6" s="8">
        <v>2640</v>
      </c>
      <c r="AJ6" s="8">
        <v>107</v>
      </c>
      <c r="AK6" s="8">
        <v>799</v>
      </c>
      <c r="AL6" s="8">
        <v>3</v>
      </c>
      <c r="AM6" s="8">
        <v>114</v>
      </c>
      <c r="AN6" s="8">
        <v>7</v>
      </c>
      <c r="AO6" s="8">
        <v>553</v>
      </c>
      <c r="AP6" s="8">
        <v>212</v>
      </c>
      <c r="AQ6" s="8">
        <v>2973</v>
      </c>
      <c r="AR6" s="8">
        <v>360</v>
      </c>
      <c r="AS6" s="8">
        <v>2400</v>
      </c>
      <c r="AT6" s="8">
        <v>113</v>
      </c>
      <c r="AU6" s="8">
        <v>586</v>
      </c>
      <c r="AV6" s="8">
        <v>2</v>
      </c>
      <c r="AW6" s="8">
        <v>115</v>
      </c>
      <c r="AX6" s="8">
        <v>8</v>
      </c>
      <c r="AY6" s="8">
        <v>573</v>
      </c>
      <c r="AZ6" s="8">
        <v>247</v>
      </c>
      <c r="BA6" s="8">
        <v>2994</v>
      </c>
      <c r="BB6" s="8">
        <v>401</v>
      </c>
      <c r="BC6" s="8">
        <v>2391</v>
      </c>
      <c r="BD6" s="8">
        <v>148</v>
      </c>
      <c r="BE6" s="8">
        <v>692</v>
      </c>
      <c r="BF6" s="8">
        <v>4</v>
      </c>
      <c r="BG6" s="8">
        <v>108</v>
      </c>
      <c r="BH6" s="8">
        <v>10</v>
      </c>
      <c r="BI6" s="8">
        <v>603</v>
      </c>
      <c r="BJ6" s="8">
        <v>253</v>
      </c>
      <c r="BK6" s="8">
        <v>2805</v>
      </c>
      <c r="BL6" s="8">
        <v>426</v>
      </c>
      <c r="BM6" s="8">
        <v>2234</v>
      </c>
      <c r="BN6" s="8">
        <v>166</v>
      </c>
      <c r="BO6" s="8">
        <v>698</v>
      </c>
      <c r="BP6" s="8">
        <v>4</v>
      </c>
      <c r="BQ6" s="8">
        <v>85</v>
      </c>
      <c r="BR6" s="8">
        <v>6</v>
      </c>
      <c r="BS6" s="8">
        <v>571</v>
      </c>
      <c r="BT6" s="8">
        <v>260</v>
      </c>
      <c r="BU6" s="8">
        <v>2582</v>
      </c>
      <c r="BV6" s="8">
        <v>447</v>
      </c>
      <c r="BW6" s="8">
        <v>2116</v>
      </c>
      <c r="BX6" s="8">
        <v>158</v>
      </c>
      <c r="BY6" s="8">
        <v>509</v>
      </c>
      <c r="BZ6" s="8">
        <v>3</v>
      </c>
      <c r="CA6" s="8">
        <v>115</v>
      </c>
      <c r="CB6" s="8">
        <v>6</v>
      </c>
      <c r="CC6" s="8">
        <v>466</v>
      </c>
      <c r="CD6" s="8">
        <v>289</v>
      </c>
      <c r="CE6" s="8">
        <v>2535</v>
      </c>
      <c r="CF6" s="8">
        <v>532</v>
      </c>
      <c r="CG6" s="8">
        <v>2213</v>
      </c>
      <c r="CH6" s="8">
        <v>183</v>
      </c>
      <c r="CI6" s="8">
        <v>577</v>
      </c>
      <c r="CJ6" s="8">
        <v>8</v>
      </c>
      <c r="CK6" s="8">
        <v>120</v>
      </c>
      <c r="CL6" s="8">
        <v>9</v>
      </c>
      <c r="CM6" s="8">
        <v>322</v>
      </c>
      <c r="CN6" s="8">
        <v>349</v>
      </c>
      <c r="CO6" s="8">
        <v>2485</v>
      </c>
      <c r="CP6" s="8">
        <v>597</v>
      </c>
      <c r="CQ6" s="8">
        <v>2223</v>
      </c>
      <c r="CR6" s="8">
        <v>178</v>
      </c>
      <c r="CS6" s="8">
        <v>584</v>
      </c>
      <c r="CT6" s="8">
        <v>2</v>
      </c>
      <c r="CU6" s="8">
        <v>103</v>
      </c>
      <c r="CV6" s="8">
        <v>10</v>
      </c>
      <c r="CW6" s="8">
        <v>262</v>
      </c>
      <c r="CX6" s="8">
        <v>419</v>
      </c>
      <c r="CY6" s="8">
        <v>2625</v>
      </c>
      <c r="CZ6" s="8">
        <v>663</v>
      </c>
      <c r="DA6" s="8">
        <v>2273</v>
      </c>
      <c r="DB6" s="8">
        <v>168</v>
      </c>
      <c r="DC6" s="8">
        <v>646</v>
      </c>
      <c r="DD6" s="8">
        <v>4</v>
      </c>
      <c r="DE6" s="8">
        <v>146</v>
      </c>
      <c r="DF6" s="8">
        <v>7</v>
      </c>
      <c r="DG6" s="8">
        <v>352</v>
      </c>
      <c r="DH6" s="8">
        <v>495</v>
      </c>
      <c r="DI6" s="8">
        <v>2671</v>
      </c>
      <c r="DJ6" s="8">
        <v>834</v>
      </c>
      <c r="DK6" s="8">
        <v>2281</v>
      </c>
      <c r="DL6" s="8">
        <v>199</v>
      </c>
      <c r="DM6" s="8">
        <v>645</v>
      </c>
      <c r="DN6" s="8">
        <v>1</v>
      </c>
      <c r="DO6" s="8">
        <v>124</v>
      </c>
      <c r="DP6" s="8">
        <v>7</v>
      </c>
      <c r="DQ6" s="8">
        <v>390</v>
      </c>
      <c r="DR6" s="8">
        <v>635</v>
      </c>
      <c r="DS6" s="8">
        <v>2630</v>
      </c>
      <c r="DT6" s="8">
        <v>835</v>
      </c>
      <c r="DU6" s="8">
        <v>2265</v>
      </c>
      <c r="DV6" s="8">
        <v>189</v>
      </c>
      <c r="DW6" s="8">
        <v>600</v>
      </c>
      <c r="DX6" s="8">
        <v>4</v>
      </c>
      <c r="DY6" s="8">
        <v>130</v>
      </c>
      <c r="DZ6" s="8">
        <v>7</v>
      </c>
      <c r="EA6" s="8">
        <v>365</v>
      </c>
      <c r="EB6" s="8">
        <v>646</v>
      </c>
      <c r="EC6" s="8">
        <v>2654</v>
      </c>
      <c r="ED6" s="8">
        <v>809</v>
      </c>
      <c r="EE6" s="8">
        <v>2298</v>
      </c>
      <c r="EF6" s="8">
        <v>247</v>
      </c>
      <c r="EG6" s="8">
        <v>485</v>
      </c>
      <c r="EH6" s="8">
        <v>3</v>
      </c>
      <c r="EI6" s="8">
        <v>124</v>
      </c>
      <c r="EJ6" s="8">
        <v>13</v>
      </c>
      <c r="EK6" s="8">
        <v>356</v>
      </c>
      <c r="EL6" s="8">
        <v>562</v>
      </c>
      <c r="EM6" s="8">
        <v>2713</v>
      </c>
      <c r="EN6" s="8">
        <v>845</v>
      </c>
      <c r="EO6" s="8">
        <v>2364</v>
      </c>
      <c r="EP6" s="8">
        <v>264</v>
      </c>
      <c r="EQ6" s="8">
        <v>655</v>
      </c>
      <c r="ER6" s="8">
        <v>8</v>
      </c>
      <c r="EU6" s="8">
        <v>349</v>
      </c>
      <c r="EV6" s="8">
        <v>581</v>
      </c>
      <c r="EW6" s="8">
        <v>2577</v>
      </c>
      <c r="EX6" s="8">
        <v>904</v>
      </c>
      <c r="EY6" s="8">
        <v>2300</v>
      </c>
      <c r="EZ6" s="8">
        <v>295</v>
      </c>
      <c r="FA6" s="8">
        <v>605</v>
      </c>
      <c r="FB6" s="8">
        <v>8</v>
      </c>
      <c r="FE6" s="8">
        <v>277</v>
      </c>
      <c r="FF6" s="8">
        <v>609</v>
      </c>
      <c r="FG6" s="8">
        <v>2662</v>
      </c>
      <c r="FH6" s="8">
        <v>1022</v>
      </c>
      <c r="FI6" s="8">
        <v>2250</v>
      </c>
      <c r="FJ6" s="8">
        <v>383</v>
      </c>
      <c r="FK6" s="8">
        <v>601</v>
      </c>
      <c r="FL6" s="8">
        <v>13</v>
      </c>
      <c r="FO6" s="8">
        <v>412</v>
      </c>
      <c r="FP6" s="8">
        <v>639</v>
      </c>
      <c r="FQ6" s="8">
        <v>2621</v>
      </c>
      <c r="FR6" s="8">
        <v>1122</v>
      </c>
      <c r="FS6" s="8">
        <v>2248</v>
      </c>
      <c r="FT6" s="8">
        <v>397</v>
      </c>
      <c r="FU6" s="8">
        <v>597</v>
      </c>
      <c r="FV6" s="8">
        <v>20</v>
      </c>
      <c r="FY6" s="8">
        <v>373</v>
      </c>
      <c r="FZ6" s="8">
        <v>725</v>
      </c>
    </row>
    <row r="7" spans="1:217" s="9" customFormat="1" x14ac:dyDescent="0.25">
      <c r="B7" s="9" t="s">
        <v>249</v>
      </c>
      <c r="C7" s="9">
        <f>SUM(C6:D6)</f>
        <v>3396</v>
      </c>
      <c r="E7" s="9">
        <v>2517</v>
      </c>
      <c r="F7" s="9">
        <v>190</v>
      </c>
      <c r="G7" s="9">
        <f>SUM(G6:H6)</f>
        <v>561</v>
      </c>
      <c r="I7" s="9">
        <f>SUM(I6:J6)</f>
        <v>100</v>
      </c>
      <c r="K7" s="9">
        <f>SUM(K6:L6)</f>
        <v>689</v>
      </c>
      <c r="M7" s="9">
        <f>SUM(M6:N6)</f>
        <v>3366</v>
      </c>
      <c r="O7" s="9">
        <v>2539</v>
      </c>
      <c r="P7" s="9">
        <v>81</v>
      </c>
      <c r="Q7" s="9">
        <f>SUM(Q6:R6)</f>
        <v>579</v>
      </c>
      <c r="S7" s="9">
        <f>SUM(S6:T6)</f>
        <v>118</v>
      </c>
      <c r="U7" s="9">
        <f>SUM(U6:V6)</f>
        <v>746</v>
      </c>
      <c r="W7" s="9">
        <f>SUM(W6:X6)</f>
        <v>3483</v>
      </c>
      <c r="Y7" s="9">
        <v>2640</v>
      </c>
      <c r="Z7" s="9">
        <v>90</v>
      </c>
      <c r="AA7" s="9">
        <f>SUM(AA6:AB6)</f>
        <v>673</v>
      </c>
      <c r="AC7" s="9">
        <f>SUM(AC6:AD6)</f>
        <v>122</v>
      </c>
      <c r="AE7" s="9">
        <f>SUM(AE6:AF6)</f>
        <v>753</v>
      </c>
      <c r="AG7" s="9">
        <f>SUM(AG6:AH6)</f>
        <v>3512</v>
      </c>
      <c r="AI7" s="9">
        <v>2640</v>
      </c>
      <c r="AJ7" s="9">
        <v>107</v>
      </c>
      <c r="AK7" s="9">
        <f>SUM(AK6:AL6)</f>
        <v>802</v>
      </c>
      <c r="AM7" s="9">
        <f>SUM(AM6:AN6)</f>
        <v>121</v>
      </c>
      <c r="AO7" s="9">
        <f>SUM(AO6:AP6)</f>
        <v>765</v>
      </c>
      <c r="AQ7" s="9">
        <f>SUM(AQ6:AR6)</f>
        <v>3333</v>
      </c>
      <c r="AS7" s="9">
        <v>2400</v>
      </c>
      <c r="AT7" s="9">
        <v>113</v>
      </c>
      <c r="AU7" s="9">
        <f>SUM(AU6:AV6)</f>
        <v>588</v>
      </c>
      <c r="AW7" s="9">
        <f>SUM(AW6:AX6)</f>
        <v>123</v>
      </c>
      <c r="AY7" s="9">
        <f>SUM(AY6:AZ6)</f>
        <v>820</v>
      </c>
      <c r="BA7" s="9">
        <f>SUM(BA6:BB6)</f>
        <v>3395</v>
      </c>
      <c r="BC7" s="9">
        <f>BC6</f>
        <v>2391</v>
      </c>
      <c r="BD7" s="9">
        <f>BD6</f>
        <v>148</v>
      </c>
      <c r="BE7" s="9">
        <f>SUM(BE6:BF6)</f>
        <v>696</v>
      </c>
      <c r="BG7" s="9">
        <f>SUM(BG6:BH6)</f>
        <v>118</v>
      </c>
      <c r="BI7" s="9">
        <f>SUM(BI6:BJ6)</f>
        <v>856</v>
      </c>
      <c r="BK7" s="9">
        <f>SUM(BK6:BL6)</f>
        <v>3231</v>
      </c>
      <c r="BM7" s="9">
        <f>BM6</f>
        <v>2234</v>
      </c>
      <c r="BN7" s="9">
        <f>BN6</f>
        <v>166</v>
      </c>
      <c r="BO7" s="9">
        <f>SUM(BO6:BP6)</f>
        <v>702</v>
      </c>
      <c r="BQ7" s="9">
        <f>SUM(BQ6:BR6)</f>
        <v>91</v>
      </c>
      <c r="BS7" s="9">
        <f>SUM(BS6:BT6)</f>
        <v>831</v>
      </c>
      <c r="BU7" s="9">
        <f>SUM(BU6:BV6)</f>
        <v>3029</v>
      </c>
      <c r="BW7" s="9">
        <f>BW6</f>
        <v>2116</v>
      </c>
      <c r="BX7" s="9">
        <f>BX6</f>
        <v>158</v>
      </c>
      <c r="BY7" s="9">
        <f>SUM(BY6:BZ6)</f>
        <v>512</v>
      </c>
      <c r="CA7" s="9">
        <f>SUM(CA6:CB6)</f>
        <v>121</v>
      </c>
      <c r="CC7" s="9">
        <f>SUM(CC6:CD6)</f>
        <v>755</v>
      </c>
      <c r="CE7" s="9">
        <f>SUM(CE6:CF6)</f>
        <v>3067</v>
      </c>
      <c r="CG7" s="9">
        <f>CG6</f>
        <v>2213</v>
      </c>
      <c r="CH7" s="9">
        <f>CH6</f>
        <v>183</v>
      </c>
      <c r="CI7" s="9">
        <f>SUM(CI6:CJ6)</f>
        <v>585</v>
      </c>
      <c r="CK7" s="9">
        <f>SUM(CK6:CL6)</f>
        <v>129</v>
      </c>
      <c r="CM7" s="9">
        <f>SUM(CM6:CN6)</f>
        <v>671</v>
      </c>
      <c r="CO7" s="9">
        <f>SUM(CO6:CP6)</f>
        <v>3082</v>
      </c>
      <c r="CQ7" s="9">
        <f>CQ6</f>
        <v>2223</v>
      </c>
      <c r="CR7" s="9">
        <f>CR6</f>
        <v>178</v>
      </c>
      <c r="CS7" s="9">
        <f>SUM(CS6:CT6)</f>
        <v>586</v>
      </c>
      <c r="CU7" s="9">
        <f>SUM(CU6:CV6)</f>
        <v>113</v>
      </c>
      <c r="CW7" s="9">
        <f>SUM(CW6:CX6)</f>
        <v>681</v>
      </c>
      <c r="CY7" s="9">
        <f>SUM(CY6:CZ6)</f>
        <v>3288</v>
      </c>
      <c r="DA7" s="9">
        <f>DA6</f>
        <v>2273</v>
      </c>
      <c r="DB7" s="9">
        <f>DB6</f>
        <v>168</v>
      </c>
      <c r="DC7" s="9">
        <f>SUM(DC6:DD6)</f>
        <v>650</v>
      </c>
      <c r="DE7" s="9">
        <f>SUM(DE6:DF6)</f>
        <v>153</v>
      </c>
      <c r="DG7" s="9">
        <f>SUM(DG6:DH6)</f>
        <v>847</v>
      </c>
      <c r="DI7" s="9">
        <f>SUM(DI6:DJ6)</f>
        <v>3505</v>
      </c>
      <c r="DK7" s="9">
        <f>DK6</f>
        <v>2281</v>
      </c>
      <c r="DL7" s="9">
        <f>DL6</f>
        <v>199</v>
      </c>
      <c r="DM7" s="9">
        <f>SUM(DM6:DN6)</f>
        <v>646</v>
      </c>
      <c r="DO7" s="9">
        <f>SUM(DO6:DP6)</f>
        <v>131</v>
      </c>
      <c r="DQ7" s="9">
        <f>SUM(DQ6:DR6)</f>
        <v>1025</v>
      </c>
      <c r="DS7" s="9">
        <f>SUM(DS6:DT6)</f>
        <v>3465</v>
      </c>
      <c r="DU7" s="9">
        <f>DU6</f>
        <v>2265</v>
      </c>
      <c r="DV7" s="9">
        <f>DV6</f>
        <v>189</v>
      </c>
      <c r="DW7" s="9">
        <f>SUM(DW6:DX6)</f>
        <v>604</v>
      </c>
      <c r="DY7" s="9">
        <f>SUM(DY6:DZ6)</f>
        <v>137</v>
      </c>
      <c r="EA7" s="9">
        <f>SUM(EA6:EB6)</f>
        <v>1011</v>
      </c>
      <c r="EC7" s="9">
        <f>SUM(EC6:ED6)</f>
        <v>3463</v>
      </c>
      <c r="EE7" s="9">
        <f>EE6</f>
        <v>2298</v>
      </c>
      <c r="EF7" s="9">
        <f>EF6</f>
        <v>247</v>
      </c>
      <c r="EG7" s="9">
        <f>SUM(EG6:EH6)</f>
        <v>488</v>
      </c>
      <c r="EI7" s="9">
        <f>SUM(EI6:EJ6)</f>
        <v>137</v>
      </c>
      <c r="EK7" s="9">
        <f>SUM(EK6:EL6)</f>
        <v>918</v>
      </c>
      <c r="EM7" s="9">
        <f>SUM(EM6:EN6)</f>
        <v>3558</v>
      </c>
      <c r="EO7" s="9">
        <f>EO6</f>
        <v>2364</v>
      </c>
      <c r="EP7" s="9">
        <f>EP6</f>
        <v>264</v>
      </c>
      <c r="EQ7" s="9">
        <f>SUM(EQ6:ER6)</f>
        <v>663</v>
      </c>
      <c r="ES7" s="9">
        <f>SUM(ES6:ET6)</f>
        <v>0</v>
      </c>
      <c r="EU7" s="9">
        <f>SUM(EU6:EV6)</f>
        <v>930</v>
      </c>
      <c r="EW7" s="9">
        <f>SUM(EW6:EX6)</f>
        <v>3481</v>
      </c>
      <c r="EY7" s="9">
        <f>EY6</f>
        <v>2300</v>
      </c>
      <c r="EZ7" s="9">
        <f>EZ6</f>
        <v>295</v>
      </c>
      <c r="FA7" s="9">
        <f>SUM(FA6:FB6)</f>
        <v>613</v>
      </c>
      <c r="FC7" s="9">
        <f>SUM(FC6:FD6)</f>
        <v>0</v>
      </c>
      <c r="FE7" s="9">
        <f>SUM(FE6:FF6)</f>
        <v>886</v>
      </c>
      <c r="FG7" s="9">
        <f>SUM(FG6:FH6)</f>
        <v>3684</v>
      </c>
      <c r="FI7" s="9">
        <f>FI6</f>
        <v>2250</v>
      </c>
      <c r="FJ7" s="9">
        <f>FJ6</f>
        <v>383</v>
      </c>
      <c r="FK7" s="9">
        <f>SUM(FK6:FL6)</f>
        <v>614</v>
      </c>
      <c r="FM7" s="9">
        <f>SUM(FM6:FN6)</f>
        <v>0</v>
      </c>
      <c r="FO7" s="9">
        <f>SUM(FO6:FP6)</f>
        <v>1051</v>
      </c>
      <c r="FQ7" s="9">
        <f>SUM(FQ6:FR6)</f>
        <v>3743</v>
      </c>
      <c r="FS7" s="9">
        <f>FS6</f>
        <v>2248</v>
      </c>
      <c r="FT7" s="9">
        <f>FT6</f>
        <v>397</v>
      </c>
      <c r="FU7" s="9">
        <f>SUM(FU6:FV6)</f>
        <v>617</v>
      </c>
      <c r="FW7" s="9">
        <f>SUM(FW6:FX6)</f>
        <v>0</v>
      </c>
      <c r="FY7" s="9">
        <f>SUM(FY6:FZ6)</f>
        <v>1098</v>
      </c>
      <c r="GA7" s="9">
        <f>SUM(GA6:GB6)</f>
        <v>0</v>
      </c>
      <c r="GC7" s="9">
        <f>GC6</f>
        <v>0</v>
      </c>
      <c r="GD7" s="9">
        <f>GD6</f>
        <v>0</v>
      </c>
      <c r="GE7" s="9">
        <f>SUM(GE6:GF6)</f>
        <v>0</v>
      </c>
      <c r="GG7" s="9">
        <f>SUM(GG6:GH6)</f>
        <v>0</v>
      </c>
      <c r="GI7" s="9">
        <f>SUM(GI6:GJ6)</f>
        <v>0</v>
      </c>
      <c r="GK7" s="9">
        <f>SUM(GK6:GL6)</f>
        <v>0</v>
      </c>
      <c r="GM7" s="9">
        <f>GM6</f>
        <v>0</v>
      </c>
      <c r="GN7" s="9">
        <f>GN6</f>
        <v>0</v>
      </c>
      <c r="GO7" s="9">
        <f>SUM(GO6:GP6)</f>
        <v>0</v>
      </c>
      <c r="GQ7" s="9">
        <f>SUM(GQ6:GR6)</f>
        <v>0</v>
      </c>
      <c r="GS7" s="9">
        <f>SUM(GS6:GT6)</f>
        <v>0</v>
      </c>
    </row>
    <row r="8" spans="1:217" s="8" customFormat="1" x14ac:dyDescent="0.25"/>
    <row r="9" spans="1:217" s="11" customFormat="1" x14ac:dyDescent="0.25">
      <c r="B9" s="11" t="s">
        <v>251</v>
      </c>
      <c r="C9" s="11">
        <f>SUM(C7,C3)</f>
        <v>10875</v>
      </c>
      <c r="E9" s="11">
        <f>SUM(E7,E3)</f>
        <v>4706</v>
      </c>
      <c r="F9" s="11">
        <f>SUM(F7,F3)</f>
        <v>3735</v>
      </c>
      <c r="G9" s="11">
        <f>SUM(G7,G3)</f>
        <v>1112</v>
      </c>
      <c r="I9" s="11">
        <f>SUM(I7,I3)</f>
        <v>250</v>
      </c>
      <c r="K9" s="11">
        <f>SUM(K7,K3)</f>
        <v>2434</v>
      </c>
      <c r="M9" s="11">
        <f>SUM(M7,M3)</f>
        <v>11572</v>
      </c>
      <c r="O9" s="11">
        <f>SUM(O7,O3)</f>
        <v>4652</v>
      </c>
      <c r="P9" s="11">
        <f>SUM(P7,P3)</f>
        <v>4321</v>
      </c>
      <c r="Q9" s="11">
        <f>SUM(Q7,Q3)</f>
        <v>1134</v>
      </c>
      <c r="S9" s="11">
        <f>SUM(S7,S3)</f>
        <v>382</v>
      </c>
      <c r="U9" s="11">
        <f>SUM(U7,U3)</f>
        <v>2599</v>
      </c>
      <c r="W9" s="11">
        <f>SUM(W7,W3)</f>
        <v>11354</v>
      </c>
      <c r="Y9" s="11">
        <f>SUM(Y7,Y3)</f>
        <v>4872</v>
      </c>
      <c r="Z9" s="11">
        <f>SUM(Z7,Z3)</f>
        <v>3718</v>
      </c>
      <c r="AA9" s="11">
        <f>SUM(AA7,AA3)</f>
        <v>1278</v>
      </c>
      <c r="AC9" s="11">
        <f>SUM(AC7,AC3)</f>
        <v>426</v>
      </c>
      <c r="AE9" s="11">
        <f>SUM(AE7,AE3)</f>
        <v>2764</v>
      </c>
      <c r="AG9" s="11">
        <f>SUM(AG7,AG3)</f>
        <v>11358</v>
      </c>
      <c r="AI9" s="11">
        <f>SUM(AI7,AI3)</f>
        <v>5014</v>
      </c>
      <c r="AJ9" s="11">
        <f>SUM(AJ7,AJ3)</f>
        <v>3200</v>
      </c>
      <c r="AK9" s="11">
        <f>SUM(AK7,AK3)</f>
        <v>1511</v>
      </c>
      <c r="AM9" s="11">
        <f>SUM(AM7,AM3)</f>
        <v>398</v>
      </c>
      <c r="AO9" s="11">
        <f>SUM(AO7,AO3)</f>
        <v>3144</v>
      </c>
      <c r="AQ9" s="11">
        <f>SUM(AQ7,AQ3)</f>
        <v>11466</v>
      </c>
      <c r="AS9" s="11">
        <f>SUM(AS7,AS3)</f>
        <v>4736</v>
      </c>
      <c r="AT9" s="11">
        <f>SUM(AT7,AT3)</f>
        <v>3134</v>
      </c>
      <c r="AU9" s="11">
        <f>SUM(AU7,AU3)</f>
        <v>1133</v>
      </c>
      <c r="AW9" s="11">
        <f>SUM(AW7,AW3)</f>
        <v>487</v>
      </c>
      <c r="AY9" s="11">
        <f>SUM(AY7,AY3)</f>
        <v>3596</v>
      </c>
      <c r="BA9" s="11">
        <f>SUM(BA7,BA3)</f>
        <v>12047</v>
      </c>
      <c r="BC9" s="11">
        <f>SUM(BC7,BC3)</f>
        <v>4985</v>
      </c>
      <c r="BD9" s="11">
        <f>SUM(BD7,BD3)</f>
        <v>3237</v>
      </c>
      <c r="BE9" s="11">
        <f>SUM(BE7,BE3)</f>
        <v>1269</v>
      </c>
      <c r="BG9" s="11">
        <f>SUM(BG7,BG3)</f>
        <v>472</v>
      </c>
      <c r="BI9" s="11">
        <f>SUM(BI7,BI3)</f>
        <v>3825</v>
      </c>
      <c r="BK9" s="11">
        <f>SUM(BK7,BK3)</f>
        <v>12008</v>
      </c>
      <c r="BM9" s="11">
        <f>SUM(BM7,BM3)</f>
        <v>4927</v>
      </c>
      <c r="BN9" s="11">
        <f>SUM(BN7,BN3)</f>
        <v>3524</v>
      </c>
      <c r="BO9" s="11">
        <f>SUM(BO7,BO3)</f>
        <v>1352</v>
      </c>
      <c r="BQ9" s="11">
        <f>SUM(BQ7,BQ3)</f>
        <v>445</v>
      </c>
      <c r="BS9" s="11">
        <f>SUM(BS7,BS3)</f>
        <v>3557</v>
      </c>
      <c r="BU9" s="11">
        <f>SUM(BU7,BU3)</f>
        <v>11575</v>
      </c>
      <c r="BW9" s="11">
        <f>SUM(BW7,BW3)</f>
        <v>4843</v>
      </c>
      <c r="BX9" s="11">
        <f>SUM(BX7,BX3)</f>
        <v>3539</v>
      </c>
      <c r="BY9" s="11">
        <f>SUM(BY7,BY3)</f>
        <v>1163</v>
      </c>
      <c r="CA9" s="11">
        <f>SUM(CA7,CA3)</f>
        <v>501</v>
      </c>
      <c r="CC9" s="11">
        <f>SUM(CC7,CC3)</f>
        <v>3193</v>
      </c>
      <c r="CE9" s="11">
        <f>SUM(CE7,CE3)</f>
        <v>12197</v>
      </c>
      <c r="CG9" s="11">
        <f>SUM(CG7,CG3)</f>
        <v>5095</v>
      </c>
      <c r="CH9" s="11">
        <f>SUM(CH7,CH3)</f>
        <v>4076</v>
      </c>
      <c r="CI9" s="11">
        <f>SUM(CI7,CI3)</f>
        <v>1341</v>
      </c>
      <c r="CK9" s="11">
        <f>SUM(CK7,CK3)</f>
        <v>536</v>
      </c>
      <c r="CM9" s="11">
        <f>SUM(CM7,CM3)</f>
        <v>3026</v>
      </c>
      <c r="CO9" s="11">
        <f>SUM(CO7,CO3)</f>
        <v>12189</v>
      </c>
      <c r="CQ9" s="11">
        <f>SUM(CQ7,CQ3)</f>
        <v>5000</v>
      </c>
      <c r="CR9" s="11">
        <f>SUM(CR7,CR3)</f>
        <v>4037</v>
      </c>
      <c r="CS9" s="11">
        <f>SUM(CS7,CS3)</f>
        <v>1299</v>
      </c>
      <c r="CU9" s="11">
        <f>SUM(CU7,CU3)</f>
        <v>566</v>
      </c>
      <c r="CW9" s="11">
        <f>SUM(CW7,CW3)</f>
        <v>3152</v>
      </c>
      <c r="CY9" s="11">
        <f>SUM(CY7,CY3)</f>
        <v>12393</v>
      </c>
      <c r="DA9" s="11">
        <f>SUM(DA7,DA3)</f>
        <v>4953</v>
      </c>
      <c r="DB9" s="11">
        <f>SUM(DB7,DB3)</f>
        <v>3947</v>
      </c>
      <c r="DC9" s="11">
        <f>SUM(DC7,DC3)</f>
        <v>1431</v>
      </c>
      <c r="DE9" s="11">
        <f>SUM(DE7,DE3)</f>
        <v>689</v>
      </c>
      <c r="DG9" s="11">
        <f>SUM(DG7,DG3)</f>
        <v>3493</v>
      </c>
      <c r="DI9" s="11">
        <f>SUM(DI7,DI3)</f>
        <v>12309</v>
      </c>
      <c r="DK9" s="11">
        <f>SUM(DK7,DK3)</f>
        <v>4752</v>
      </c>
      <c r="DL9" s="11">
        <f>SUM(DL7,DL3)</f>
        <v>3772</v>
      </c>
      <c r="DM9" s="11">
        <f>SUM(DM7,DM3)</f>
        <v>1356</v>
      </c>
      <c r="DO9" s="11">
        <f>SUM(DO7,DO3)</f>
        <v>626</v>
      </c>
      <c r="DQ9" s="11">
        <f>SUM(DQ7,DQ3)</f>
        <v>3785</v>
      </c>
      <c r="DS9" s="11">
        <f>SUM(DS7,DS3)</f>
        <v>12158</v>
      </c>
      <c r="DU9" s="11">
        <f>SUM(DU7,DU3)</f>
        <v>4475</v>
      </c>
      <c r="DV9" s="11">
        <f>SUM(DV7,DV3)</f>
        <v>3845</v>
      </c>
      <c r="DW9" s="11">
        <f>SUM(DW7,DW3)</f>
        <v>1119</v>
      </c>
      <c r="DY9" s="11">
        <f>SUM(DY7,DY3)</f>
        <v>604</v>
      </c>
      <c r="EA9" s="11">
        <f>SUM(EA7,EA3)</f>
        <v>3838</v>
      </c>
      <c r="EC9" s="11">
        <f>SUM(EC7,EC3)</f>
        <v>12121</v>
      </c>
      <c r="EE9" s="11">
        <f>SUM(EE7,EE3)</f>
        <v>4521</v>
      </c>
      <c r="EF9" s="11">
        <f>SUM(EF7,EF3)</f>
        <v>4048</v>
      </c>
      <c r="EG9" s="11">
        <f>SUM(EG7,EG3)</f>
        <v>941</v>
      </c>
      <c r="EI9" s="11">
        <f>SUM(EI7,EI3)</f>
        <v>620</v>
      </c>
      <c r="EK9" s="11">
        <f>SUM(EK7,EK3)</f>
        <v>3552</v>
      </c>
      <c r="EM9" s="11">
        <f>SUM(EM7,EM3)</f>
        <v>12045</v>
      </c>
      <c r="EO9" s="11">
        <f>SUM(EO7,EO3)</f>
        <v>4595</v>
      </c>
      <c r="EP9" s="11">
        <f>SUM(EP7,EP3)</f>
        <v>3932</v>
      </c>
      <c r="EQ9" s="11">
        <f>SUM(EQ7,EQ3)</f>
        <v>1161</v>
      </c>
      <c r="ES9" s="11">
        <f>SUM(ES7,ES3)</f>
        <v>0</v>
      </c>
      <c r="EU9" s="11">
        <f>SUM(EU7,EU3)</f>
        <v>3518</v>
      </c>
      <c r="EW9" s="11">
        <f>SUM(EW7,EW3)</f>
        <v>11718</v>
      </c>
      <c r="EY9" s="11">
        <f>SUM(EY7,EY3)</f>
        <v>4433</v>
      </c>
      <c r="EZ9" s="11">
        <f>SUM(EZ7,EZ3)</f>
        <v>3906</v>
      </c>
      <c r="FA9" s="11">
        <f>SUM(FA7,FA3)</f>
        <v>1110</v>
      </c>
      <c r="FE9" s="11">
        <f>SUM(FE7,FE3)</f>
        <v>3379</v>
      </c>
      <c r="FG9" s="11">
        <f>SUM(FG7,FG3)</f>
        <v>11318</v>
      </c>
      <c r="FI9" s="11">
        <f>SUM(FI7,FI3)</f>
        <v>4370</v>
      </c>
      <c r="FJ9" s="11">
        <f>SUM(FJ7,FJ3)</f>
        <v>3680</v>
      </c>
      <c r="FK9" s="11">
        <f>SUM(FK7,FK3)</f>
        <v>1185</v>
      </c>
      <c r="FO9" s="11">
        <f>SUM(FO7,FO3)</f>
        <v>3268</v>
      </c>
      <c r="FQ9" s="11">
        <f>SUM(FQ7,FQ3)</f>
        <v>10861</v>
      </c>
      <c r="FS9" s="11">
        <f>SUM(FS7,FS3)</f>
        <v>4349</v>
      </c>
      <c r="FT9" s="11">
        <f>SUM(FT7,FT3)</f>
        <v>3332</v>
      </c>
      <c r="FU9" s="11">
        <f>SUM(FU7,FU3)</f>
        <v>1254</v>
      </c>
      <c r="FW9" s="11">
        <f>SUM(FW7,FW3)</f>
        <v>0</v>
      </c>
      <c r="FY9" s="11">
        <f>SUM(FY7,FY3)</f>
        <v>3180</v>
      </c>
      <c r="GA9" s="11">
        <f>SUM(GA7,GA3)</f>
        <v>10368</v>
      </c>
      <c r="GC9" s="11">
        <f>SUM(GC7,GC3)</f>
        <v>4009</v>
      </c>
      <c r="GD9" s="11">
        <f>SUM(GD7,GD3)</f>
        <v>3155</v>
      </c>
      <c r="GE9" s="11">
        <f>SUM(GE7,GE3)</f>
        <v>1148</v>
      </c>
      <c r="GG9" s="11">
        <f>SUM(GG7,GG3)</f>
        <v>0</v>
      </c>
      <c r="GI9" s="11">
        <f>SUM(GI7,GI3)</f>
        <v>3204</v>
      </c>
      <c r="GK9" s="11">
        <f>SUM(GK7,GK3)</f>
        <v>9552</v>
      </c>
      <c r="GM9" s="11">
        <f>SUM(GM7,GM3)</f>
        <v>3849</v>
      </c>
      <c r="GN9" s="11">
        <f>SUM(GN7,GN3)</f>
        <v>2691</v>
      </c>
      <c r="GO9" s="11">
        <f>SUM(GO7,GO3)</f>
        <v>997</v>
      </c>
      <c r="GQ9" s="11">
        <f>SUM(GQ7,GQ3)</f>
        <v>0</v>
      </c>
      <c r="GS9" s="11">
        <f>SUM(GS7,GS3)</f>
        <v>3012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Fairleigh Dickinson Model</vt:lpstr>
      <vt:lpstr>Fairleigh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jtallen</dc:creator>
  <cp:lastModifiedBy>Diana Valladares</cp:lastModifiedBy>
  <cp:lastPrinted>2019-07-30T21:01:49Z</cp:lastPrinted>
  <dcterms:created xsi:type="dcterms:W3CDTF">2018-07-25T16:39:54Z</dcterms:created>
  <dcterms:modified xsi:type="dcterms:W3CDTF">2022-07-21T18:55:31Z</dcterms:modified>
</cp:coreProperties>
</file>